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060" windowHeight="858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<sst xmlns="http://schemas.openxmlformats.org/spreadsheetml/2006/main" count="1141" uniqueCount="672">
  <si>
    <t>Wheat Outlook Monthly Tables</t>
  </si>
  <si>
    <r>
      <t xml:space="preserve">Updates of this data can be found at </t>
    </r>
    <r>
      <rPr>
        <sz val="10"/>
        <color indexed="12"/>
        <rFont val="Arial"/>
        <family val="0"/>
      </rPr>
      <t>http://www.ers.usda.gov/briefing/wheat/data.htm</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</si>
  <si>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</si>
  <si>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</si>
  <si>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</si>
  <si>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</si>
  <si>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</si>
  <si>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</si>
  <si>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</si>
  <si>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</si>
  <si>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</si>
  <si>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</si>
  <si>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</si>
  <si>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7/13/2012</t>
  </si>
  <si>
    <t>Item and unit</t>
  </si>
  <si>
    <t>2006/07</t>
  </si>
  <si>
    <t>2007/08</t>
  </si>
  <si>
    <t>2008/09</t>
  </si>
  <si>
    <t>2009/10</t>
  </si>
  <si>
    <t>2010/11</t>
  </si>
  <si>
    <t>2011/12</t>
  </si>
  <si>
    <t>2012/13</t>
  </si>
  <si>
    <t>Area:
Planted</t>
  </si>
  <si>
    <t>Million acres</t>
  </si>
  <si>
    <t>57.3</t>
  </si>
  <si>
    <t>60.5</t>
  </si>
  <si>
    <t>63.2</t>
  </si>
  <si>
    <t>59.2</t>
  </si>
  <si>
    <t>53.6</t>
  </si>
  <si>
    <t>54.4</t>
  </si>
  <si>
    <t>56.0</t>
  </si>
  <si>
    <t>Harvested</t>
  </si>
  <si>
    <t>46.8</t>
  </si>
  <si>
    <t>51.0</t>
  </si>
  <si>
    <t>55.7</t>
  </si>
  <si>
    <t>49.9</t>
  </si>
  <si>
    <t>47.6</t>
  </si>
  <si>
    <t>45.7</t>
  </si>
  <si>
    <t>48.8</t>
  </si>
  <si>
    <t>Yield</t>
  </si>
  <si>
    <t>Bushels per acre</t>
  </si>
  <si>
    <t>38.6</t>
  </si>
  <si>
    <t>40.2</t>
  </si>
  <si>
    <t>44.9</t>
  </si>
  <si>
    <t>44.5</t>
  </si>
  <si>
    <t>46.3</t>
  </si>
  <si>
    <t>43.7</t>
  </si>
  <si>
    <t>45.6</t>
  </si>
  <si>
    <t>Supply:
Beginning stocks</t>
  </si>
  <si>
    <t>Million bushels</t>
  </si>
  <si>
    <t>571.2</t>
  </si>
  <si>
    <t>456.2</t>
  </si>
  <si>
    <t>305.8</t>
  </si>
  <si>
    <t>656.5</t>
  </si>
  <si>
    <t>975.6</t>
  </si>
  <si>
    <t>862.2</t>
  </si>
  <si>
    <t>742.7</t>
  </si>
  <si>
    <t>Production</t>
  </si>
  <si>
    <t>1,808.4</t>
  </si>
  <si>
    <t>2,051.1</t>
  </si>
  <si>
    <t>2,499.2</t>
  </si>
  <si>
    <t>2,218.1</t>
  </si>
  <si>
    <t>2,206.9</t>
  </si>
  <si>
    <t>1,999.3</t>
  </si>
  <si>
    <t>2,224.1</t>
  </si>
  <si>
    <t xml:space="preserve">Imports 1/ </t>
  </si>
  <si>
    <t>121.9</t>
  </si>
  <si>
    <t>112.6</t>
  </si>
  <si>
    <t>127.0</t>
  </si>
  <si>
    <t>118.6</t>
  </si>
  <si>
    <t>96.9</t>
  </si>
  <si>
    <t>115.0</t>
  </si>
  <si>
    <t>120.0</t>
  </si>
  <si>
    <t>Total supply</t>
  </si>
  <si>
    <t>2,501.5</t>
  </si>
  <si>
    <t>2,619.9</t>
  </si>
  <si>
    <t>2,932.0</t>
  </si>
  <si>
    <t>2,993.2</t>
  </si>
  <si>
    <t>3,279.5</t>
  </si>
  <si>
    <t>2,976.6</t>
  </si>
  <si>
    <t>3,086.8</t>
  </si>
  <si>
    <t>Disappearance:
Food use</t>
  </si>
  <si>
    <t>937.9</t>
  </si>
  <si>
    <t>947.9</t>
  </si>
  <si>
    <t>926.8</t>
  </si>
  <si>
    <t>918.9</t>
  </si>
  <si>
    <t>925.6</t>
  </si>
  <si>
    <t>940.0</t>
  </si>
  <si>
    <t>950.0</t>
  </si>
  <si>
    <t>Seed use</t>
  </si>
  <si>
    <t>81.9</t>
  </si>
  <si>
    <t>87.6</t>
  </si>
  <si>
    <t>78.0</t>
  </si>
  <si>
    <t>69.5</t>
  </si>
  <si>
    <t>70.9</t>
  </si>
  <si>
    <t>76.8</t>
  </si>
  <si>
    <t>73.0</t>
  </si>
  <si>
    <t>Feed and residual use</t>
  </si>
  <si>
    <t>117.1</t>
  </si>
  <si>
    <t>16.0</t>
  </si>
  <si>
    <t>255.2</t>
  </si>
  <si>
    <t>149.9</t>
  </si>
  <si>
    <t>131.9</t>
  </si>
  <si>
    <t>168.7</t>
  </si>
  <si>
    <t>200.0</t>
  </si>
  <si>
    <t>Total domestic use</t>
  </si>
  <si>
    <t>1,136.8</t>
  </si>
  <si>
    <t>1,051.4</t>
  </si>
  <si>
    <t>1,260.0</t>
  </si>
  <si>
    <t>1,138.2</t>
  </si>
  <si>
    <t>1,128.4</t>
  </si>
  <si>
    <t>1,185.5</t>
  </si>
  <si>
    <t>1,223.0</t>
  </si>
  <si>
    <t xml:space="preserve">Exports 1/ </t>
  </si>
  <si>
    <t>908.5</t>
  </si>
  <si>
    <t>1,262.6</t>
  </si>
  <si>
    <t>1,015.4</t>
  </si>
  <si>
    <t>879.3</t>
  </si>
  <si>
    <t>1,288.8</t>
  </si>
  <si>
    <t>1,048.4</t>
  </si>
  <si>
    <t>1,200.0</t>
  </si>
  <si>
    <t>Total disapperance</t>
  </si>
  <si>
    <t>2,045.3</t>
  </si>
  <si>
    <t>2,314.1</t>
  </si>
  <si>
    <t>2,275.4</t>
  </si>
  <si>
    <t>2,017.5</t>
  </si>
  <si>
    <t>2,417.2</t>
  </si>
  <si>
    <t>2,233.9</t>
  </si>
  <si>
    <t>2,423.0</t>
  </si>
  <si>
    <t>Ending stocks</t>
  </si>
  <si>
    <t>663.8</t>
  </si>
  <si>
    <t>CCC inventory 2/</t>
  </si>
  <si>
    <t>41.0</t>
  </si>
  <si>
    <t>Stocks-to-use ratio</t>
  </si>
  <si>
    <t>22.3</t>
  </si>
  <si>
    <t>13.2</t>
  </si>
  <si>
    <t>28.9</t>
  </si>
  <si>
    <t>48.4</t>
  </si>
  <si>
    <t>35.7</t>
  </si>
  <si>
    <t>33.2</t>
  </si>
  <si>
    <t>27.4</t>
  </si>
  <si>
    <t>Loan rate</t>
  </si>
  <si>
    <t>Dollars per bushel</t>
  </si>
  <si>
    <t>2.75</t>
  </si>
  <si>
    <t>2.94</t>
  </si>
  <si>
    <t>Contract/direct payment rate</t>
  </si>
  <si>
    <t>0.52</t>
  </si>
  <si>
    <t>Farm price 3/</t>
  </si>
  <si>
    <t>4.26</t>
  </si>
  <si>
    <t>6.48</t>
  </si>
  <si>
    <t>6.78</t>
  </si>
  <si>
    <t>4.87</t>
  </si>
  <si>
    <t>5.70</t>
  </si>
  <si>
    <t>7.24</t>
  </si>
  <si>
    <t>6.20-7.40</t>
  </si>
  <si>
    <t>Government payments</t>
  </si>
  <si>
    <t>Million dollars</t>
  </si>
  <si>
    <t>1,120</t>
  </si>
  <si>
    <t>1,118</t>
  </si>
  <si>
    <t>Market value of production</t>
  </si>
  <si>
    <t>7,695</t>
  </si>
  <si>
    <t>13,289</t>
  </si>
  <si>
    <t>16,626</t>
  </si>
  <si>
    <t>10,654</t>
  </si>
  <si>
    <t>12,827</t>
  </si>
  <si>
    <t>14,475</t>
  </si>
  <si>
    <t>15,124</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</si>
  <si>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</si>
  <si>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</si>
  <si>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7/12/2012</t>
  </si>
  <si>
    <t>Table 2--Wheat: U.S. market year supply and disappearance, 7/13/2012</t>
  </si>
  <si>
    <t>All wheat</t>
  </si>
  <si>
    <t>Hard red winter 1/</t>
  </si>
  <si>
    <t>Hard red spring 1/</t>
  </si>
  <si>
    <t>Soft red winter 1/</t>
  </si>
  <si>
    <t>White 1/</t>
  </si>
  <si>
    <t>Durum</t>
  </si>
  <si>
    <t>Area:
Planted acreage</t>
  </si>
  <si>
    <t>54.41</t>
  </si>
  <si>
    <t>28.48</t>
  </si>
  <si>
    <t>11.59</t>
  </si>
  <si>
    <t>8.56</t>
  </si>
  <si>
    <t>4.41</t>
  </si>
  <si>
    <t>1.37</t>
  </si>
  <si>
    <t>Harvested acreage</t>
  </si>
  <si>
    <t>45.72</t>
  </si>
  <si>
    <t>21.44</t>
  </si>
  <si>
    <t>11.30</t>
  </si>
  <si>
    <t>7.42</t>
  </si>
  <si>
    <t>4.24</t>
  </si>
  <si>
    <t>1.32</t>
  </si>
  <si>
    <t>43.74</t>
  </si>
  <si>
    <t>36.38</t>
  </si>
  <si>
    <t>35.21</t>
  </si>
  <si>
    <t>61.66</t>
  </si>
  <si>
    <t>74.00</t>
  </si>
  <si>
    <t>38.19</t>
  </si>
  <si>
    <t>862.25</t>
  </si>
  <si>
    <t>385.78</t>
  </si>
  <si>
    <t>185.00</t>
  </si>
  <si>
    <t>171.00</t>
  </si>
  <si>
    <t>85.00</t>
  </si>
  <si>
    <t>35.47</t>
  </si>
  <si>
    <t>1,999.35</t>
  </si>
  <si>
    <t>780.09</t>
  </si>
  <si>
    <t>397.69</t>
  </si>
  <si>
    <t>457.54</t>
  </si>
  <si>
    <t>313.55</t>
  </si>
  <si>
    <t>50.48</t>
  </si>
  <si>
    <t>Imports 2/</t>
  </si>
  <si>
    <t>115.00</t>
  </si>
  <si>
    <t>1.00</t>
  </si>
  <si>
    <t>36.00</t>
  </si>
  <si>
    <t>33.00</t>
  </si>
  <si>
    <t>8.00</t>
  </si>
  <si>
    <t>37.00</t>
  </si>
  <si>
    <t>2,976.59</t>
  </si>
  <si>
    <t>1,166.87</t>
  </si>
  <si>
    <t>618.69</t>
  </si>
  <si>
    <t>661.54</t>
  </si>
  <si>
    <t>406.55</t>
  </si>
  <si>
    <t>122.95</t>
  </si>
  <si>
    <t>940.00</t>
  </si>
  <si>
    <t>402.21</t>
  </si>
  <si>
    <t>222.79</t>
  </si>
  <si>
    <t>155.00</t>
  </si>
  <si>
    <t>75.00</t>
  </si>
  <si>
    <t>76.80</t>
  </si>
  <si>
    <t>33.69</t>
  </si>
  <si>
    <t>18.58</t>
  </si>
  <si>
    <t>15.74</t>
  </si>
  <si>
    <t>5.45</t>
  </si>
  <si>
    <t>3.35</t>
  </si>
  <si>
    <t>168.72</t>
  </si>
  <si>
    <t>-18.64</t>
  </si>
  <si>
    <t>142.35</t>
  </si>
  <si>
    <t>36.21</t>
  </si>
  <si>
    <t>-6.93</t>
  </si>
  <si>
    <t>1,185.52</t>
  </si>
  <si>
    <t>451.63</t>
  </si>
  <si>
    <t>222.73</t>
  </si>
  <si>
    <t>313.09</t>
  </si>
  <si>
    <t>126.65</t>
  </si>
  <si>
    <t>71.42</t>
  </si>
  <si>
    <t>Exports 2/</t>
  </si>
  <si>
    <t>1,048.36</t>
  </si>
  <si>
    <t>398.09</t>
  </si>
  <si>
    <t>244.96</t>
  </si>
  <si>
    <t>163.45</t>
  </si>
  <si>
    <t>215.90</t>
  </si>
  <si>
    <t>25.96</t>
  </si>
  <si>
    <t>Total disappearance</t>
  </si>
  <si>
    <t>2,233.88</t>
  </si>
  <si>
    <t>849.73</t>
  </si>
  <si>
    <t>467.69</t>
  </si>
  <si>
    <t>476.54</t>
  </si>
  <si>
    <t>342.55</t>
  </si>
  <si>
    <t>97.38</t>
  </si>
  <si>
    <t>742.71</t>
  </si>
  <si>
    <t>317.14</t>
  </si>
  <si>
    <t>151.00</t>
  </si>
  <si>
    <t>64.00</t>
  </si>
  <si>
    <t>25.57</t>
  </si>
  <si>
    <t>56.02</t>
  </si>
  <si>
    <t>30.04</t>
  </si>
  <si>
    <t>11.41</t>
  </si>
  <si>
    <t>8.33</t>
  </si>
  <si>
    <t>4.04</t>
  </si>
  <si>
    <t>2.20</t>
  </si>
  <si>
    <t>48.83</t>
  </si>
  <si>
    <t>24.53</t>
  </si>
  <si>
    <t>11.11</t>
  </si>
  <si>
    <t>7.19</t>
  </si>
  <si>
    <t>3.86</t>
  </si>
  <si>
    <t>2.12</t>
  </si>
  <si>
    <t>45.55</t>
  </si>
  <si>
    <t>41.15</t>
  </si>
  <si>
    <t>39.18</t>
  </si>
  <si>
    <t>59.65</t>
  </si>
  <si>
    <t>69.34</t>
  </si>
  <si>
    <t>38.62</t>
  </si>
  <si>
    <t>2,224.08</t>
  </si>
  <si>
    <t>1,009.66</t>
  </si>
  <si>
    <t>435.49</t>
  </si>
  <si>
    <t>429.03</t>
  </si>
  <si>
    <t>267.95</t>
  </si>
  <si>
    <t>81.96</t>
  </si>
  <si>
    <t>120.00</t>
  </si>
  <si>
    <t>40.00</t>
  </si>
  <si>
    <t>30.00</t>
  </si>
  <si>
    <t>9.00</t>
  </si>
  <si>
    <t>3,086.79</t>
  </si>
  <si>
    <t>1,327.80</t>
  </si>
  <si>
    <t>626.49</t>
  </si>
  <si>
    <t>644.03</t>
  </si>
  <si>
    <t>340.95</t>
  </si>
  <si>
    <t>147.53</t>
  </si>
  <si>
    <t>950.00</t>
  </si>
  <si>
    <t>400.00</t>
  </si>
  <si>
    <t>230.00</t>
  </si>
  <si>
    <t>80.00</t>
  </si>
  <si>
    <t>73.00</t>
  </si>
  <si>
    <t>32.00</t>
  </si>
  <si>
    <t>16.00</t>
  </si>
  <si>
    <t>6.00</t>
  </si>
  <si>
    <t>3.00</t>
  </si>
  <si>
    <t>200.00</t>
  </si>
  <si>
    <t>.00</t>
  </si>
  <si>
    <t>140.00</t>
  </si>
  <si>
    <t>1,223.00</t>
  </si>
  <si>
    <t>462.00</t>
  </si>
  <si>
    <t>246.00</t>
  </si>
  <si>
    <t>311.00</t>
  </si>
  <si>
    <t>121.00</t>
  </si>
  <si>
    <t>83.00</t>
  </si>
  <si>
    <t>1,200.00</t>
  </si>
  <si>
    <t>600.00</t>
  </si>
  <si>
    <t>225.00</t>
  </si>
  <si>
    <t>190.00</t>
  </si>
  <si>
    <t>160.00</t>
  </si>
  <si>
    <t>25.00</t>
  </si>
  <si>
    <t>2,423.00</t>
  </si>
  <si>
    <t>1,062.00</t>
  </si>
  <si>
    <t>471.00</t>
  </si>
  <si>
    <t>501.00</t>
  </si>
  <si>
    <t>281.00</t>
  </si>
  <si>
    <t>108.00</t>
  </si>
  <si>
    <t>663.79</t>
  </si>
  <si>
    <t>265.80</t>
  </si>
  <si>
    <t>155.49</t>
  </si>
  <si>
    <t>143.03</t>
  </si>
  <si>
    <t>59.95</t>
  </si>
  <si>
    <t>39.53</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</si>
  <si>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</si>
  <si>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</si>
  <si>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7/13/2012</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</si>
  <si>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</si>
  <si>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</si>
  <si>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</si>
  <si>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</si>
  <si>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</si>
  <si>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</si>
  <si>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</si>
  <si>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</si>
  <si>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</si>
  <si>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</si>
  <si>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</si>
  <si>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</si>
  <si>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7/13/2012</t>
  </si>
  <si>
    <t>Wheat ground for flour</t>
  </si>
  <si>
    <t>+</t>
  </si>
  <si>
    <t>Food imports 2/</t>
  </si>
  <si>
    <t>Nonmilled food use 3/</t>
  </si>
  <si>
    <t>-</t>
  </si>
  <si>
    <t>Food exports 2/</t>
  </si>
  <si>
    <t>=</t>
  </si>
  <si>
    <t>Food use 4/</t>
  </si>
  <si>
    <t>Jun</t>
  </si>
  <si>
    <t>71,457</t>
  </si>
  <si>
    <t>2,131</t>
  </si>
  <si>
    <t>2,000</t>
  </si>
  <si>
    <t>2,042</t>
  </si>
  <si>
    <t>73,546</t>
  </si>
  <si>
    <t>Jul</t>
  </si>
  <si>
    <t>74,629</t>
  </si>
  <si>
    <t>2,122</t>
  </si>
  <si>
    <t>1,483</t>
  </si>
  <si>
    <t>77,268</t>
  </si>
  <si>
    <t>Aug</t>
  </si>
  <si>
    <t>81,564</t>
  </si>
  <si>
    <t>2,278</t>
  </si>
  <si>
    <t>1,892</t>
  </si>
  <si>
    <t>83,951</t>
  </si>
  <si>
    <t>Sep</t>
  </si>
  <si>
    <t>78,430</t>
  </si>
  <si>
    <t>2,259</t>
  </si>
  <si>
    <t>1,622</t>
  </si>
  <si>
    <t>81,066</t>
  </si>
  <si>
    <t>Oct</t>
  </si>
  <si>
    <t>79,447</t>
  </si>
  <si>
    <t>2,357</t>
  </si>
  <si>
    <t>2,133</t>
  </si>
  <si>
    <t>81,670</t>
  </si>
  <si>
    <t>Nov</t>
  </si>
  <si>
    <t>76,043</t>
  </si>
  <si>
    <t>2,373</t>
  </si>
  <si>
    <t>1,387</t>
  </si>
  <si>
    <t>79,028</t>
  </si>
  <si>
    <t>Dec</t>
  </si>
  <si>
    <t>71,378</t>
  </si>
  <si>
    <t>2,474</t>
  </si>
  <si>
    <t>1,775</t>
  </si>
  <si>
    <t>74,076</t>
  </si>
  <si>
    <t>Jan</t>
  </si>
  <si>
    <t>71,676</t>
  </si>
  <si>
    <t>2,262</t>
  </si>
  <si>
    <t>2,110</t>
  </si>
  <si>
    <t>73,828</t>
  </si>
  <si>
    <t>Feb</t>
  </si>
  <si>
    <t>71,107</t>
  </si>
  <si>
    <t>1,967</t>
  </si>
  <si>
    <t>2,083</t>
  </si>
  <si>
    <t>72,991</t>
  </si>
  <si>
    <t>Mar</t>
  </si>
  <si>
    <t>75,441</t>
  </si>
  <si>
    <t>2,657</t>
  </si>
  <si>
    <t>1,812</t>
  </si>
  <si>
    <t>78,286</t>
  </si>
  <si>
    <t>Apr</t>
  </si>
  <si>
    <t>72,123</t>
  </si>
  <si>
    <t>2,435</t>
  </si>
  <si>
    <t>2,518</t>
  </si>
  <si>
    <t>74,041</t>
  </si>
  <si>
    <t>May</t>
  </si>
  <si>
    <t>73,743</t>
  </si>
  <si>
    <t>2,377</t>
  </si>
  <si>
    <t>2,230</t>
  </si>
  <si>
    <t>75,890</t>
  </si>
  <si>
    <t>70,554</t>
  </si>
  <si>
    <t>2,238</t>
  </si>
  <si>
    <t>1,745</t>
  </si>
  <si>
    <t>73,046</t>
  </si>
  <si>
    <t>72,573</t>
  </si>
  <si>
    <t>2,096</t>
  </si>
  <si>
    <t>1,339</t>
  </si>
  <si>
    <t>75,330</t>
  </si>
  <si>
    <t>79,317</t>
  </si>
  <si>
    <t>2,309</t>
  </si>
  <si>
    <t>2,410</t>
  </si>
  <si>
    <t>81,216</t>
  </si>
  <si>
    <t>76,269</t>
  </si>
  <si>
    <t>2,237</t>
  </si>
  <si>
    <t>1,637</t>
  </si>
  <si>
    <t>78,870</t>
  </si>
  <si>
    <t>81,402</t>
  </si>
  <si>
    <t>2,250</t>
  </si>
  <si>
    <t>1,564</t>
  </si>
  <si>
    <t>84,088</t>
  </si>
  <si>
    <t>77,915</t>
  </si>
  <si>
    <t>2,571</t>
  </si>
  <si>
    <t>1,704</t>
  </si>
  <si>
    <t>80,782</t>
  </si>
  <si>
    <t>73,135</t>
  </si>
  <si>
    <t>2,460</t>
  </si>
  <si>
    <t>1,215</t>
  </si>
  <si>
    <t>76,380</t>
  </si>
  <si>
    <t>74,522</t>
  </si>
  <si>
    <t>2,583</t>
  </si>
  <si>
    <t>1,280</t>
  </si>
  <si>
    <t>77,826</t>
  </si>
  <si>
    <t>73,931</t>
  </si>
  <si>
    <t>2,056</t>
  </si>
  <si>
    <t>1,336</t>
  </si>
  <si>
    <t>76,650</t>
  </si>
  <si>
    <t>78,437</t>
  </si>
  <si>
    <t>2,556</t>
  </si>
  <si>
    <t>1,764</t>
  </si>
  <si>
    <t>81,230</t>
  </si>
  <si>
    <t>2,621</t>
  </si>
  <si>
    <t>1,506</t>
  </si>
  <si>
    <t>1,115</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</si>
  <si>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</si>
  <si>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</si>
  <si>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7/13/2012</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</si>
  <si>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</si>
  <si>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</si>
  <si>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</si>
  <si>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</si>
  <si>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</si>
  <si>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</si>
  <si>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</si>
  <si>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</si>
  <si>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</si>
  <si>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</si>
  <si>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</si>
  <si>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</si>
  <si>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</si>
  <si>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</si>
  <si>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7/13/2012</t>
  </si>
  <si>
    <t>Hard red winter</t>
  </si>
  <si>
    <t>Soft red winter</t>
  </si>
  <si>
    <t>Hard red spring</t>
  </si>
  <si>
    <t>White</t>
  </si>
  <si>
    <t>Table 7--Wheat: Average cash grain bids at principal markets, 7/13/2012</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</si>
  <si>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</si>
  <si>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</si>
  <si>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</si>
  <si>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</si>
  <si>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</si>
  <si>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8.61</t>
  </si>
  <si>
    <t>7.61</t>
  </si>
  <si>
    <t>9.52</t>
  </si>
  <si>
    <t>8.13</t>
  </si>
  <si>
    <t>7.41</t>
  </si>
  <si>
    <t>6.75</t>
  </si>
  <si>
    <t>326.28</t>
  </si>
  <si>
    <t>276.31</t>
  </si>
  <si>
    <t xml:space="preserve">July                     </t>
  </si>
  <si>
    <t>8.03</t>
  </si>
  <si>
    <t>--</t>
  </si>
  <si>
    <t>8.54</t>
  </si>
  <si>
    <t>6.60</t>
  </si>
  <si>
    <t>303.87</t>
  </si>
  <si>
    <t xml:space="preserve">August                   </t>
  </si>
  <si>
    <t>8.63</t>
  </si>
  <si>
    <t>9.06</t>
  </si>
  <si>
    <t>7.26</t>
  </si>
  <si>
    <t>327.02</t>
  </si>
  <si>
    <t xml:space="preserve">September                </t>
  </si>
  <si>
    <t>8.30</t>
  </si>
  <si>
    <t>8.73</t>
  </si>
  <si>
    <t>314.34</t>
  </si>
  <si>
    <t xml:space="preserve">October                  </t>
  </si>
  <si>
    <t>7.77</t>
  </si>
  <si>
    <t>8.53</t>
  </si>
  <si>
    <t>6.82</t>
  </si>
  <si>
    <t>289.54</t>
  </si>
  <si>
    <t xml:space="preserve">November                 </t>
  </si>
  <si>
    <t>7.74</t>
  </si>
  <si>
    <t>8.43</t>
  </si>
  <si>
    <t>6.54</t>
  </si>
  <si>
    <t>281.09</t>
  </si>
  <si>
    <t xml:space="preserve">December                 </t>
  </si>
  <si>
    <t>7.46</t>
  </si>
  <si>
    <t>6.29</t>
  </si>
  <si>
    <t>267.86</t>
  </si>
  <si>
    <t xml:space="preserve">January                  </t>
  </si>
  <si>
    <t>7.69</t>
  </si>
  <si>
    <t>274.84</t>
  </si>
  <si>
    <t xml:space="preserve">February                 </t>
  </si>
  <si>
    <t>7.59</t>
  </si>
  <si>
    <t>8.16</t>
  </si>
  <si>
    <t>277.78</t>
  </si>
  <si>
    <t xml:space="preserve">March                    </t>
  </si>
  <si>
    <t>7.52</t>
  </si>
  <si>
    <t>6.90</t>
  </si>
  <si>
    <t>283.85</t>
  </si>
  <si>
    <t xml:space="preserve">April                    </t>
  </si>
  <si>
    <t>7.11</t>
  </si>
  <si>
    <t>7.79</t>
  </si>
  <si>
    <t>6.64</t>
  </si>
  <si>
    <t>266.02</t>
  </si>
  <si>
    <t xml:space="preserve">May                      </t>
  </si>
  <si>
    <t>7.88</t>
  </si>
  <si>
    <t>6.70</t>
  </si>
  <si>
    <t>263.45</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</si>
  <si>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</si>
  <si>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</si>
  <si>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</si>
  <si>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</si>
  <si>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11.23</t>
  </si>
  <si>
    <t>9.02</t>
  </si>
  <si>
    <t>12.97</t>
  </si>
  <si>
    <t>9.31</t>
  </si>
  <si>
    <t>11.60</t>
  </si>
  <si>
    <t>9.08</t>
  </si>
  <si>
    <t>9.75</t>
  </si>
  <si>
    <t>11.16</t>
  </si>
  <si>
    <t>10.26</t>
  </si>
  <si>
    <t>9.73</t>
  </si>
  <si>
    <t>10.21</t>
  </si>
  <si>
    <t>9.83</t>
  </si>
  <si>
    <t>9.84</t>
  </si>
  <si>
    <t>9.80</t>
  </si>
  <si>
    <t>9.82</t>
  </si>
  <si>
    <t>9.97</t>
  </si>
  <si>
    <t>10.61</t>
  </si>
  <si>
    <t>10.01</t>
  </si>
  <si>
    <t>9.13</t>
  </si>
  <si>
    <t>9.69</t>
  </si>
  <si>
    <t>9.71</t>
  </si>
  <si>
    <t>9.43</t>
  </si>
  <si>
    <t>9.42</t>
  </si>
  <si>
    <t>9.16</t>
  </si>
  <si>
    <t>9.53</t>
  </si>
  <si>
    <t>9.17</t>
  </si>
  <si>
    <t>9.62</t>
  </si>
  <si>
    <t>9.56</t>
  </si>
  <si>
    <t>9.63</t>
  </si>
  <si>
    <t>9.59</t>
  </si>
  <si>
    <t>8.60</t>
  </si>
  <si>
    <t>9.11</t>
  </si>
  <si>
    <t>No. 2 soft red winter
St. Louis, MO
(dollars per bushel)</t>
  </si>
  <si>
    <t>No. 2 soft red winter
Chicago, IL
(dollars per bushel)</t>
  </si>
  <si>
    <t>No. 2 soft red winter
Toledo, OH
(dollars per bushel)</t>
  </si>
  <si>
    <t>No. 1 soft white
Portland, OR
(dollars per bushel)</t>
  </si>
  <si>
    <t>6.63</t>
  </si>
  <si>
    <t>6.71</t>
  </si>
  <si>
    <t>6.56</t>
  </si>
  <si>
    <t>6.62</t>
  </si>
  <si>
    <t>7.45</t>
  </si>
  <si>
    <t>6.97</t>
  </si>
  <si>
    <t>7.96</t>
  </si>
  <si>
    <t>6.73</t>
  </si>
  <si>
    <t>6.96</t>
  </si>
  <si>
    <t>7.03</t>
  </si>
  <si>
    <t>7.28</t>
  </si>
  <si>
    <t>6.92</t>
  </si>
  <si>
    <t>6.44</t>
  </si>
  <si>
    <t>6.40</t>
  </si>
  <si>
    <t>6.61</t>
  </si>
  <si>
    <t>5.96</t>
  </si>
  <si>
    <t>6.09</t>
  </si>
  <si>
    <t>6.25</t>
  </si>
  <si>
    <t>6.20</t>
  </si>
  <si>
    <t>6.07</t>
  </si>
  <si>
    <t>6.05</t>
  </si>
  <si>
    <t>5.91</t>
  </si>
  <si>
    <t>5.94</t>
  </si>
  <si>
    <t>6.04</t>
  </si>
  <si>
    <t>5.93</t>
  </si>
  <si>
    <t>6.42</t>
  </si>
  <si>
    <t>6.23</t>
  </si>
  <si>
    <t>6.45</t>
  </si>
  <si>
    <t>6.27</t>
  </si>
  <si>
    <t>6.69</t>
  </si>
  <si>
    <t>6.98</t>
  </si>
  <si>
    <t>6.67</t>
  </si>
  <si>
    <t>6.58</t>
  </si>
  <si>
    <t>7.07</t>
  </si>
  <si>
    <t>6.53</t>
  </si>
  <si>
    <t>6.24</t>
  </si>
  <si>
    <t>6.38</t>
  </si>
  <si>
    <t>6.30</t>
  </si>
  <si>
    <t>6.87</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</si>
  <si>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</si>
  <si>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7/13/2012</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</si>
  <si>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</si>
  <si>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</si>
  <si>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</si>
  <si>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</si>
  <si>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</si>
  <si>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</si>
  <si>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</si>
  <si>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 7/10/12 </t>
  </si>
  <si>
    <t>2011/12(as of 6/28/12)</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</si>
  <si>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</si>
  <si>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</si>
  <si>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</si>
  <si>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</si>
  <si>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</si>
  <si>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</si>
  <si>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</si>
  <si>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</si>
  <si>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</si>
  <si>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</si>
  <si>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</si>
  <si>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</si>
  <si>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</si>
  <si>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</si>
  <si>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Egypt</t>
  </si>
  <si>
    <t xml:space="preserve">           na</t>
  </si>
  <si>
    <t>Nigeria</t>
  </si>
  <si>
    <t>Japan</t>
  </si>
  <si>
    <t>Mexico</t>
  </si>
  <si>
    <t>Philippines</t>
  </si>
  <si>
    <t>South Korea</t>
  </si>
  <si>
    <t>Taiwan</t>
  </si>
  <si>
    <t>Venezuela</t>
  </si>
  <si>
    <t>Colombia</t>
  </si>
  <si>
    <t>Peru</t>
  </si>
  <si>
    <t>Indonesia</t>
  </si>
  <si>
    <t>EU-27</t>
  </si>
  <si>
    <t>Total grain</t>
  </si>
  <si>
    <t>Total (including</t>
  </si>
  <si>
    <t xml:space="preserve">  products)</t>
  </si>
  <si>
    <t>USDA forecast</t>
  </si>
  <si>
    <t xml:space="preserve">  of Census</t>
  </si>
  <si>
    <t>1/ Source is U.S. Department of Commerce, U.S. Census Bureau</t>
  </si>
  <si>
    <r>
      <t>2/ Source is Foreign Agricultural Service's weekly</t>
    </r>
    <r>
      <rPr>
        <i/>
        <sz val="8"/>
        <rFont val="Arial"/>
        <family val="2"/>
      </rPr>
      <t xml:space="preserve"> U.S. Export Sales</t>
    </r>
    <r>
      <rPr>
        <sz val="8"/>
        <rFont val="Arial"/>
        <family val="2"/>
      </rPr>
      <t xml:space="preserve"> report.</t>
    </r>
  </si>
  <si>
    <t>Source: USDA, Foreign Agricultural Service's, U.S. Export Sales.</t>
  </si>
  <si>
    <t>Created July 12, 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</si>
</sst>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
    <numFmt numFmtId="165" formatCode="[$-1010409]#,##0.00;\-#,##0.00"/>
    <numFmt numFmtId="166" formatCode="[$-1010409]General"/>
    <numFmt numFmtId="167" formatCode="[$-10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0"/>
    </font>
    <font>
      <sz val="10"/>
      <color indexed="8"/>
      <name val="Arial"/>
      <family val="0"/>
    </font>
    <font>
      <sz val="10"/>
      <color indexed="12"/>
      <name val="Arial"/>
      <family val="0"/>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sz val="8"/>
      <name val="Arial"/>
      <family val="2"/>
    </font>
    <font>
      <i/>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style="thin">
        <color indexed="8"/>
      </bottom>
    </border>
    <border>
      <left/>
      <right/>
      <top style="thin">
        <color indexed="8"/>
      </top>
      <bottom/>
    </border>
    <border>
      <left/>
      <right/>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18" fillId="0" borderId="0">
      <alignment wrapText="1"/>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2" fillId="0" borderId="0" xfId="52" applyFont="1" applyAlignment="1" applyProtection="1">
      <alignment vertical="top" wrapText="1"/>
      <protection/>
    </xf>
    <xf numFmtId="0" fontId="21" fillId="0" borderId="0" xfId="52" applyAlignment="1" applyProtection="1">
      <alignment/>
      <protection/>
    </xf>
    <xf numFmtId="0" fontId="18" fillId="0" borderId="0" xfId="56">
      <alignment/>
      <protection/>
    </xf>
    <xf numFmtId="0" fontId="24" fillId="0" borderId="0" xfId="57" applyFont="1" applyFill="1" applyBorder="1">
      <alignment wrapText="1"/>
      <protection/>
    </xf>
    <xf numFmtId="0" fontId="18" fillId="0" borderId="0" xfId="57">
      <alignment wrapText="1"/>
      <protection/>
    </xf>
    <xf numFmtId="0" fontId="24" fillId="0" borderId="10" xfId="57" applyFont="1" applyFill="1" applyBorder="1" applyAlignment="1">
      <alignment horizontal="left" vertical="top" wrapText="1"/>
      <protection/>
    </xf>
    <xf numFmtId="0" fontId="24" fillId="0" borderId="10" xfId="57" applyFont="1" applyFill="1" applyBorder="1" applyAlignment="1">
      <alignment horizontal="right" vertical="top" wrapText="1"/>
      <protection/>
    </xf>
    <xf numFmtId="0" fontId="24" fillId="0" borderId="0" xfId="57" applyFont="1" applyFill="1" applyBorder="1" applyAlignment="1">
      <alignment vertical="top" wrapText="1"/>
      <protection/>
    </xf>
    <xf numFmtId="0" fontId="24" fillId="0" borderId="0" xfId="57" applyFont="1" applyFill="1" applyBorder="1" applyAlignment="1">
      <alignment vertical="top" wrapText="1"/>
      <protection/>
    </xf>
    <xf numFmtId="0" fontId="24" fillId="0" borderId="0" xfId="57" applyFont="1" applyFill="1" applyBorder="1">
      <alignment wrapText="1"/>
      <protection/>
    </xf>
    <xf numFmtId="0" fontId="24" fillId="0" borderId="0" xfId="57" applyFont="1" applyFill="1" applyBorder="1" applyAlignment="1">
      <alignment horizontal="right" wrapText="1"/>
      <protection/>
    </xf>
    <xf numFmtId="0" fontId="24" fillId="0" borderId="0" xfId="57" applyFont="1" applyFill="1">
      <alignment wrapText="1"/>
      <protection/>
    </xf>
    <xf numFmtId="0" fontId="24" fillId="0" borderId="11" xfId="57" applyFont="1" applyFill="1" applyBorder="1" applyAlignment="1">
      <alignment vertical="top" wrapText="1"/>
      <protection/>
    </xf>
    <xf numFmtId="0" fontId="25" fillId="0" borderId="0" xfId="57" applyFont="1" applyFill="1" applyBorder="1" applyAlignment="1">
      <alignment horizontal="right" vertical="top" wrapText="1"/>
      <protection/>
    </xf>
    <xf numFmtId="0" fontId="24" fillId="0" borderId="0" xfId="57" applyFont="1" applyFill="1" applyBorder="1" applyAlignment="1">
      <alignment vertical="center" wrapText="1"/>
      <protection/>
    </xf>
    <xf numFmtId="0" fontId="24" fillId="0" borderId="10" xfId="57" applyFont="1" applyFill="1" applyBorder="1">
      <alignment wrapText="1"/>
      <protection/>
    </xf>
    <xf numFmtId="0" fontId="24" fillId="0" borderId="10" xfId="57" applyFont="1" applyFill="1" applyBorder="1" applyAlignment="1">
      <alignment horizontal="right" wrapText="1"/>
      <protection/>
    </xf>
    <xf numFmtId="0" fontId="24" fillId="0" borderId="12" xfId="57" applyFont="1" applyFill="1" applyBorder="1" applyAlignment="1">
      <alignment vertical="top" wrapText="1"/>
      <protection/>
    </xf>
    <xf numFmtId="0" fontId="24" fillId="0" borderId="12" xfId="57" applyFont="1" applyFill="1" applyBorder="1">
      <alignment wrapText="1"/>
      <protection/>
    </xf>
    <xf numFmtId="0" fontId="24" fillId="0" borderId="12" xfId="57" applyFont="1" applyFill="1" applyBorder="1" applyAlignment="1">
      <alignment horizontal="right" wrapText="1"/>
      <protection/>
    </xf>
    <xf numFmtId="0" fontId="25" fillId="0" borderId="0" xfId="57" applyFont="1" applyFill="1" applyBorder="1" applyAlignment="1">
      <alignment horizontal="right" vertical="center" wrapText="1"/>
      <protection/>
    </xf>
    <xf numFmtId="164" fontId="24" fillId="0" borderId="0" xfId="57" applyNumberFormat="1" applyFont="1" applyFill="1" applyBorder="1" applyAlignment="1">
      <alignment horizontal="right" vertical="top" wrapText="1"/>
      <protection/>
    </xf>
    <xf numFmtId="0" fontId="22" fillId="0" borderId="12" xfId="57" applyFont="1" applyFill="1" applyBorder="1" applyAlignment="1">
      <alignment vertical="top" wrapText="1"/>
      <protection/>
    </xf>
    <xf numFmtId="0" fontId="26" fillId="0" borderId="11" xfId="57" applyFont="1" applyFill="1" applyBorder="1" applyAlignment="1">
      <alignment horizontal="right" vertical="top" wrapText="1"/>
      <protection/>
    </xf>
    <xf numFmtId="0" fontId="24" fillId="0" borderId="12" xfId="57" applyFont="1" applyFill="1" applyBorder="1" applyAlignment="1">
      <alignment horizontal="center" vertical="top" wrapText="1"/>
      <protection/>
    </xf>
    <xf numFmtId="0" fontId="24" fillId="0" borderId="0" xfId="57" applyFont="1" applyFill="1" applyBorder="1" applyAlignment="1">
      <alignment horizontal="left" vertical="top" wrapText="1"/>
      <protection/>
    </xf>
    <xf numFmtId="0" fontId="24" fillId="0" borderId="0" xfId="57" applyFont="1" applyFill="1" applyBorder="1" applyAlignment="1">
      <alignment horizontal="left" vertical="top" wrapText="1"/>
      <protection/>
    </xf>
    <xf numFmtId="0" fontId="26" fillId="0" borderId="0" xfId="57" applyFont="1" applyFill="1" applyBorder="1" applyAlignment="1">
      <alignment horizontal="center" wrapText="1"/>
      <protection/>
    </xf>
    <xf numFmtId="0" fontId="24" fillId="0" borderId="10" xfId="57" applyFont="1" applyFill="1" applyBorder="1" applyAlignment="1">
      <alignment vertical="top" wrapText="1"/>
      <protection/>
    </xf>
    <xf numFmtId="0" fontId="24" fillId="0" borderId="11" xfId="57" applyFont="1" applyFill="1" applyBorder="1" applyAlignment="1">
      <alignment horizontal="center" vertical="top" wrapText="1"/>
      <protection/>
    </xf>
    <xf numFmtId="165" fontId="24" fillId="0" borderId="0" xfId="57" applyNumberFormat="1" applyFont="1" applyFill="1" applyBorder="1" applyAlignment="1">
      <alignment horizontal="center" vertical="top" wrapText="1"/>
      <protection/>
    </xf>
    <xf numFmtId="0" fontId="24" fillId="0" borderId="12" xfId="57" applyFont="1" applyFill="1" applyBorder="1" applyAlignment="1">
      <alignment vertical="top" wrapText="1"/>
      <protection/>
    </xf>
    <xf numFmtId="165" fontId="24" fillId="0" borderId="12" xfId="57" applyNumberFormat="1" applyFont="1" applyFill="1" applyBorder="1" applyAlignment="1">
      <alignment horizontal="center" vertical="top" wrapText="1"/>
      <protection/>
    </xf>
    <xf numFmtId="0" fontId="24" fillId="0" borderId="11" xfId="57" applyFont="1" applyFill="1" applyBorder="1" applyAlignment="1">
      <alignment horizontal="center" vertical="center" wrapText="1"/>
      <protection/>
    </xf>
    <xf numFmtId="0" fontId="24" fillId="0" borderId="12" xfId="57" applyFont="1" applyFill="1" applyBorder="1" applyAlignment="1">
      <alignment horizontal="center" wrapText="1"/>
      <protection/>
    </xf>
    <xf numFmtId="0" fontId="24" fillId="0" borderId="0" xfId="57" applyFont="1" applyFill="1" applyBorder="1" applyAlignment="1">
      <alignment vertical="center" wrapText="1"/>
      <protection/>
    </xf>
    <xf numFmtId="0" fontId="24" fillId="0" borderId="0" xfId="57" applyFont="1" applyFill="1" applyBorder="1" applyAlignment="1">
      <alignment horizontal="center" vertical="center" wrapText="1"/>
      <protection/>
    </xf>
    <xf numFmtId="0" fontId="24" fillId="0" borderId="0" xfId="57" applyFont="1" applyFill="1" applyAlignment="1">
      <alignment vertical="top" wrapText="1"/>
      <protection/>
    </xf>
    <xf numFmtId="0" fontId="24" fillId="0" borderId="11" xfId="57" applyFont="1" applyFill="1" applyBorder="1" applyAlignment="1">
      <alignment horizontal="center" wrapText="1"/>
      <protection/>
    </xf>
    <xf numFmtId="0" fontId="24" fillId="0" borderId="12" xfId="57" applyFont="1" applyFill="1" applyBorder="1" applyAlignment="1">
      <alignment horizontal="center" vertical="center" wrapText="1"/>
      <protection/>
    </xf>
    <xf numFmtId="0" fontId="24" fillId="0" borderId="0" xfId="57" applyFont="1" applyFill="1" applyBorder="1" applyAlignment="1">
      <alignment horizontal="center" vertical="top" wrapText="1"/>
      <protection/>
    </xf>
    <xf numFmtId="0" fontId="24" fillId="0" borderId="10" xfId="57" applyFont="1" applyFill="1" applyBorder="1" applyAlignment="1">
      <alignment horizontal="left" wrapText="1"/>
      <protection/>
    </xf>
    <xf numFmtId="0" fontId="24" fillId="0" borderId="11" xfId="57" applyFont="1" applyFill="1" applyBorder="1" applyAlignment="1">
      <alignment horizontal="right" wrapText="1"/>
      <protection/>
    </xf>
    <xf numFmtId="166" fontId="24" fillId="0" borderId="12" xfId="57" applyNumberFormat="1" applyFont="1" applyFill="1" applyBorder="1" applyAlignment="1">
      <alignment horizontal="right" vertical="top" wrapText="1"/>
      <protection/>
    </xf>
    <xf numFmtId="167" fontId="24" fillId="0" borderId="0" xfId="57" applyNumberFormat="1" applyFont="1" applyFill="1" applyBorder="1" applyAlignment="1">
      <alignment horizontal="right" vertical="top" wrapText="1"/>
      <protection/>
    </xf>
    <xf numFmtId="0" fontId="27" fillId="0" borderId="0" xfId="57" applyFont="1" applyFill="1" applyBorder="1" applyAlignment="1">
      <alignment vertical="top" wrapText="1"/>
      <protection/>
    </xf>
    <xf numFmtId="167" fontId="24" fillId="0" borderId="0" xfId="57" applyNumberFormat="1" applyFont="1" applyFill="1" applyBorder="1" applyAlignment="1" applyProtection="1">
      <alignment horizontal="right" vertical="top" wrapText="1"/>
      <protection/>
    </xf>
    <xf numFmtId="0" fontId="24" fillId="0" borderId="12" xfId="57" applyFont="1" applyFill="1" applyBorder="1" applyAlignment="1">
      <alignment horizontal="left" vertical="top" wrapText="1"/>
      <protection/>
    </xf>
    <xf numFmtId="0" fontId="27" fillId="0" borderId="12" xfId="57" applyFont="1" applyFill="1" applyBorder="1" applyAlignment="1">
      <alignment vertical="top" wrapText="1"/>
      <protection/>
    </xf>
    <xf numFmtId="167" fontId="24" fillId="0" borderId="12" xfId="57" applyNumberFormat="1" applyFont="1" applyFill="1" applyBorder="1" applyAlignment="1" applyProtection="1">
      <alignment horizontal="right" vertical="top" wrapText="1"/>
      <protection/>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right"/>
    </xf>
    <xf numFmtId="0" fontId="0" fillId="0" borderId="18" xfId="0"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0" fillId="0" borderId="0" xfId="0" applyNumberFormat="1" applyAlignment="1">
      <alignment/>
    </xf>
    <xf numFmtId="3" fontId="18" fillId="0" borderId="0" xfId="0" applyNumberFormat="1" applyFont="1" applyAlignment="1">
      <alignment/>
    </xf>
    <xf numFmtId="3" fontId="18" fillId="0" borderId="0" xfId="0" applyNumberFormat="1" applyFont="1" applyBorder="1" applyAlignment="1">
      <alignment/>
    </xf>
    <xf numFmtId="0" fontId="28" fillId="0" borderId="0" xfId="0" applyFont="1" applyBorder="1" applyAlignment="1">
      <alignment/>
    </xf>
    <xf numFmtId="0" fontId="28" fillId="0" borderId="0" xfId="0" applyFont="1" applyAlignment="1">
      <alignment horizontal="left"/>
    </xf>
    <xf numFmtId="0" fontId="28" fillId="0" borderId="0" xfId="0" applyFont="1" applyFill="1" applyBorder="1" applyAlignment="1">
      <alignment/>
    </xf>
    <xf numFmtId="0" fontId="28" fillId="0" borderId="0" xfId="0" applyFont="1" applyAlignment="1" quotePrefix="1">
      <alignment horizontal="left"/>
    </xf>
    <xf numFmtId="0" fontId="18" fillId="0" borderId="0" xfId="0" applyFont="1" applyAlignment="1">
      <alignment/>
    </xf>
    <xf numFmtId="0" fontId="28" fillId="0" borderId="18" xfId="0" applyFont="1" applyBorder="1" applyAlignment="1">
      <alignment/>
    </xf>
    <xf numFmtId="3" fontId="18" fillId="0" borderId="18" xfId="0" applyNumberFormat="1" applyFont="1" applyBorder="1" applyAlignment="1">
      <alignment/>
    </xf>
    <xf numFmtId="0" fontId="29" fillId="0" borderId="0" xfId="0" applyFont="1" applyBorder="1" applyAlignment="1">
      <alignment/>
    </xf>
    <xf numFmtId="0" fontId="18" fillId="0" borderId="0" xfId="0" applyFont="1" applyBorder="1" applyAlignment="1">
      <alignment/>
    </xf>
    <xf numFmtId="0" fontId="29" fillId="0" borderId="0" xfId="0" applyFont="1" applyAlignment="1" quotePrefix="1">
      <alignment horizontal="left"/>
    </xf>
    <xf numFmtId="0" fontId="29"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briefing/wheat/data.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671</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briefing/wheat/data.ht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I28"/>
    </sheetView>
  </sheetViews>
  <sheetFormatPr defaultColWidth="9.140625" defaultRowHeight="15"/>
  <sheetData>
    <row r="1" spans="1:9" ht="15">
      <c r="A1" s="56" t="s">
        <v>634</v>
      </c>
      <c r="B1" s="57"/>
      <c r="C1" s="58"/>
      <c r="D1" s="58"/>
      <c r="E1" s="58"/>
      <c r="F1" s="58"/>
      <c r="G1" s="58"/>
      <c r="H1" s="59"/>
      <c r="I1" s="59"/>
    </row>
    <row r="2" spans="1:9" ht="15">
      <c r="A2" s="60"/>
      <c r="B2" s="61" t="s">
        <v>18</v>
      </c>
      <c r="C2" s="62"/>
      <c r="D2" s="61" t="s">
        <v>19</v>
      </c>
      <c r="E2" s="62"/>
      <c r="F2" s="61" t="s">
        <v>635</v>
      </c>
      <c r="G2" s="61"/>
      <c r="H2" s="63"/>
      <c r="I2" s="63"/>
    </row>
    <row r="3" spans="1:7" ht="15">
      <c r="A3" s="64" t="s">
        <v>636</v>
      </c>
      <c r="B3" s="58"/>
      <c r="C3" s="65"/>
      <c r="D3" s="58"/>
      <c r="E3" s="65"/>
      <c r="G3" s="66" t="s">
        <v>637</v>
      </c>
    </row>
    <row r="4" spans="1:8" ht="15">
      <c r="A4" s="67" t="s">
        <v>638</v>
      </c>
      <c r="B4" s="68"/>
      <c r="C4" s="69"/>
      <c r="D4" s="68"/>
      <c r="E4" s="69"/>
      <c r="F4" s="70" t="s">
        <v>639</v>
      </c>
      <c r="G4" s="71" t="s">
        <v>640</v>
      </c>
      <c r="H4" s="72" t="s">
        <v>641</v>
      </c>
    </row>
    <row r="5" spans="1:8" ht="15">
      <c r="A5" s="73" t="s">
        <v>642</v>
      </c>
      <c r="B5" s="74"/>
      <c r="C5" s="74" t="s">
        <v>643</v>
      </c>
      <c r="D5" s="74"/>
      <c r="E5" s="74" t="s">
        <v>643</v>
      </c>
      <c r="F5" s="75" t="s">
        <v>644</v>
      </c>
      <c r="G5" s="75"/>
      <c r="H5" s="76"/>
    </row>
    <row r="6" spans="1:9" ht="15">
      <c r="A6" s="77" t="s">
        <v>645</v>
      </c>
      <c r="B6" s="78" t="s">
        <v>646</v>
      </c>
      <c r="C6" s="78" t="s">
        <v>647</v>
      </c>
      <c r="D6" s="78" t="s">
        <v>646</v>
      </c>
      <c r="E6" s="78" t="s">
        <v>647</v>
      </c>
      <c r="F6" s="68" t="s">
        <v>648</v>
      </c>
      <c r="G6" s="68"/>
      <c r="H6" s="79"/>
      <c r="I6" s="80"/>
    </row>
    <row r="7" spans="1:8" ht="15">
      <c r="A7" s="76"/>
      <c r="B7" s="75"/>
      <c r="C7" s="75"/>
      <c r="D7" s="75"/>
      <c r="E7" s="75"/>
      <c r="F7" s="75"/>
      <c r="G7" s="75"/>
      <c r="H7" s="76"/>
    </row>
    <row r="8" spans="1:8" ht="15">
      <c r="A8" s="59" t="s">
        <v>649</v>
      </c>
      <c r="B8" s="58"/>
      <c r="C8" s="81"/>
      <c r="D8" s="58"/>
      <c r="E8" s="81"/>
      <c r="F8" s="58"/>
      <c r="G8" s="58"/>
      <c r="H8" s="82"/>
    </row>
    <row r="9" spans="1:8" ht="15">
      <c r="A9" s="59" t="s">
        <v>650</v>
      </c>
      <c r="B9" s="83">
        <v>423.6</v>
      </c>
      <c r="C9" s="84">
        <v>455.6</v>
      </c>
      <c r="D9" s="83" t="s">
        <v>651</v>
      </c>
      <c r="E9" s="84">
        <v>4021.2</v>
      </c>
      <c r="F9" s="84">
        <v>131</v>
      </c>
      <c r="G9" s="85">
        <v>0</v>
      </c>
      <c r="H9" s="83">
        <f>+G9+F9</f>
        <v>131</v>
      </c>
    </row>
    <row r="10" spans="1:8" ht="15">
      <c r="A10" s="59" t="s">
        <v>652</v>
      </c>
      <c r="B10" s="83">
        <v>3256.1</v>
      </c>
      <c r="C10" s="84">
        <v>3233</v>
      </c>
      <c r="D10" s="83" t="s">
        <v>651</v>
      </c>
      <c r="E10" s="84">
        <v>3645.3</v>
      </c>
      <c r="F10" s="84">
        <v>284.4</v>
      </c>
      <c r="G10" s="85">
        <v>280.5</v>
      </c>
      <c r="H10" s="83">
        <f aca="true" t="shared" si="0" ref="H10:H21">+G10+F10</f>
        <v>564.9</v>
      </c>
    </row>
    <row r="11" spans="1:8" ht="15">
      <c r="A11" s="86" t="s">
        <v>653</v>
      </c>
      <c r="B11" s="83">
        <v>3171</v>
      </c>
      <c r="C11" s="84">
        <v>3148.3</v>
      </c>
      <c r="D11" s="83" t="s">
        <v>651</v>
      </c>
      <c r="E11" s="84">
        <v>3273</v>
      </c>
      <c r="F11" s="84">
        <v>262.2</v>
      </c>
      <c r="G11" s="84">
        <v>559</v>
      </c>
      <c r="H11" s="83">
        <f t="shared" si="0"/>
        <v>821.2</v>
      </c>
    </row>
    <row r="12" spans="1:8" ht="15">
      <c r="A12" s="59" t="s">
        <v>654</v>
      </c>
      <c r="B12" s="83">
        <v>1999.7</v>
      </c>
      <c r="C12" s="84">
        <v>1974.6</v>
      </c>
      <c r="D12" s="83" t="s">
        <v>651</v>
      </c>
      <c r="E12" s="84">
        <v>2601</v>
      </c>
      <c r="F12" s="84">
        <v>278.1</v>
      </c>
      <c r="G12" s="84">
        <v>745.3</v>
      </c>
      <c r="H12" s="83">
        <f t="shared" si="0"/>
        <v>1023.4</v>
      </c>
    </row>
    <row r="13" spans="1:8" ht="15">
      <c r="A13" s="87" t="s">
        <v>655</v>
      </c>
      <c r="B13" s="83">
        <v>1573.1</v>
      </c>
      <c r="C13" s="84">
        <v>1517.5</v>
      </c>
      <c r="D13" s="83" t="s">
        <v>651</v>
      </c>
      <c r="E13" s="84">
        <v>1806.3</v>
      </c>
      <c r="F13" s="84">
        <v>216.5</v>
      </c>
      <c r="G13" s="84">
        <v>301.4</v>
      </c>
      <c r="H13" s="83">
        <f t="shared" si="0"/>
        <v>517.9</v>
      </c>
    </row>
    <row r="14" spans="1:8" ht="15">
      <c r="A14" s="59" t="s">
        <v>656</v>
      </c>
      <c r="B14" s="83">
        <v>1102.1</v>
      </c>
      <c r="C14" s="84">
        <v>1110.7</v>
      </c>
      <c r="D14" s="83" t="s">
        <v>651</v>
      </c>
      <c r="E14" s="84">
        <v>406.5</v>
      </c>
      <c r="F14" s="84">
        <v>52.4</v>
      </c>
      <c r="G14" s="85">
        <v>356.2</v>
      </c>
      <c r="H14" s="83">
        <f t="shared" si="0"/>
        <v>408.59999999999997</v>
      </c>
    </row>
    <row r="15" spans="1:8" ht="15">
      <c r="A15" s="88" t="s">
        <v>657</v>
      </c>
      <c r="B15" s="83">
        <v>837.8</v>
      </c>
      <c r="C15" s="84">
        <v>843.6</v>
      </c>
      <c r="D15" s="83" t="s">
        <v>651</v>
      </c>
      <c r="E15" s="84">
        <v>912.9</v>
      </c>
      <c r="F15" s="84">
        <v>102.5</v>
      </c>
      <c r="G15" s="85">
        <v>184.3</v>
      </c>
      <c r="H15" s="83">
        <v>189.4</v>
      </c>
    </row>
    <row r="16" spans="1:8" ht="15">
      <c r="A16" s="88" t="s">
        <v>658</v>
      </c>
      <c r="B16" s="83">
        <v>658.1</v>
      </c>
      <c r="C16" s="84">
        <v>657.8</v>
      </c>
      <c r="D16" s="83" t="s">
        <v>651</v>
      </c>
      <c r="E16" s="84">
        <v>615.7</v>
      </c>
      <c r="F16" s="84">
        <v>78.4</v>
      </c>
      <c r="G16" s="85">
        <v>178.4</v>
      </c>
      <c r="H16" s="83">
        <f t="shared" si="0"/>
        <v>256.8</v>
      </c>
    </row>
    <row r="17" spans="1:8" ht="15">
      <c r="A17" s="88" t="s">
        <v>659</v>
      </c>
      <c r="B17" s="83">
        <v>623</v>
      </c>
      <c r="C17" s="84">
        <v>575.4</v>
      </c>
      <c r="D17" s="83" t="s">
        <v>651</v>
      </c>
      <c r="E17" s="84">
        <v>782.7</v>
      </c>
      <c r="F17" s="84">
        <v>42.7</v>
      </c>
      <c r="G17" s="84">
        <v>89</v>
      </c>
      <c r="H17" s="83">
        <f t="shared" si="0"/>
        <v>131.7</v>
      </c>
    </row>
    <row r="18" spans="1:8" ht="15">
      <c r="A18" s="88" t="s">
        <v>660</v>
      </c>
      <c r="B18" s="83">
        <v>525.5</v>
      </c>
      <c r="C18" s="84">
        <v>566.8</v>
      </c>
      <c r="D18" s="83" t="s">
        <v>651</v>
      </c>
      <c r="E18" s="84">
        <v>922.9</v>
      </c>
      <c r="F18" s="84">
        <v>0</v>
      </c>
      <c r="G18" s="84">
        <v>30.5</v>
      </c>
      <c r="H18" s="83">
        <f t="shared" si="0"/>
        <v>30.5</v>
      </c>
    </row>
    <row r="19" spans="1:8" ht="15">
      <c r="A19" s="88" t="s">
        <v>661</v>
      </c>
      <c r="B19" s="83">
        <v>539</v>
      </c>
      <c r="C19" s="84">
        <v>528.6</v>
      </c>
      <c r="D19" s="83" t="s">
        <v>651</v>
      </c>
      <c r="E19" s="84">
        <v>781.4</v>
      </c>
      <c r="F19" s="84">
        <v>1.2</v>
      </c>
      <c r="G19" s="84">
        <v>143.1</v>
      </c>
      <c r="H19" s="83">
        <f t="shared" si="0"/>
        <v>144.29999999999998</v>
      </c>
    </row>
    <row r="20" spans="1:8" ht="15">
      <c r="A20" s="86" t="s">
        <v>662</v>
      </c>
      <c r="B20" s="83">
        <v>545.4</v>
      </c>
      <c r="C20" s="84">
        <v>606.1</v>
      </c>
      <c r="D20" s="83" t="s">
        <v>651</v>
      </c>
      <c r="E20" s="84">
        <v>1307.6</v>
      </c>
      <c r="F20" s="84">
        <v>68</v>
      </c>
      <c r="G20" s="84">
        <v>28.3</v>
      </c>
      <c r="H20" s="83">
        <f t="shared" si="0"/>
        <v>96.3</v>
      </c>
    </row>
    <row r="21" spans="1:8" ht="15">
      <c r="A21" s="59" t="s">
        <v>663</v>
      </c>
      <c r="B21" s="83">
        <v>23181.9</v>
      </c>
      <c r="C21" s="84">
        <v>21686.3</v>
      </c>
      <c r="D21" s="83" t="s">
        <v>651</v>
      </c>
      <c r="E21" s="84">
        <v>33438.5</v>
      </c>
      <c r="F21" s="84">
        <v>2331.6</v>
      </c>
      <c r="G21" s="84">
        <v>4802.1</v>
      </c>
      <c r="H21" s="83">
        <f t="shared" si="0"/>
        <v>7133.700000000001</v>
      </c>
    </row>
    <row r="22" spans="1:8" ht="15">
      <c r="A22" s="89" t="s">
        <v>664</v>
      </c>
      <c r="B22" s="83"/>
      <c r="D22" s="83"/>
      <c r="G22" s="84"/>
      <c r="H22" s="83"/>
    </row>
    <row r="23" spans="1:8" ht="15">
      <c r="A23" s="59" t="s">
        <v>665</v>
      </c>
      <c r="B23" s="83">
        <v>23976.9</v>
      </c>
      <c r="C23" s="83">
        <f>+C21+107.8</f>
        <v>21794.1</v>
      </c>
      <c r="D23" s="83" t="s">
        <v>651</v>
      </c>
      <c r="E23" s="83">
        <f>+E21+100.3</f>
        <v>33538.8</v>
      </c>
      <c r="F23" s="83">
        <f>+F21+4.8</f>
        <v>2336.4</v>
      </c>
      <c r="G23" s="83">
        <f>+G21+17.6</f>
        <v>4819.700000000001</v>
      </c>
      <c r="H23" s="83">
        <f>+G23+F23</f>
        <v>7156.1</v>
      </c>
    </row>
    <row r="24" spans="1:8" ht="15">
      <c r="A24" s="89" t="s">
        <v>666</v>
      </c>
      <c r="B24" s="84"/>
      <c r="C24" s="84"/>
      <c r="D24" s="84"/>
      <c r="E24" s="84"/>
      <c r="G24" s="84"/>
      <c r="H24" s="90"/>
    </row>
    <row r="25" spans="1:8" ht="15">
      <c r="A25" s="91" t="s">
        <v>667</v>
      </c>
      <c r="B25" s="92"/>
      <c r="C25" s="92"/>
      <c r="D25" s="92"/>
      <c r="E25" s="92">
        <v>35244</v>
      </c>
      <c r="F25" s="92"/>
      <c r="G25" s="92"/>
      <c r="H25" s="92">
        <v>31.3</v>
      </c>
    </row>
    <row r="26" spans="1:9" ht="15">
      <c r="A26" s="93" t="s">
        <v>668</v>
      </c>
      <c r="B26" s="85"/>
      <c r="C26" s="85"/>
      <c r="D26" s="85"/>
      <c r="E26" s="85"/>
      <c r="F26" s="85"/>
      <c r="G26" s="85"/>
      <c r="H26" s="85"/>
      <c r="I26" s="94"/>
    </row>
    <row r="27" ht="15">
      <c r="A27" s="95" t="s">
        <v>669</v>
      </c>
    </row>
    <row r="28" spans="1:3" ht="15">
      <c r="A28" s="95" t="s">
        <v>670</v>
      </c>
      <c r="B28" s="96"/>
      <c r="C28" s="9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J35"/>
  <sheetViews>
    <sheetView showGridLines="0" zoomScalePageLayoutView="0" workbookViewId="0" topLeftCell="A1">
      <selection activeCell="A1" sqref="A1:J1"/>
    </sheetView>
  </sheetViews>
  <sheetFormatPr defaultColWidth="9.140625" defaultRowHeight="15"/>
  <cols>
    <col min="1" max="1" width="0.42578125" style="10" customWidth="1"/>
    <col min="2" max="2" width="22.28125" style="10" customWidth="1"/>
    <col min="3" max="3" width="14.421875" style="10" customWidth="1"/>
    <col min="4" max="10" width="8.00390625" style="10" customWidth="1"/>
    <col min="11" max="16384" width="9.140625" style="10" customWidth="1"/>
  </cols>
  <sheetData>
    <row r="1" spans="1:10" ht="11.25" customHeight="1">
      <c r="A1" s="9" t="s">
        <v>13</v>
      </c>
      <c r="B1" s="9"/>
      <c r="C1" s="9"/>
      <c r="D1" s="9"/>
      <c r="E1" s="9"/>
      <c r="F1" s="9"/>
      <c r="G1" s="9"/>
      <c r="H1" s="9"/>
      <c r="I1" s="9"/>
      <c r="J1" s="9"/>
    </row>
    <row r="2" spans="1:10" ht="12.75">
      <c r="A2" s="11" t="s">
        <v>14</v>
      </c>
      <c r="B2" s="11"/>
      <c r="C2" s="11"/>
      <c r="D2" s="12" t="s">
        <v>15</v>
      </c>
      <c r="E2" s="12" t="s">
        <v>16</v>
      </c>
      <c r="F2" s="12" t="s">
        <v>17</v>
      </c>
      <c r="G2" s="12" t="s">
        <v>18</v>
      </c>
      <c r="H2" s="12" t="s">
        <v>19</v>
      </c>
      <c r="I2" s="12" t="s">
        <v>20</v>
      </c>
      <c r="J2" s="12" t="s">
        <v>21</v>
      </c>
    </row>
    <row r="3" spans="1:10" ht="22.5">
      <c r="A3" s="13"/>
      <c r="B3" s="14" t="s">
        <v>22</v>
      </c>
      <c r="C3" s="15" t="s">
        <v>23</v>
      </c>
      <c r="D3" s="16" t="s">
        <v>24</v>
      </c>
      <c r="E3" s="16" t="s">
        <v>25</v>
      </c>
      <c r="F3" s="16" t="s">
        <v>26</v>
      </c>
      <c r="G3" s="16" t="s">
        <v>27</v>
      </c>
      <c r="H3" s="16" t="s">
        <v>28</v>
      </c>
      <c r="I3" s="16" t="s">
        <v>29</v>
      </c>
      <c r="J3" s="16" t="s">
        <v>30</v>
      </c>
    </row>
    <row r="4" spans="1:10" ht="12.75">
      <c r="A4" s="13"/>
      <c r="B4" s="14" t="s">
        <v>31</v>
      </c>
      <c r="C4" s="15" t="s">
        <v>23</v>
      </c>
      <c r="D4" s="16" t="s">
        <v>32</v>
      </c>
      <c r="E4" s="16" t="s">
        <v>33</v>
      </c>
      <c r="F4" s="16" t="s">
        <v>34</v>
      </c>
      <c r="G4" s="16" t="s">
        <v>35</v>
      </c>
      <c r="H4" s="16" t="s">
        <v>36</v>
      </c>
      <c r="I4" s="16" t="s">
        <v>37</v>
      </c>
      <c r="J4" s="16" t="s">
        <v>38</v>
      </c>
    </row>
    <row r="5" spans="1:10" ht="12.75">
      <c r="A5" s="13"/>
      <c r="B5" s="13"/>
      <c r="C5" s="13"/>
      <c r="D5" s="16"/>
      <c r="E5" s="16"/>
      <c r="F5" s="16"/>
      <c r="G5" s="16"/>
      <c r="H5" s="16"/>
      <c r="I5" s="16"/>
      <c r="J5" s="16"/>
    </row>
    <row r="6" spans="1:10" ht="12.75">
      <c r="A6" s="13"/>
      <c r="B6" s="14" t="s">
        <v>39</v>
      </c>
      <c r="C6" s="15" t="s">
        <v>40</v>
      </c>
      <c r="D6" s="16" t="s">
        <v>41</v>
      </c>
      <c r="E6" s="16" t="s">
        <v>42</v>
      </c>
      <c r="F6" s="16" t="s">
        <v>43</v>
      </c>
      <c r="G6" s="16" t="s">
        <v>44</v>
      </c>
      <c r="H6" s="16" t="s">
        <v>45</v>
      </c>
      <c r="I6" s="16" t="s">
        <v>46</v>
      </c>
      <c r="J6" s="16" t="s">
        <v>47</v>
      </c>
    </row>
    <row r="7" spans="1:10" ht="12.75">
      <c r="A7" s="13"/>
      <c r="B7" s="13"/>
      <c r="C7" s="13"/>
      <c r="D7" s="16"/>
      <c r="E7" s="16"/>
      <c r="F7" s="16"/>
      <c r="G7" s="16"/>
      <c r="H7" s="16"/>
      <c r="I7" s="16"/>
      <c r="J7" s="16"/>
    </row>
    <row r="8" spans="1:10" ht="22.5">
      <c r="A8" s="13"/>
      <c r="B8" s="14" t="s">
        <v>48</v>
      </c>
      <c r="C8" s="15" t="s">
        <v>49</v>
      </c>
      <c r="D8" s="16" t="s">
        <v>50</v>
      </c>
      <c r="E8" s="16" t="s">
        <v>51</v>
      </c>
      <c r="F8" s="16" t="s">
        <v>52</v>
      </c>
      <c r="G8" s="16" t="s">
        <v>53</v>
      </c>
      <c r="H8" s="16" t="s">
        <v>54</v>
      </c>
      <c r="I8" s="16" t="s">
        <v>55</v>
      </c>
      <c r="J8" s="16" t="s">
        <v>56</v>
      </c>
    </row>
    <row r="9" spans="1:10" ht="12.75">
      <c r="A9" s="13"/>
      <c r="B9" s="14" t="s">
        <v>57</v>
      </c>
      <c r="C9" s="15" t="s">
        <v>49</v>
      </c>
      <c r="D9" s="16" t="s">
        <v>58</v>
      </c>
      <c r="E9" s="16" t="s">
        <v>59</v>
      </c>
      <c r="F9" s="16" t="s">
        <v>60</v>
      </c>
      <c r="G9" s="16" t="s">
        <v>61</v>
      </c>
      <c r="H9" s="16" t="s">
        <v>62</v>
      </c>
      <c r="I9" s="16" t="s">
        <v>63</v>
      </c>
      <c r="J9" s="16" t="s">
        <v>64</v>
      </c>
    </row>
    <row r="10" spans="1:10" ht="12.75">
      <c r="A10" s="13"/>
      <c r="B10" s="14" t="s">
        <v>65</v>
      </c>
      <c r="C10" s="15" t="s">
        <v>49</v>
      </c>
      <c r="D10" s="16" t="s">
        <v>66</v>
      </c>
      <c r="E10" s="16" t="s">
        <v>67</v>
      </c>
      <c r="F10" s="16" t="s">
        <v>68</v>
      </c>
      <c r="G10" s="16" t="s">
        <v>69</v>
      </c>
      <c r="H10" s="16" t="s">
        <v>70</v>
      </c>
      <c r="I10" s="16" t="s">
        <v>71</v>
      </c>
      <c r="J10" s="16" t="s">
        <v>72</v>
      </c>
    </row>
    <row r="11" spans="1:10" ht="12.75">
      <c r="A11" s="13"/>
      <c r="B11" s="14" t="s">
        <v>73</v>
      </c>
      <c r="C11" s="15" t="s">
        <v>49</v>
      </c>
      <c r="D11" s="16" t="s">
        <v>74</v>
      </c>
      <c r="E11" s="16" t="s">
        <v>75</v>
      </c>
      <c r="F11" s="16" t="s">
        <v>76</v>
      </c>
      <c r="G11" s="16" t="s">
        <v>77</v>
      </c>
      <c r="H11" s="16" t="s">
        <v>78</v>
      </c>
      <c r="I11" s="16" t="s">
        <v>79</v>
      </c>
      <c r="J11" s="16" t="s">
        <v>80</v>
      </c>
    </row>
    <row r="12" spans="1:10" ht="12.75">
      <c r="A12" s="13"/>
      <c r="B12" s="13"/>
      <c r="C12" s="13"/>
      <c r="D12" s="16"/>
      <c r="E12" s="16"/>
      <c r="F12" s="16"/>
      <c r="G12" s="16"/>
      <c r="H12" s="16"/>
      <c r="I12" s="16"/>
      <c r="J12" s="16"/>
    </row>
    <row r="13" spans="1:10" ht="22.5">
      <c r="A13" s="13"/>
      <c r="B13" s="14" t="s">
        <v>81</v>
      </c>
      <c r="C13" s="15" t="s">
        <v>49</v>
      </c>
      <c r="D13" s="16" t="s">
        <v>82</v>
      </c>
      <c r="E13" s="16" t="s">
        <v>83</v>
      </c>
      <c r="F13" s="16" t="s">
        <v>84</v>
      </c>
      <c r="G13" s="16" t="s">
        <v>85</v>
      </c>
      <c r="H13" s="16" t="s">
        <v>86</v>
      </c>
      <c r="I13" s="16" t="s">
        <v>87</v>
      </c>
      <c r="J13" s="16" t="s">
        <v>88</v>
      </c>
    </row>
    <row r="14" spans="1:10" ht="12.75">
      <c r="A14" s="13"/>
      <c r="B14" s="14" t="s">
        <v>89</v>
      </c>
      <c r="C14" s="15" t="s">
        <v>49</v>
      </c>
      <c r="D14" s="16" t="s">
        <v>90</v>
      </c>
      <c r="E14" s="16" t="s">
        <v>91</v>
      </c>
      <c r="F14" s="16" t="s">
        <v>92</v>
      </c>
      <c r="G14" s="16" t="s">
        <v>93</v>
      </c>
      <c r="H14" s="16" t="s">
        <v>94</v>
      </c>
      <c r="I14" s="16" t="s">
        <v>95</v>
      </c>
      <c r="J14" s="16" t="s">
        <v>96</v>
      </c>
    </row>
    <row r="15" spans="1:10" ht="12.75">
      <c r="A15" s="13"/>
      <c r="B15" s="14" t="s">
        <v>97</v>
      </c>
      <c r="C15" s="15" t="s">
        <v>49</v>
      </c>
      <c r="D15" s="16" t="s">
        <v>98</v>
      </c>
      <c r="E15" s="16" t="s">
        <v>99</v>
      </c>
      <c r="F15" s="16" t="s">
        <v>100</v>
      </c>
      <c r="G15" s="16" t="s">
        <v>101</v>
      </c>
      <c r="H15" s="16" t="s">
        <v>102</v>
      </c>
      <c r="I15" s="16" t="s">
        <v>103</v>
      </c>
      <c r="J15" s="16" t="s">
        <v>104</v>
      </c>
    </row>
    <row r="16" spans="1:10" ht="12.75">
      <c r="A16" s="13"/>
      <c r="B16" s="14" t="s">
        <v>105</v>
      </c>
      <c r="C16" s="15" t="s">
        <v>49</v>
      </c>
      <c r="D16" s="16" t="s">
        <v>106</v>
      </c>
      <c r="E16" s="16" t="s">
        <v>107</v>
      </c>
      <c r="F16" s="16" t="s">
        <v>108</v>
      </c>
      <c r="G16" s="16" t="s">
        <v>109</v>
      </c>
      <c r="H16" s="16" t="s">
        <v>110</v>
      </c>
      <c r="I16" s="16" t="s">
        <v>111</v>
      </c>
      <c r="J16" s="16" t="s">
        <v>112</v>
      </c>
    </row>
    <row r="17" spans="1:10" ht="12.75">
      <c r="A17" s="13"/>
      <c r="B17" s="14" t="s">
        <v>113</v>
      </c>
      <c r="C17" s="15" t="s">
        <v>49</v>
      </c>
      <c r="D17" s="16" t="s">
        <v>114</v>
      </c>
      <c r="E17" s="16" t="s">
        <v>115</v>
      </c>
      <c r="F17" s="16" t="s">
        <v>116</v>
      </c>
      <c r="G17" s="16" t="s">
        <v>117</v>
      </c>
      <c r="H17" s="16" t="s">
        <v>118</v>
      </c>
      <c r="I17" s="16" t="s">
        <v>119</v>
      </c>
      <c r="J17" s="16" t="s">
        <v>120</v>
      </c>
    </row>
    <row r="18" spans="1:10" ht="12.75">
      <c r="A18" s="13"/>
      <c r="B18" s="14" t="s">
        <v>121</v>
      </c>
      <c r="C18" s="15" t="s">
        <v>49</v>
      </c>
      <c r="D18" s="16" t="s">
        <v>122</v>
      </c>
      <c r="E18" s="16" t="s">
        <v>123</v>
      </c>
      <c r="F18" s="16" t="s">
        <v>124</v>
      </c>
      <c r="G18" s="16" t="s">
        <v>125</v>
      </c>
      <c r="H18" s="16" t="s">
        <v>126</v>
      </c>
      <c r="I18" s="16" t="s">
        <v>127</v>
      </c>
      <c r="J18" s="16" t="s">
        <v>128</v>
      </c>
    </row>
    <row r="19" spans="1:10" ht="12.75">
      <c r="A19" s="13"/>
      <c r="B19" s="13"/>
      <c r="C19" s="13"/>
      <c r="D19" s="16"/>
      <c r="E19" s="16"/>
      <c r="F19" s="16"/>
      <c r="G19" s="16"/>
      <c r="H19" s="16"/>
      <c r="I19" s="16"/>
      <c r="J19" s="16"/>
    </row>
    <row r="20" spans="1:10" ht="12.75">
      <c r="A20" s="13"/>
      <c r="B20" s="14" t="s">
        <v>129</v>
      </c>
      <c r="C20" s="15" t="s">
        <v>49</v>
      </c>
      <c r="D20" s="16" t="s">
        <v>51</v>
      </c>
      <c r="E20" s="16" t="s">
        <v>52</v>
      </c>
      <c r="F20" s="16" t="s">
        <v>53</v>
      </c>
      <c r="G20" s="16" t="s">
        <v>54</v>
      </c>
      <c r="H20" s="16" t="s">
        <v>55</v>
      </c>
      <c r="I20" s="16" t="s">
        <v>56</v>
      </c>
      <c r="J20" s="16" t="s">
        <v>130</v>
      </c>
    </row>
    <row r="21" spans="1:10" ht="12.75">
      <c r="A21" s="13"/>
      <c r="B21" s="14" t="s">
        <v>131</v>
      </c>
      <c r="C21" s="15" t="s">
        <v>49</v>
      </c>
      <c r="D21" s="16" t="s">
        <v>132</v>
      </c>
      <c r="E21" s="16"/>
      <c r="F21" s="16"/>
      <c r="G21" s="16"/>
      <c r="H21" s="16"/>
      <c r="I21" s="16"/>
      <c r="J21" s="16"/>
    </row>
    <row r="22" spans="1:10" ht="12.75">
      <c r="A22" s="13"/>
      <c r="B22" s="13"/>
      <c r="C22" s="13"/>
      <c r="D22" s="16"/>
      <c r="E22" s="16"/>
      <c r="F22" s="16"/>
      <c r="G22" s="16"/>
      <c r="H22" s="16"/>
      <c r="I22" s="16"/>
      <c r="J22" s="16"/>
    </row>
    <row r="23" spans="1:10" ht="12.75">
      <c r="A23" s="13"/>
      <c r="B23" s="14" t="s">
        <v>133</v>
      </c>
      <c r="C23" s="15"/>
      <c r="D23" s="16" t="s">
        <v>134</v>
      </c>
      <c r="E23" s="16" t="s">
        <v>135</v>
      </c>
      <c r="F23" s="16" t="s">
        <v>136</v>
      </c>
      <c r="G23" s="16" t="s">
        <v>137</v>
      </c>
      <c r="H23" s="16" t="s">
        <v>138</v>
      </c>
      <c r="I23" s="16" t="s">
        <v>139</v>
      </c>
      <c r="J23" s="16" t="s">
        <v>140</v>
      </c>
    </row>
    <row r="24" spans="1:10" ht="12.75">
      <c r="A24" s="13"/>
      <c r="B24" s="13"/>
      <c r="C24" s="13"/>
      <c r="D24" s="16"/>
      <c r="E24" s="16"/>
      <c r="F24" s="16"/>
      <c r="G24" s="16"/>
      <c r="H24" s="16"/>
      <c r="I24" s="16"/>
      <c r="J24" s="16"/>
    </row>
    <row r="25" spans="1:10" ht="12.75">
      <c r="A25" s="13"/>
      <c r="B25" s="14" t="s">
        <v>141</v>
      </c>
      <c r="C25" s="15" t="s">
        <v>142</v>
      </c>
      <c r="D25" s="16" t="s">
        <v>143</v>
      </c>
      <c r="E25" s="16" t="s">
        <v>143</v>
      </c>
      <c r="F25" s="16" t="s">
        <v>143</v>
      </c>
      <c r="G25" s="16" t="s">
        <v>143</v>
      </c>
      <c r="H25" s="16" t="s">
        <v>144</v>
      </c>
      <c r="I25" s="16" t="s">
        <v>144</v>
      </c>
      <c r="J25" s="16" t="s">
        <v>144</v>
      </c>
    </row>
    <row r="26" spans="1:10" ht="12.75">
      <c r="A26" s="13"/>
      <c r="B26" s="14" t="s">
        <v>145</v>
      </c>
      <c r="C26" s="15" t="s">
        <v>142</v>
      </c>
      <c r="D26" s="16" t="s">
        <v>146</v>
      </c>
      <c r="E26" s="16" t="s">
        <v>146</v>
      </c>
      <c r="F26" s="16" t="s">
        <v>146</v>
      </c>
      <c r="G26" s="16" t="s">
        <v>146</v>
      </c>
      <c r="H26" s="16" t="s">
        <v>146</v>
      </c>
      <c r="I26" s="16" t="s">
        <v>146</v>
      </c>
      <c r="J26" s="16" t="s">
        <v>146</v>
      </c>
    </row>
    <row r="27" spans="1:10" ht="12.75">
      <c r="A27" s="13"/>
      <c r="B27" s="14" t="s">
        <v>147</v>
      </c>
      <c r="C27" s="15" t="s">
        <v>142</v>
      </c>
      <c r="D27" s="16" t="s">
        <v>148</v>
      </c>
      <c r="E27" s="16" t="s">
        <v>149</v>
      </c>
      <c r="F27" s="16" t="s">
        <v>150</v>
      </c>
      <c r="G27" s="16" t="s">
        <v>151</v>
      </c>
      <c r="H27" s="16" t="s">
        <v>152</v>
      </c>
      <c r="I27" s="16" t="s">
        <v>153</v>
      </c>
      <c r="J27" s="16" t="s">
        <v>154</v>
      </c>
    </row>
    <row r="28" spans="1:10" ht="12.75">
      <c r="A28" s="13"/>
      <c r="B28" s="13"/>
      <c r="C28" s="13"/>
      <c r="D28" s="16"/>
      <c r="E28" s="16"/>
      <c r="F28" s="16"/>
      <c r="G28" s="16"/>
      <c r="H28" s="16"/>
      <c r="I28" s="16"/>
      <c r="J28" s="16"/>
    </row>
    <row r="29" spans="1:10" ht="12.75">
      <c r="A29" s="13"/>
      <c r="B29" s="14" t="s">
        <v>155</v>
      </c>
      <c r="C29" s="15" t="s">
        <v>156</v>
      </c>
      <c r="D29" s="16" t="s">
        <v>157</v>
      </c>
      <c r="E29" s="16" t="s">
        <v>158</v>
      </c>
      <c r="F29" s="16"/>
      <c r="G29" s="16"/>
      <c r="H29" s="16"/>
      <c r="I29" s="16"/>
      <c r="J29" s="16"/>
    </row>
    <row r="30" spans="1:10" ht="12.75">
      <c r="A30" s="13"/>
      <c r="B30" s="14" t="s">
        <v>159</v>
      </c>
      <c r="C30" s="15" t="s">
        <v>156</v>
      </c>
      <c r="D30" s="16" t="s">
        <v>160</v>
      </c>
      <c r="E30" s="16" t="s">
        <v>161</v>
      </c>
      <c r="F30" s="16" t="s">
        <v>162</v>
      </c>
      <c r="G30" s="16" t="s">
        <v>163</v>
      </c>
      <c r="H30" s="16" t="s">
        <v>164</v>
      </c>
      <c r="I30" s="16" t="s">
        <v>165</v>
      </c>
      <c r="J30" s="16" t="s">
        <v>166</v>
      </c>
    </row>
    <row r="31" spans="1:10" ht="12.75">
      <c r="A31" s="13"/>
      <c r="B31" s="13"/>
      <c r="C31" s="13"/>
      <c r="D31" s="16"/>
      <c r="E31" s="16"/>
      <c r="F31" s="16"/>
      <c r="G31" s="16"/>
      <c r="H31" s="16"/>
      <c r="I31" s="16"/>
      <c r="J31" s="16"/>
    </row>
    <row r="32" spans="1:10" ht="10.5" customHeight="1">
      <c r="A32" s="15"/>
      <c r="B32" s="17"/>
      <c r="C32" s="17"/>
      <c r="D32" s="17"/>
      <c r="E32" s="17"/>
      <c r="F32" s="17"/>
      <c r="G32" s="17"/>
      <c r="H32" s="17"/>
      <c r="I32" s="17"/>
      <c r="J32" s="15"/>
    </row>
    <row r="33" spans="1:10" ht="32.25" customHeight="1">
      <c r="A33" s="18" t="s">
        <v>167</v>
      </c>
      <c r="B33" s="18"/>
      <c r="C33" s="18"/>
      <c r="D33" s="18"/>
      <c r="E33" s="18"/>
      <c r="F33" s="18"/>
      <c r="G33" s="18"/>
      <c r="H33" s="18"/>
      <c r="I33" s="18"/>
      <c r="J33" s="18"/>
    </row>
    <row r="34" spans="1:10" ht="32.25" customHeight="1">
      <c r="A34" s="13" t="s">
        <v>168</v>
      </c>
      <c r="B34" s="13"/>
      <c r="C34" s="13"/>
      <c r="D34" s="13"/>
      <c r="E34" s="13"/>
      <c r="F34" s="13"/>
      <c r="G34" s="13"/>
      <c r="H34" s="13"/>
      <c r="I34" s="13"/>
      <c r="J34" s="13"/>
    </row>
    <row r="35" spans="1:10" ht="10.5" customHeight="1">
      <c r="A35" s="19" t="s">
        <v>169</v>
      </c>
      <c r="B35" s="19"/>
      <c r="C35" s="19"/>
      <c r="D35" s="19"/>
      <c r="E35" s="19"/>
      <c r="F35" s="19"/>
      <c r="G35" s="19"/>
      <c r="H35" s="19"/>
      <c r="I35" s="19"/>
      <c r="J35" s="19"/>
    </row>
  </sheetData>
  <sheetProtection/>
  <mergeCells count="21">
    <mergeCell ref="A33:J33"/>
    <mergeCell ref="A34:J34"/>
    <mergeCell ref="A35:J35"/>
    <mergeCell ref="A23:A24"/>
    <mergeCell ref="B24:C24"/>
    <mergeCell ref="A25:A28"/>
    <mergeCell ref="B28:C28"/>
    <mergeCell ref="A29:A31"/>
    <mergeCell ref="B31:C31"/>
    <mergeCell ref="A8:A12"/>
    <mergeCell ref="B12:C12"/>
    <mergeCell ref="A13:A19"/>
    <mergeCell ref="B19:C19"/>
    <mergeCell ref="A20:A22"/>
    <mergeCell ref="B22:C22"/>
    <mergeCell ref="A1:J1"/>
    <mergeCell ref="A2:C2"/>
    <mergeCell ref="A3:A5"/>
    <mergeCell ref="B5:C5"/>
    <mergeCell ref="A6:A7"/>
    <mergeCell ref="B7:C7"/>
  </mergeCells>
  <printOptions/>
  <pageMargins left="0.7500000000000001" right="0.7500000000000001" top="0.7500000000000001" bottom="0.7500000000000001" header="0.7500000000000001" footer="0.7500000000000001"/>
  <pageSetup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J43"/>
  <sheetViews>
    <sheetView showGridLines="0" zoomScalePageLayoutView="0" workbookViewId="0" topLeftCell="A1">
      <selection activeCell="A1" sqref="A1:J1"/>
    </sheetView>
  </sheetViews>
  <sheetFormatPr defaultColWidth="9.140625" defaultRowHeight="15"/>
  <cols>
    <col min="1" max="1" width="6.57421875" style="10" customWidth="1"/>
    <col min="2" max="2" width="0.71875" style="10" customWidth="1"/>
    <col min="3" max="3" width="17.8515625" style="10" customWidth="1"/>
    <col min="4" max="4" width="13.7109375" style="10" customWidth="1"/>
    <col min="5" max="10" width="7.57421875" style="10" customWidth="1"/>
    <col min="11" max="16384" width="9.140625" style="10" customWidth="1"/>
  </cols>
  <sheetData>
    <row r="1" spans="1:10" ht="11.25" customHeight="1">
      <c r="A1" s="20" t="s">
        <v>170</v>
      </c>
      <c r="B1" s="20"/>
      <c r="C1" s="20"/>
      <c r="D1" s="20"/>
      <c r="E1" s="20"/>
      <c r="F1" s="20"/>
      <c r="G1" s="20"/>
      <c r="H1" s="20"/>
      <c r="I1" s="20"/>
      <c r="J1" s="20"/>
    </row>
    <row r="2" spans="1:10" ht="22.5">
      <c r="A2" s="21" t="str">
        <f>"Market year, item, and unit"</f>
        <v>Market year, item, and unit</v>
      </c>
      <c r="B2" s="21"/>
      <c r="C2" s="21"/>
      <c r="D2" s="21"/>
      <c r="E2" s="22" t="s">
        <v>171</v>
      </c>
      <c r="F2" s="22" t="s">
        <v>172</v>
      </c>
      <c r="G2" s="22" t="s">
        <v>173</v>
      </c>
      <c r="H2" s="22" t="s">
        <v>174</v>
      </c>
      <c r="I2" s="22" t="s">
        <v>175</v>
      </c>
      <c r="J2" s="22" t="s">
        <v>176</v>
      </c>
    </row>
    <row r="3" spans="1:10" ht="22.5">
      <c r="A3" s="13" t="s">
        <v>20</v>
      </c>
      <c r="B3" s="13"/>
      <c r="C3" s="15" t="s">
        <v>177</v>
      </c>
      <c r="D3" s="15" t="s">
        <v>23</v>
      </c>
      <c r="E3" s="16" t="s">
        <v>178</v>
      </c>
      <c r="F3" s="16" t="s">
        <v>179</v>
      </c>
      <c r="G3" s="16" t="s">
        <v>180</v>
      </c>
      <c r="H3" s="16" t="s">
        <v>181</v>
      </c>
      <c r="I3" s="16" t="s">
        <v>182</v>
      </c>
      <c r="J3" s="16" t="s">
        <v>183</v>
      </c>
    </row>
    <row r="4" spans="1:10" ht="12.75">
      <c r="A4" s="13"/>
      <c r="B4" s="13"/>
      <c r="C4" s="15" t="s">
        <v>184</v>
      </c>
      <c r="D4" s="15" t="s">
        <v>23</v>
      </c>
      <c r="E4" s="16" t="s">
        <v>185</v>
      </c>
      <c r="F4" s="16" t="s">
        <v>186</v>
      </c>
      <c r="G4" s="16" t="s">
        <v>187</v>
      </c>
      <c r="H4" s="16" t="s">
        <v>188</v>
      </c>
      <c r="I4" s="16" t="s">
        <v>189</v>
      </c>
      <c r="J4" s="16" t="s">
        <v>190</v>
      </c>
    </row>
    <row r="5" spans="1:10" ht="10.5" customHeight="1">
      <c r="A5" s="13"/>
      <c r="B5" s="13"/>
      <c r="C5" s="9"/>
      <c r="D5" s="9"/>
      <c r="E5" s="16"/>
      <c r="F5" s="16"/>
      <c r="G5" s="16"/>
      <c r="H5" s="16"/>
      <c r="I5" s="16"/>
      <c r="J5" s="16"/>
    </row>
    <row r="6" spans="1:10" ht="12.75">
      <c r="A6" s="13"/>
      <c r="B6" s="13"/>
      <c r="C6" s="15" t="s">
        <v>39</v>
      </c>
      <c r="D6" s="15" t="s">
        <v>40</v>
      </c>
      <c r="E6" s="16" t="s">
        <v>191</v>
      </c>
      <c r="F6" s="16" t="s">
        <v>192</v>
      </c>
      <c r="G6" s="16" t="s">
        <v>193</v>
      </c>
      <c r="H6" s="16" t="s">
        <v>194</v>
      </c>
      <c r="I6" s="16" t="s">
        <v>195</v>
      </c>
      <c r="J6" s="16" t="s">
        <v>196</v>
      </c>
    </row>
    <row r="7" spans="1:10" ht="10.5" customHeight="1">
      <c r="A7" s="13"/>
      <c r="B7" s="13"/>
      <c r="C7" s="9"/>
      <c r="D7" s="9"/>
      <c r="E7" s="16"/>
      <c r="F7" s="16"/>
      <c r="G7" s="16"/>
      <c r="H7" s="16"/>
      <c r="I7" s="16"/>
      <c r="J7" s="16"/>
    </row>
    <row r="8" spans="1:10" ht="22.5">
      <c r="A8" s="13"/>
      <c r="B8" s="13"/>
      <c r="C8" s="15" t="s">
        <v>48</v>
      </c>
      <c r="D8" s="15" t="s">
        <v>49</v>
      </c>
      <c r="E8" s="16" t="s">
        <v>197</v>
      </c>
      <c r="F8" s="16" t="s">
        <v>198</v>
      </c>
      <c r="G8" s="16" t="s">
        <v>199</v>
      </c>
      <c r="H8" s="16" t="s">
        <v>200</v>
      </c>
      <c r="I8" s="16" t="s">
        <v>201</v>
      </c>
      <c r="J8" s="16" t="s">
        <v>202</v>
      </c>
    </row>
    <row r="9" spans="1:10" ht="12.75">
      <c r="A9" s="13"/>
      <c r="B9" s="13"/>
      <c r="C9" s="15" t="s">
        <v>57</v>
      </c>
      <c r="D9" s="15" t="s">
        <v>49</v>
      </c>
      <c r="E9" s="16" t="s">
        <v>203</v>
      </c>
      <c r="F9" s="16" t="s">
        <v>204</v>
      </c>
      <c r="G9" s="16" t="s">
        <v>205</v>
      </c>
      <c r="H9" s="16" t="s">
        <v>206</v>
      </c>
      <c r="I9" s="16" t="s">
        <v>207</v>
      </c>
      <c r="J9" s="16" t="s">
        <v>208</v>
      </c>
    </row>
    <row r="10" spans="1:10" ht="12.75">
      <c r="A10" s="13"/>
      <c r="B10" s="13"/>
      <c r="C10" s="15" t="s">
        <v>209</v>
      </c>
      <c r="D10" s="15" t="s">
        <v>49</v>
      </c>
      <c r="E10" s="16" t="s">
        <v>210</v>
      </c>
      <c r="F10" s="16" t="s">
        <v>211</v>
      </c>
      <c r="G10" s="16" t="s">
        <v>212</v>
      </c>
      <c r="H10" s="16" t="s">
        <v>213</v>
      </c>
      <c r="I10" s="16" t="s">
        <v>214</v>
      </c>
      <c r="J10" s="16" t="s">
        <v>215</v>
      </c>
    </row>
    <row r="11" spans="1:10" ht="12.75">
      <c r="A11" s="13"/>
      <c r="B11" s="13"/>
      <c r="C11" s="15" t="s">
        <v>73</v>
      </c>
      <c r="D11" s="15" t="s">
        <v>49</v>
      </c>
      <c r="E11" s="16" t="s">
        <v>216</v>
      </c>
      <c r="F11" s="16" t="s">
        <v>217</v>
      </c>
      <c r="G11" s="16" t="s">
        <v>218</v>
      </c>
      <c r="H11" s="16" t="s">
        <v>219</v>
      </c>
      <c r="I11" s="16" t="s">
        <v>220</v>
      </c>
      <c r="J11" s="16" t="s">
        <v>221</v>
      </c>
    </row>
    <row r="12" spans="1:10" ht="10.5" customHeight="1">
      <c r="A12" s="13"/>
      <c r="B12" s="13"/>
      <c r="C12" s="9"/>
      <c r="D12" s="9"/>
      <c r="E12" s="16"/>
      <c r="F12" s="16"/>
      <c r="G12" s="16"/>
      <c r="H12" s="16"/>
      <c r="I12" s="16"/>
      <c r="J12" s="16"/>
    </row>
    <row r="13" spans="1:10" ht="22.5">
      <c r="A13" s="13"/>
      <c r="B13" s="13"/>
      <c r="C13" s="15" t="s">
        <v>81</v>
      </c>
      <c r="D13" s="15" t="s">
        <v>49</v>
      </c>
      <c r="E13" s="16" t="s">
        <v>222</v>
      </c>
      <c r="F13" s="16" t="s">
        <v>223</v>
      </c>
      <c r="G13" s="16" t="s">
        <v>224</v>
      </c>
      <c r="H13" s="16" t="s">
        <v>225</v>
      </c>
      <c r="I13" s="16" t="s">
        <v>201</v>
      </c>
      <c r="J13" s="16" t="s">
        <v>226</v>
      </c>
    </row>
    <row r="14" spans="1:10" ht="12.75">
      <c r="A14" s="13"/>
      <c r="B14" s="13"/>
      <c r="C14" s="15" t="s">
        <v>89</v>
      </c>
      <c r="D14" s="15" t="s">
        <v>49</v>
      </c>
      <c r="E14" s="16" t="s">
        <v>227</v>
      </c>
      <c r="F14" s="16" t="s">
        <v>228</v>
      </c>
      <c r="G14" s="16" t="s">
        <v>229</v>
      </c>
      <c r="H14" s="16" t="s">
        <v>230</v>
      </c>
      <c r="I14" s="16" t="s">
        <v>231</v>
      </c>
      <c r="J14" s="16" t="s">
        <v>232</v>
      </c>
    </row>
    <row r="15" spans="1:10" ht="12.75">
      <c r="A15" s="13"/>
      <c r="B15" s="13"/>
      <c r="C15" s="15" t="s">
        <v>97</v>
      </c>
      <c r="D15" s="15" t="s">
        <v>49</v>
      </c>
      <c r="E15" s="16" t="s">
        <v>233</v>
      </c>
      <c r="F15" s="16" t="s">
        <v>230</v>
      </c>
      <c r="G15" s="16" t="s">
        <v>234</v>
      </c>
      <c r="H15" s="16" t="s">
        <v>235</v>
      </c>
      <c r="I15" s="16" t="s">
        <v>236</v>
      </c>
      <c r="J15" s="16" t="s">
        <v>237</v>
      </c>
    </row>
    <row r="16" spans="1:10" ht="12.75">
      <c r="A16" s="13"/>
      <c r="B16" s="13"/>
      <c r="C16" s="15" t="s">
        <v>105</v>
      </c>
      <c r="D16" s="15" t="s">
        <v>49</v>
      </c>
      <c r="E16" s="16" t="s">
        <v>238</v>
      </c>
      <c r="F16" s="16" t="s">
        <v>239</v>
      </c>
      <c r="G16" s="16" t="s">
        <v>240</v>
      </c>
      <c r="H16" s="16" t="s">
        <v>241</v>
      </c>
      <c r="I16" s="16" t="s">
        <v>242</v>
      </c>
      <c r="J16" s="16" t="s">
        <v>243</v>
      </c>
    </row>
    <row r="17" spans="1:10" ht="12.75">
      <c r="A17" s="13"/>
      <c r="B17" s="13"/>
      <c r="C17" s="15" t="s">
        <v>244</v>
      </c>
      <c r="D17" s="15" t="s">
        <v>49</v>
      </c>
      <c r="E17" s="16" t="s">
        <v>245</v>
      </c>
      <c r="F17" s="16" t="s">
        <v>246</v>
      </c>
      <c r="G17" s="16" t="s">
        <v>247</v>
      </c>
      <c r="H17" s="16" t="s">
        <v>248</v>
      </c>
      <c r="I17" s="16" t="s">
        <v>249</v>
      </c>
      <c r="J17" s="16" t="s">
        <v>250</v>
      </c>
    </row>
    <row r="18" spans="1:10" ht="12.75">
      <c r="A18" s="13"/>
      <c r="B18" s="13"/>
      <c r="C18" s="15" t="s">
        <v>251</v>
      </c>
      <c r="D18" s="15" t="s">
        <v>49</v>
      </c>
      <c r="E18" s="16" t="s">
        <v>252</v>
      </c>
      <c r="F18" s="16" t="s">
        <v>253</v>
      </c>
      <c r="G18" s="16" t="s">
        <v>254</v>
      </c>
      <c r="H18" s="16" t="s">
        <v>255</v>
      </c>
      <c r="I18" s="16" t="s">
        <v>256</v>
      </c>
      <c r="J18" s="16" t="s">
        <v>257</v>
      </c>
    </row>
    <row r="19" spans="1:10" ht="10.5" customHeight="1">
      <c r="A19" s="13"/>
      <c r="B19" s="13"/>
      <c r="C19" s="9"/>
      <c r="D19" s="9"/>
      <c r="E19" s="16"/>
      <c r="F19" s="16"/>
      <c r="G19" s="16"/>
      <c r="H19" s="16"/>
      <c r="I19" s="16"/>
      <c r="J19" s="16"/>
    </row>
    <row r="20" spans="1:10" ht="12.75">
      <c r="A20" s="13"/>
      <c r="B20" s="13"/>
      <c r="C20" s="15" t="s">
        <v>129</v>
      </c>
      <c r="D20" s="15" t="s">
        <v>49</v>
      </c>
      <c r="E20" s="16" t="s">
        <v>258</v>
      </c>
      <c r="F20" s="16" t="s">
        <v>259</v>
      </c>
      <c r="G20" s="16" t="s">
        <v>260</v>
      </c>
      <c r="H20" s="16" t="s">
        <v>199</v>
      </c>
      <c r="I20" s="16" t="s">
        <v>261</v>
      </c>
      <c r="J20" s="16" t="s">
        <v>262</v>
      </c>
    </row>
    <row r="21" spans="1:10" ht="10.5" customHeight="1">
      <c r="A21" s="13"/>
      <c r="B21" s="13"/>
      <c r="C21" s="9"/>
      <c r="D21" s="9"/>
      <c r="E21" s="16"/>
      <c r="F21" s="16"/>
      <c r="G21" s="16"/>
      <c r="H21" s="16"/>
      <c r="I21" s="16"/>
      <c r="J21" s="16"/>
    </row>
    <row r="22" spans="1:10" ht="22.5">
      <c r="A22" s="23" t="s">
        <v>21</v>
      </c>
      <c r="B22" s="13"/>
      <c r="C22" s="15" t="s">
        <v>177</v>
      </c>
      <c r="D22" s="15" t="s">
        <v>23</v>
      </c>
      <c r="E22" s="16" t="s">
        <v>263</v>
      </c>
      <c r="F22" s="16" t="s">
        <v>264</v>
      </c>
      <c r="G22" s="16" t="s">
        <v>265</v>
      </c>
      <c r="H22" s="16" t="s">
        <v>266</v>
      </c>
      <c r="I22" s="16" t="s">
        <v>267</v>
      </c>
      <c r="J22" s="16" t="s">
        <v>268</v>
      </c>
    </row>
    <row r="23" spans="1:10" ht="12.75">
      <c r="A23" s="23"/>
      <c r="B23" s="13"/>
      <c r="C23" s="15" t="s">
        <v>184</v>
      </c>
      <c r="D23" s="15" t="s">
        <v>23</v>
      </c>
      <c r="E23" s="16" t="s">
        <v>269</v>
      </c>
      <c r="F23" s="16" t="s">
        <v>270</v>
      </c>
      <c r="G23" s="16" t="s">
        <v>271</v>
      </c>
      <c r="H23" s="16" t="s">
        <v>272</v>
      </c>
      <c r="I23" s="16" t="s">
        <v>273</v>
      </c>
      <c r="J23" s="16" t="s">
        <v>274</v>
      </c>
    </row>
    <row r="24" spans="1:10" ht="10.5" customHeight="1">
      <c r="A24" s="23"/>
      <c r="B24" s="13"/>
      <c r="C24" s="9"/>
      <c r="D24" s="9"/>
      <c r="E24" s="16"/>
      <c r="F24" s="16"/>
      <c r="G24" s="16"/>
      <c r="H24" s="16"/>
      <c r="I24" s="16"/>
      <c r="J24" s="16"/>
    </row>
    <row r="25" spans="1:10" ht="12.75">
      <c r="A25" s="23"/>
      <c r="B25" s="13"/>
      <c r="C25" s="15" t="s">
        <v>39</v>
      </c>
      <c r="D25" s="15" t="s">
        <v>40</v>
      </c>
      <c r="E25" s="16" t="s">
        <v>275</v>
      </c>
      <c r="F25" s="16" t="s">
        <v>276</v>
      </c>
      <c r="G25" s="16" t="s">
        <v>277</v>
      </c>
      <c r="H25" s="16" t="s">
        <v>278</v>
      </c>
      <c r="I25" s="16" t="s">
        <v>279</v>
      </c>
      <c r="J25" s="16" t="s">
        <v>280</v>
      </c>
    </row>
    <row r="26" spans="1:10" ht="10.5" customHeight="1">
      <c r="A26" s="23"/>
      <c r="B26" s="13"/>
      <c r="C26" s="9"/>
      <c r="D26" s="9"/>
      <c r="E26" s="16"/>
      <c r="F26" s="16"/>
      <c r="G26" s="16"/>
      <c r="H26" s="16"/>
      <c r="I26" s="16"/>
      <c r="J26" s="16"/>
    </row>
    <row r="27" spans="1:10" ht="22.5">
      <c r="A27" s="23"/>
      <c r="B27" s="13"/>
      <c r="C27" s="15" t="s">
        <v>48</v>
      </c>
      <c r="D27" s="15" t="s">
        <v>49</v>
      </c>
      <c r="E27" s="16" t="s">
        <v>258</v>
      </c>
      <c r="F27" s="16" t="s">
        <v>259</v>
      </c>
      <c r="G27" s="16" t="s">
        <v>260</v>
      </c>
      <c r="H27" s="16" t="s">
        <v>199</v>
      </c>
      <c r="I27" s="16" t="s">
        <v>261</v>
      </c>
      <c r="J27" s="16" t="s">
        <v>262</v>
      </c>
    </row>
    <row r="28" spans="1:10" ht="12.75">
      <c r="A28" s="23"/>
      <c r="B28" s="13"/>
      <c r="C28" s="15" t="s">
        <v>57</v>
      </c>
      <c r="D28" s="15" t="s">
        <v>49</v>
      </c>
      <c r="E28" s="16" t="s">
        <v>281</v>
      </c>
      <c r="F28" s="16" t="s">
        <v>282</v>
      </c>
      <c r="G28" s="16" t="s">
        <v>283</v>
      </c>
      <c r="H28" s="16" t="s">
        <v>284</v>
      </c>
      <c r="I28" s="16" t="s">
        <v>285</v>
      </c>
      <c r="J28" s="16" t="s">
        <v>286</v>
      </c>
    </row>
    <row r="29" spans="1:10" ht="12.75">
      <c r="A29" s="23"/>
      <c r="B29" s="13"/>
      <c r="C29" s="15" t="s">
        <v>209</v>
      </c>
      <c r="D29" s="15" t="s">
        <v>49</v>
      </c>
      <c r="E29" s="16" t="s">
        <v>287</v>
      </c>
      <c r="F29" s="16" t="s">
        <v>211</v>
      </c>
      <c r="G29" s="16" t="s">
        <v>288</v>
      </c>
      <c r="H29" s="16" t="s">
        <v>289</v>
      </c>
      <c r="I29" s="16" t="s">
        <v>290</v>
      </c>
      <c r="J29" s="16" t="s">
        <v>288</v>
      </c>
    </row>
    <row r="30" spans="1:10" ht="12.75">
      <c r="A30" s="23"/>
      <c r="B30" s="13"/>
      <c r="C30" s="15" t="s">
        <v>73</v>
      </c>
      <c r="D30" s="15" t="s">
        <v>49</v>
      </c>
      <c r="E30" s="16" t="s">
        <v>291</v>
      </c>
      <c r="F30" s="16" t="s">
        <v>292</v>
      </c>
      <c r="G30" s="16" t="s">
        <v>293</v>
      </c>
      <c r="H30" s="16" t="s">
        <v>294</v>
      </c>
      <c r="I30" s="16" t="s">
        <v>295</v>
      </c>
      <c r="J30" s="16" t="s">
        <v>296</v>
      </c>
    </row>
    <row r="31" spans="1:10" ht="10.5" customHeight="1">
      <c r="A31" s="23"/>
      <c r="B31" s="13"/>
      <c r="C31" s="9"/>
      <c r="D31" s="9"/>
      <c r="E31" s="16"/>
      <c r="F31" s="16"/>
      <c r="G31" s="16"/>
      <c r="H31" s="16"/>
      <c r="I31" s="16"/>
      <c r="J31" s="16"/>
    </row>
    <row r="32" spans="1:10" ht="22.5">
      <c r="A32" s="23"/>
      <c r="B32" s="13"/>
      <c r="C32" s="15" t="s">
        <v>81</v>
      </c>
      <c r="D32" s="15" t="s">
        <v>49</v>
      </c>
      <c r="E32" s="16" t="s">
        <v>297</v>
      </c>
      <c r="F32" s="16" t="s">
        <v>298</v>
      </c>
      <c r="G32" s="16" t="s">
        <v>299</v>
      </c>
      <c r="H32" s="16" t="s">
        <v>225</v>
      </c>
      <c r="I32" s="16" t="s">
        <v>201</v>
      </c>
      <c r="J32" s="16" t="s">
        <v>300</v>
      </c>
    </row>
    <row r="33" spans="1:10" ht="12.75">
      <c r="A33" s="23"/>
      <c r="B33" s="13"/>
      <c r="C33" s="15" t="s">
        <v>89</v>
      </c>
      <c r="D33" s="15" t="s">
        <v>49</v>
      </c>
      <c r="E33" s="16" t="s">
        <v>301</v>
      </c>
      <c r="F33" s="16" t="s">
        <v>302</v>
      </c>
      <c r="G33" s="16" t="s">
        <v>303</v>
      </c>
      <c r="H33" s="16" t="s">
        <v>303</v>
      </c>
      <c r="I33" s="16" t="s">
        <v>304</v>
      </c>
      <c r="J33" s="16" t="s">
        <v>305</v>
      </c>
    </row>
    <row r="34" spans="1:10" ht="12.75">
      <c r="A34" s="23"/>
      <c r="B34" s="13"/>
      <c r="C34" s="15" t="s">
        <v>97</v>
      </c>
      <c r="D34" s="15" t="s">
        <v>49</v>
      </c>
      <c r="E34" s="16" t="s">
        <v>306</v>
      </c>
      <c r="F34" s="16" t="s">
        <v>289</v>
      </c>
      <c r="G34" s="16" t="s">
        <v>307</v>
      </c>
      <c r="H34" s="16" t="s">
        <v>308</v>
      </c>
      <c r="I34" s="16" t="s">
        <v>289</v>
      </c>
      <c r="J34" s="16" t="s">
        <v>307</v>
      </c>
    </row>
    <row r="35" spans="1:10" ht="12.75">
      <c r="A35" s="23"/>
      <c r="B35" s="13"/>
      <c r="C35" s="15" t="s">
        <v>105</v>
      </c>
      <c r="D35" s="15" t="s">
        <v>49</v>
      </c>
      <c r="E35" s="16" t="s">
        <v>309</v>
      </c>
      <c r="F35" s="16" t="s">
        <v>310</v>
      </c>
      <c r="G35" s="16" t="s">
        <v>311</v>
      </c>
      <c r="H35" s="16" t="s">
        <v>312</v>
      </c>
      <c r="I35" s="16" t="s">
        <v>313</v>
      </c>
      <c r="J35" s="16" t="s">
        <v>314</v>
      </c>
    </row>
    <row r="36" spans="1:10" ht="12.75">
      <c r="A36" s="23"/>
      <c r="B36" s="13"/>
      <c r="C36" s="15" t="s">
        <v>244</v>
      </c>
      <c r="D36" s="15" t="s">
        <v>49</v>
      </c>
      <c r="E36" s="16" t="s">
        <v>315</v>
      </c>
      <c r="F36" s="16" t="s">
        <v>316</v>
      </c>
      <c r="G36" s="16" t="s">
        <v>317</v>
      </c>
      <c r="H36" s="16" t="s">
        <v>318</v>
      </c>
      <c r="I36" s="16" t="s">
        <v>319</v>
      </c>
      <c r="J36" s="16" t="s">
        <v>320</v>
      </c>
    </row>
    <row r="37" spans="1:10" ht="12.75">
      <c r="A37" s="23"/>
      <c r="B37" s="13"/>
      <c r="C37" s="15" t="s">
        <v>251</v>
      </c>
      <c r="D37" s="15" t="s">
        <v>49</v>
      </c>
      <c r="E37" s="16" t="s">
        <v>321</v>
      </c>
      <c r="F37" s="16" t="s">
        <v>322</v>
      </c>
      <c r="G37" s="16" t="s">
        <v>323</v>
      </c>
      <c r="H37" s="16" t="s">
        <v>324</v>
      </c>
      <c r="I37" s="16" t="s">
        <v>325</v>
      </c>
      <c r="J37" s="16" t="s">
        <v>326</v>
      </c>
    </row>
    <row r="38" spans="1:10" ht="10.5" customHeight="1">
      <c r="A38" s="23"/>
      <c r="B38" s="13"/>
      <c r="C38" s="9"/>
      <c r="D38" s="9"/>
      <c r="E38" s="16"/>
      <c r="F38" s="16"/>
      <c r="G38" s="16"/>
      <c r="H38" s="16"/>
      <c r="I38" s="16"/>
      <c r="J38" s="16"/>
    </row>
    <row r="39" spans="1:10" ht="12.75">
      <c r="A39" s="23"/>
      <c r="B39" s="23"/>
      <c r="C39" s="15" t="s">
        <v>129</v>
      </c>
      <c r="D39" s="15" t="s">
        <v>49</v>
      </c>
      <c r="E39" s="16" t="s">
        <v>327</v>
      </c>
      <c r="F39" s="16" t="s">
        <v>328</v>
      </c>
      <c r="G39" s="16" t="s">
        <v>329</v>
      </c>
      <c r="H39" s="16" t="s">
        <v>330</v>
      </c>
      <c r="I39" s="16" t="s">
        <v>331</v>
      </c>
      <c r="J39" s="16" t="s">
        <v>332</v>
      </c>
    </row>
    <row r="40" spans="1:10" ht="10.5" customHeight="1">
      <c r="A40" s="23"/>
      <c r="B40" s="23"/>
      <c r="C40" s="24"/>
      <c r="D40" s="24"/>
      <c r="E40" s="25"/>
      <c r="F40" s="25"/>
      <c r="G40" s="25"/>
      <c r="H40" s="25"/>
      <c r="I40" s="25"/>
      <c r="J40" s="25"/>
    </row>
    <row r="41" spans="1:10" ht="32.25" customHeight="1">
      <c r="A41" s="20" t="s">
        <v>333</v>
      </c>
      <c r="B41" s="20"/>
      <c r="C41" s="20"/>
      <c r="D41" s="20"/>
      <c r="E41" s="20"/>
      <c r="F41" s="20"/>
      <c r="G41" s="20"/>
      <c r="H41" s="20"/>
      <c r="I41" s="20"/>
      <c r="J41" s="20"/>
    </row>
    <row r="42" spans="1:10" ht="32.25" customHeight="1">
      <c r="A42" s="20" t="s">
        <v>334</v>
      </c>
      <c r="B42" s="20"/>
      <c r="C42" s="20"/>
      <c r="D42" s="20"/>
      <c r="E42" s="20"/>
      <c r="F42" s="20"/>
      <c r="G42" s="20"/>
      <c r="H42" s="20"/>
      <c r="I42" s="20"/>
      <c r="J42" s="20"/>
    </row>
    <row r="43" spans="1:10" ht="10.5" customHeight="1">
      <c r="A43" s="26" t="s">
        <v>169</v>
      </c>
      <c r="B43" s="26"/>
      <c r="C43" s="26"/>
      <c r="D43" s="26"/>
      <c r="E43" s="26"/>
      <c r="F43" s="26"/>
      <c r="G43" s="26"/>
      <c r="H43" s="26"/>
      <c r="I43" s="26"/>
      <c r="J43" s="26"/>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J55"/>
  <sheetViews>
    <sheetView showGridLines="0" zoomScalePageLayoutView="0" workbookViewId="0" topLeftCell="A1">
      <selection activeCell="A1" sqref="A1:J1"/>
    </sheetView>
  </sheetViews>
  <sheetFormatPr defaultColWidth="9.140625" defaultRowHeight="15"/>
  <cols>
    <col min="1" max="2" width="8.8515625" style="10" customWidth="1"/>
    <col min="3" max="10" width="9.57421875" style="10" customWidth="1"/>
    <col min="11" max="16384" width="9.140625" style="10" customWidth="1"/>
  </cols>
  <sheetData>
    <row r="1" spans="1:10" ht="11.25" customHeight="1">
      <c r="A1" s="13" t="s">
        <v>335</v>
      </c>
      <c r="B1" s="13"/>
      <c r="C1" s="13"/>
      <c r="D1" s="13"/>
      <c r="E1" s="13"/>
      <c r="F1" s="13"/>
      <c r="G1" s="13"/>
      <c r="H1" s="13"/>
      <c r="I1" s="13"/>
      <c r="J1" s="13"/>
    </row>
    <row r="2" spans="1:10" ht="22.5">
      <c r="A2" s="21" t="str">
        <f>"Market year and quarter"</f>
        <v>Market year and quarter</v>
      </c>
      <c r="B2" s="21"/>
      <c r="C2" s="22" t="s">
        <v>57</v>
      </c>
      <c r="D2" s="22" t="s">
        <v>336</v>
      </c>
      <c r="E2" s="22" t="s">
        <v>73</v>
      </c>
      <c r="F2" s="22" t="s">
        <v>337</v>
      </c>
      <c r="G2" s="22" t="s">
        <v>89</v>
      </c>
      <c r="H2" s="22" t="s">
        <v>97</v>
      </c>
      <c r="I2" s="22" t="s">
        <v>338</v>
      </c>
      <c r="J2" s="22" t="s">
        <v>129</v>
      </c>
    </row>
    <row r="3" spans="1:10" ht="12.75">
      <c r="A3" s="13" t="s">
        <v>339</v>
      </c>
      <c r="B3" s="14" t="s">
        <v>340</v>
      </c>
      <c r="C3" s="27">
        <v>2156.79</v>
      </c>
      <c r="D3" s="27">
        <v>17.415</v>
      </c>
      <c r="E3" s="27">
        <v>2720.644</v>
      </c>
      <c r="F3" s="27">
        <v>227.489</v>
      </c>
      <c r="G3" s="27">
        <v>4.085</v>
      </c>
      <c r="H3" s="27">
        <v>263.851</v>
      </c>
      <c r="I3" s="27">
        <v>286.812</v>
      </c>
      <c r="J3" s="27">
        <v>1938.407</v>
      </c>
    </row>
    <row r="4" spans="1:10" ht="12.75">
      <c r="A4" s="13"/>
      <c r="B4" s="14" t="s">
        <v>341</v>
      </c>
      <c r="C4" s="27"/>
      <c r="D4" s="27">
        <v>18.683</v>
      </c>
      <c r="E4" s="27">
        <v>1957.09</v>
      </c>
      <c r="F4" s="27">
        <v>235.582</v>
      </c>
      <c r="G4" s="27">
        <v>46.877</v>
      </c>
      <c r="H4" s="27">
        <v>-55.591</v>
      </c>
      <c r="I4" s="27">
        <v>299.896</v>
      </c>
      <c r="J4" s="27">
        <v>1430.326</v>
      </c>
    </row>
    <row r="5" spans="1:10" ht="12.75">
      <c r="A5" s="13"/>
      <c r="B5" s="14" t="s">
        <v>342</v>
      </c>
      <c r="C5" s="27"/>
      <c r="D5" s="27">
        <v>17.774</v>
      </c>
      <c r="E5" s="27">
        <v>1448.1</v>
      </c>
      <c r="F5" s="27">
        <v>217.782</v>
      </c>
      <c r="G5" s="27">
        <v>2.235</v>
      </c>
      <c r="H5" s="27">
        <v>3.374</v>
      </c>
      <c r="I5" s="27">
        <v>240.318</v>
      </c>
      <c r="J5" s="27">
        <v>984.391</v>
      </c>
    </row>
    <row r="6" spans="1:10" ht="12.75">
      <c r="A6" s="13"/>
      <c r="B6" s="14" t="s">
        <v>343</v>
      </c>
      <c r="C6" s="27"/>
      <c r="D6" s="27">
        <v>16.698</v>
      </c>
      <c r="E6" s="27">
        <v>1001.0889999999999</v>
      </c>
      <c r="F6" s="27">
        <v>228.698</v>
      </c>
      <c r="G6" s="27">
        <v>24.412</v>
      </c>
      <c r="H6" s="27">
        <v>-31.006</v>
      </c>
      <c r="I6" s="27">
        <v>238.885</v>
      </c>
      <c r="J6" s="27">
        <v>540.1</v>
      </c>
    </row>
    <row r="7" spans="1:10" ht="22.5">
      <c r="A7" s="13"/>
      <c r="B7" s="14" t="s">
        <v>344</v>
      </c>
      <c r="C7" s="27">
        <v>2156.79</v>
      </c>
      <c r="D7" s="27">
        <v>70.57</v>
      </c>
      <c r="E7" s="27">
        <v>2773.799</v>
      </c>
      <c r="F7" s="27">
        <v>909.551</v>
      </c>
      <c r="G7" s="27">
        <v>77.609</v>
      </c>
      <c r="H7" s="27">
        <v>180.628</v>
      </c>
      <c r="I7" s="27">
        <v>1065.911</v>
      </c>
      <c r="J7" s="27">
        <v>540.1</v>
      </c>
    </row>
    <row r="8" spans="1:10" ht="12.75">
      <c r="A8" s="13"/>
      <c r="B8" s="14"/>
      <c r="C8" s="27"/>
      <c r="D8" s="27"/>
      <c r="E8" s="27"/>
      <c r="F8" s="27"/>
      <c r="G8" s="27"/>
      <c r="H8" s="27"/>
      <c r="I8" s="27"/>
      <c r="J8" s="27"/>
    </row>
    <row r="9" spans="1:10" ht="12.75">
      <c r="A9" s="13" t="s">
        <v>345</v>
      </c>
      <c r="B9" s="14" t="s">
        <v>340</v>
      </c>
      <c r="C9" s="27">
        <v>2103.325</v>
      </c>
      <c r="D9" s="27">
        <v>18.575</v>
      </c>
      <c r="E9" s="27">
        <v>2661.9999999999995</v>
      </c>
      <c r="F9" s="27">
        <v>231.184</v>
      </c>
      <c r="G9" s="27">
        <v>1.72</v>
      </c>
      <c r="H9" s="27">
        <v>261.412</v>
      </c>
      <c r="I9" s="27">
        <v>244.393</v>
      </c>
      <c r="J9" s="27">
        <v>1923.291</v>
      </c>
    </row>
    <row r="10" spans="1:10" ht="12.75">
      <c r="A10" s="13"/>
      <c r="B10" s="14" t="s">
        <v>341</v>
      </c>
      <c r="C10" s="27"/>
      <c r="D10" s="27">
        <v>20.338</v>
      </c>
      <c r="E10" s="27">
        <v>1943.629</v>
      </c>
      <c r="F10" s="27">
        <v>238.401</v>
      </c>
      <c r="G10" s="27">
        <v>50.157</v>
      </c>
      <c r="H10" s="27">
        <v>-60.612</v>
      </c>
      <c r="I10" s="27">
        <v>286.259</v>
      </c>
      <c r="J10" s="27">
        <v>1429.424</v>
      </c>
    </row>
    <row r="11" spans="1:10" ht="12.75">
      <c r="A11" s="13"/>
      <c r="B11" s="14" t="s">
        <v>342</v>
      </c>
      <c r="C11" s="27"/>
      <c r="D11" s="27">
        <v>20.098</v>
      </c>
      <c r="E11" s="27">
        <v>1449.522</v>
      </c>
      <c r="F11" s="27">
        <v>219.359</v>
      </c>
      <c r="G11" s="27">
        <v>1.438</v>
      </c>
      <c r="H11" s="27">
        <v>4.43</v>
      </c>
      <c r="I11" s="27">
        <v>252.08</v>
      </c>
      <c r="J11" s="27">
        <v>972.215</v>
      </c>
    </row>
    <row r="12" spans="1:10" ht="12.75">
      <c r="A12" s="13"/>
      <c r="B12" s="14" t="s">
        <v>343</v>
      </c>
      <c r="C12" s="27"/>
      <c r="D12" s="27">
        <v>22.344</v>
      </c>
      <c r="E12" s="27">
        <v>994.5590000000001</v>
      </c>
      <c r="F12" s="27">
        <v>228.175</v>
      </c>
      <c r="G12" s="27">
        <v>23.746</v>
      </c>
      <c r="H12" s="27">
        <v>-48.601</v>
      </c>
      <c r="I12" s="27">
        <v>220.049</v>
      </c>
      <c r="J12" s="27">
        <v>571.19</v>
      </c>
    </row>
    <row r="13" spans="1:10" ht="22.5">
      <c r="A13" s="13"/>
      <c r="B13" s="14" t="s">
        <v>344</v>
      </c>
      <c r="C13" s="27">
        <v>2103.325</v>
      </c>
      <c r="D13" s="27">
        <v>81.355</v>
      </c>
      <c r="E13" s="27">
        <v>2724.7799999999997</v>
      </c>
      <c r="F13" s="27">
        <v>917.119</v>
      </c>
      <c r="G13" s="27">
        <v>77.061</v>
      </c>
      <c r="H13" s="27">
        <v>156.629</v>
      </c>
      <c r="I13" s="27">
        <v>1002.781</v>
      </c>
      <c r="J13" s="27">
        <v>571.19</v>
      </c>
    </row>
    <row r="14" spans="1:10" ht="12.75">
      <c r="A14" s="13"/>
      <c r="B14" s="14"/>
      <c r="C14" s="27"/>
      <c r="D14" s="27"/>
      <c r="E14" s="27"/>
      <c r="F14" s="27"/>
      <c r="G14" s="27"/>
      <c r="H14" s="27"/>
      <c r="I14" s="27"/>
      <c r="J14" s="27"/>
    </row>
    <row r="15" spans="1:10" ht="12.75">
      <c r="A15" s="13" t="s">
        <v>15</v>
      </c>
      <c r="B15" s="14" t="s">
        <v>340</v>
      </c>
      <c r="C15" s="27">
        <v>1808.416</v>
      </c>
      <c r="D15" s="27">
        <v>26.474</v>
      </c>
      <c r="E15" s="27">
        <v>2406.08</v>
      </c>
      <c r="F15" s="27">
        <v>234.967</v>
      </c>
      <c r="G15" s="27">
        <v>1.894</v>
      </c>
      <c r="H15" s="27">
        <v>204.723</v>
      </c>
      <c r="I15" s="27">
        <v>213.951</v>
      </c>
      <c r="J15" s="27">
        <v>1750.545</v>
      </c>
    </row>
    <row r="16" spans="1:10" ht="12.75">
      <c r="A16" s="13"/>
      <c r="B16" s="14" t="s">
        <v>341</v>
      </c>
      <c r="C16" s="27"/>
      <c r="D16" s="27">
        <v>29.456</v>
      </c>
      <c r="E16" s="27">
        <v>1780.001</v>
      </c>
      <c r="F16" s="27">
        <v>243.244</v>
      </c>
      <c r="G16" s="27">
        <v>56.414</v>
      </c>
      <c r="H16" s="27">
        <v>-46.538</v>
      </c>
      <c r="I16" s="27">
        <v>212.223</v>
      </c>
      <c r="J16" s="27">
        <v>1314.658</v>
      </c>
    </row>
    <row r="17" spans="1:10" ht="12.75">
      <c r="A17" s="13"/>
      <c r="B17" s="14" t="s">
        <v>342</v>
      </c>
      <c r="C17" s="27"/>
      <c r="D17" s="27">
        <v>31.718</v>
      </c>
      <c r="E17" s="27">
        <v>1346.376</v>
      </c>
      <c r="F17" s="27">
        <v>225.327</v>
      </c>
      <c r="G17" s="27">
        <v>1.112</v>
      </c>
      <c r="H17" s="27">
        <v>28.249</v>
      </c>
      <c r="I17" s="27">
        <v>234.96</v>
      </c>
      <c r="J17" s="27">
        <v>856.728</v>
      </c>
    </row>
    <row r="18" spans="1:10" ht="12.75">
      <c r="A18" s="13"/>
      <c r="B18" s="14" t="s">
        <v>343</v>
      </c>
      <c r="C18" s="27"/>
      <c r="D18" s="27">
        <v>34.214</v>
      </c>
      <c r="E18" s="27">
        <v>890.942</v>
      </c>
      <c r="F18" s="27">
        <v>234.373</v>
      </c>
      <c r="G18" s="27">
        <v>22.449</v>
      </c>
      <c r="H18" s="27">
        <v>-69.375</v>
      </c>
      <c r="I18" s="27">
        <v>247.342</v>
      </c>
      <c r="J18" s="27">
        <v>456.153</v>
      </c>
    </row>
    <row r="19" spans="1:10" ht="22.5">
      <c r="A19" s="13"/>
      <c r="B19" s="14" t="s">
        <v>344</v>
      </c>
      <c r="C19" s="27">
        <v>1808.416</v>
      </c>
      <c r="D19" s="27">
        <v>121.862</v>
      </c>
      <c r="E19" s="27">
        <v>2501.468</v>
      </c>
      <c r="F19" s="27">
        <v>937.911</v>
      </c>
      <c r="G19" s="27">
        <v>81.869</v>
      </c>
      <c r="H19" s="27">
        <v>117.059</v>
      </c>
      <c r="I19" s="27">
        <v>908.476</v>
      </c>
      <c r="J19" s="27">
        <v>456.153</v>
      </c>
    </row>
    <row r="20" spans="1:10" ht="12.75">
      <c r="A20" s="13"/>
      <c r="B20" s="14"/>
      <c r="C20" s="27"/>
      <c r="D20" s="27"/>
      <c r="E20" s="27"/>
      <c r="F20" s="27"/>
      <c r="G20" s="27"/>
      <c r="H20" s="27"/>
      <c r="I20" s="27"/>
      <c r="J20" s="27"/>
    </row>
    <row r="21" spans="1:10" ht="12.75">
      <c r="A21" s="13" t="s">
        <v>16</v>
      </c>
      <c r="B21" s="14" t="s">
        <v>340</v>
      </c>
      <c r="C21" s="27">
        <v>2051.088</v>
      </c>
      <c r="D21" s="27">
        <v>30.388</v>
      </c>
      <c r="E21" s="27">
        <v>2537.629</v>
      </c>
      <c r="F21" s="27">
        <v>239.85</v>
      </c>
      <c r="G21" s="27">
        <v>1.395</v>
      </c>
      <c r="H21" s="27">
        <v>256.718</v>
      </c>
      <c r="I21" s="27">
        <v>322.739</v>
      </c>
      <c r="J21" s="27">
        <v>1716.927</v>
      </c>
    </row>
    <row r="22" spans="1:10" ht="12.75">
      <c r="A22" s="13"/>
      <c r="B22" s="14" t="s">
        <v>341</v>
      </c>
      <c r="C22" s="27"/>
      <c r="D22" s="27">
        <v>21.486</v>
      </c>
      <c r="E22" s="27">
        <v>1738.413</v>
      </c>
      <c r="F22" s="27">
        <v>245.026</v>
      </c>
      <c r="G22" s="27">
        <v>59.915</v>
      </c>
      <c r="H22" s="27">
        <v>-119.882</v>
      </c>
      <c r="I22" s="27">
        <v>421.416</v>
      </c>
      <c r="J22" s="27">
        <v>1131.938</v>
      </c>
    </row>
    <row r="23" spans="1:10" ht="12.75">
      <c r="A23" s="13"/>
      <c r="B23" s="14" t="s">
        <v>342</v>
      </c>
      <c r="C23" s="27"/>
      <c r="D23" s="27">
        <v>23.775</v>
      </c>
      <c r="E23" s="27">
        <v>1155.7130000000002</v>
      </c>
      <c r="F23" s="27">
        <v>227.448</v>
      </c>
      <c r="G23" s="27">
        <v>1.786</v>
      </c>
      <c r="H23" s="27">
        <v>-44.19</v>
      </c>
      <c r="I23" s="27">
        <v>261.399</v>
      </c>
      <c r="J23" s="27">
        <v>709.27</v>
      </c>
    </row>
    <row r="24" spans="1:10" ht="12.75">
      <c r="A24" s="13"/>
      <c r="B24" s="14" t="s">
        <v>343</v>
      </c>
      <c r="C24" s="27"/>
      <c r="D24" s="27">
        <v>36.982</v>
      </c>
      <c r="E24" s="27">
        <v>746.252</v>
      </c>
      <c r="F24" s="27">
        <v>235.541</v>
      </c>
      <c r="G24" s="27">
        <v>24.519</v>
      </c>
      <c r="H24" s="27">
        <v>-76.684</v>
      </c>
      <c r="I24" s="27">
        <v>257.058</v>
      </c>
      <c r="J24" s="27">
        <v>305.818</v>
      </c>
    </row>
    <row r="25" spans="1:10" ht="22.5">
      <c r="A25" s="13"/>
      <c r="B25" s="14" t="s">
        <v>344</v>
      </c>
      <c r="C25" s="27">
        <v>2051.088</v>
      </c>
      <c r="D25" s="27">
        <v>112.631</v>
      </c>
      <c r="E25" s="27">
        <v>2619.8720000000003</v>
      </c>
      <c r="F25" s="27">
        <v>947.865</v>
      </c>
      <c r="G25" s="27">
        <v>87.615</v>
      </c>
      <c r="H25" s="27">
        <v>15.962</v>
      </c>
      <c r="I25" s="27">
        <v>1262.612</v>
      </c>
      <c r="J25" s="27">
        <v>305.818</v>
      </c>
    </row>
    <row r="26" spans="1:10" ht="12.75">
      <c r="A26" s="13"/>
      <c r="B26" s="14"/>
      <c r="C26" s="27"/>
      <c r="D26" s="27"/>
      <c r="E26" s="27"/>
      <c r="F26" s="27"/>
      <c r="G26" s="27"/>
      <c r="H26" s="27"/>
      <c r="I26" s="27"/>
      <c r="J26" s="27"/>
    </row>
    <row r="27" spans="1:10" ht="12.75">
      <c r="A27" s="13" t="s">
        <v>17</v>
      </c>
      <c r="B27" s="14" t="s">
        <v>340</v>
      </c>
      <c r="C27" s="27">
        <v>2499.164</v>
      </c>
      <c r="D27" s="27">
        <v>27.764</v>
      </c>
      <c r="E27" s="27">
        <v>2832.746</v>
      </c>
      <c r="F27" s="27">
        <v>236.199</v>
      </c>
      <c r="G27" s="27">
        <v>1.557</v>
      </c>
      <c r="H27" s="27">
        <v>392.602</v>
      </c>
      <c r="I27" s="27">
        <v>344.502</v>
      </c>
      <c r="J27" s="27">
        <v>1857.886</v>
      </c>
    </row>
    <row r="28" spans="1:10" ht="12.75">
      <c r="A28" s="13"/>
      <c r="B28" s="14" t="s">
        <v>341</v>
      </c>
      <c r="C28" s="27"/>
      <c r="D28" s="27">
        <v>27.792</v>
      </c>
      <c r="E28" s="27">
        <v>1885.6779999999999</v>
      </c>
      <c r="F28" s="27">
        <v>238.42</v>
      </c>
      <c r="G28" s="27">
        <v>54.29</v>
      </c>
      <c r="H28" s="27">
        <v>-123.718</v>
      </c>
      <c r="I28" s="27">
        <v>294.597</v>
      </c>
      <c r="J28" s="27">
        <v>1422.089</v>
      </c>
    </row>
    <row r="29" spans="1:10" ht="12.75">
      <c r="A29" s="13"/>
      <c r="B29" s="14" t="s">
        <v>342</v>
      </c>
      <c r="C29" s="27"/>
      <c r="D29" s="27">
        <v>36.401</v>
      </c>
      <c r="E29" s="27">
        <v>1458.49</v>
      </c>
      <c r="F29" s="27">
        <v>219.445</v>
      </c>
      <c r="G29" s="27">
        <v>1.496</v>
      </c>
      <c r="H29" s="27">
        <v>27.566</v>
      </c>
      <c r="I29" s="27">
        <v>169.919</v>
      </c>
      <c r="J29" s="27">
        <v>1040.064</v>
      </c>
    </row>
    <row r="30" spans="1:10" ht="12.75">
      <c r="A30" s="13"/>
      <c r="B30" s="14" t="s">
        <v>343</v>
      </c>
      <c r="C30" s="27"/>
      <c r="D30" s="27">
        <v>35.014</v>
      </c>
      <c r="E30" s="27">
        <v>1075.078</v>
      </c>
      <c r="F30" s="27">
        <v>232.705</v>
      </c>
      <c r="G30" s="27">
        <v>20.702</v>
      </c>
      <c r="H30" s="27">
        <v>-41.231</v>
      </c>
      <c r="I30" s="27">
        <v>206.397</v>
      </c>
      <c r="J30" s="27">
        <v>656.505</v>
      </c>
    </row>
    <row r="31" spans="1:10" ht="22.5">
      <c r="A31" s="13"/>
      <c r="B31" s="14" t="s">
        <v>344</v>
      </c>
      <c r="C31" s="27">
        <v>2499.164</v>
      </c>
      <c r="D31" s="27">
        <v>126.971</v>
      </c>
      <c r="E31" s="27">
        <v>2931.9530000000004</v>
      </c>
      <c r="F31" s="27">
        <v>926.769</v>
      </c>
      <c r="G31" s="27">
        <v>78.045</v>
      </c>
      <c r="H31" s="27">
        <v>255.219</v>
      </c>
      <c r="I31" s="27">
        <v>1015.415</v>
      </c>
      <c r="J31" s="27">
        <v>656.505</v>
      </c>
    </row>
    <row r="32" spans="1:10" ht="12.75">
      <c r="A32" s="13"/>
      <c r="B32" s="14"/>
      <c r="C32" s="27"/>
      <c r="D32" s="27"/>
      <c r="E32" s="27"/>
      <c r="F32" s="27"/>
      <c r="G32" s="27"/>
      <c r="H32" s="27"/>
      <c r="I32" s="27"/>
      <c r="J32" s="27"/>
    </row>
    <row r="33" spans="1:10" ht="12.75">
      <c r="A33" s="13" t="s">
        <v>18</v>
      </c>
      <c r="B33" s="14" t="s">
        <v>340</v>
      </c>
      <c r="C33" s="27">
        <v>2218.061</v>
      </c>
      <c r="D33" s="27">
        <v>27.612</v>
      </c>
      <c r="E33" s="27">
        <v>2902.1780000000003</v>
      </c>
      <c r="F33" s="27">
        <v>231.217</v>
      </c>
      <c r="G33" s="27">
        <v>1.448</v>
      </c>
      <c r="H33" s="27">
        <v>260.509</v>
      </c>
      <c r="I33" s="27">
        <v>199.666</v>
      </c>
      <c r="J33" s="27">
        <v>2209.338</v>
      </c>
    </row>
    <row r="34" spans="1:10" ht="12.75">
      <c r="A34" s="13"/>
      <c r="B34" s="14" t="s">
        <v>341</v>
      </c>
      <c r="C34" s="27"/>
      <c r="D34" s="27">
        <v>24.262</v>
      </c>
      <c r="E34" s="27">
        <v>2233.6000000000004</v>
      </c>
      <c r="F34" s="27">
        <v>236.946</v>
      </c>
      <c r="G34" s="27">
        <v>45.479</v>
      </c>
      <c r="H34" s="27">
        <v>-82.594</v>
      </c>
      <c r="I34" s="27">
        <v>252.078</v>
      </c>
      <c r="J34" s="27">
        <v>1781.691</v>
      </c>
    </row>
    <row r="35" spans="1:10" ht="12.75">
      <c r="A35" s="13"/>
      <c r="B35" s="14" t="s">
        <v>342</v>
      </c>
      <c r="C35" s="27"/>
      <c r="D35" s="27">
        <v>29.888</v>
      </c>
      <c r="E35" s="27">
        <v>1811.579</v>
      </c>
      <c r="F35" s="27">
        <v>221.643</v>
      </c>
      <c r="G35" s="27">
        <v>1.201</v>
      </c>
      <c r="H35" s="27">
        <v>31.362</v>
      </c>
      <c r="I35" s="27">
        <v>201.016</v>
      </c>
      <c r="J35" s="27">
        <v>1356.357</v>
      </c>
    </row>
    <row r="36" spans="1:10" ht="12.75">
      <c r="A36" s="13"/>
      <c r="B36" s="14" t="s">
        <v>343</v>
      </c>
      <c r="C36" s="27"/>
      <c r="D36" s="27">
        <v>36.828</v>
      </c>
      <c r="E36" s="27">
        <v>1393.185</v>
      </c>
      <c r="F36" s="27">
        <v>229.114</v>
      </c>
      <c r="G36" s="27">
        <v>21.343</v>
      </c>
      <c r="H36" s="27">
        <v>-59.427</v>
      </c>
      <c r="I36" s="27">
        <v>226.518</v>
      </c>
      <c r="J36" s="27">
        <v>975.637</v>
      </c>
    </row>
    <row r="37" spans="1:10" ht="22.5">
      <c r="A37" s="13"/>
      <c r="B37" s="14" t="s">
        <v>344</v>
      </c>
      <c r="C37" s="27">
        <v>2218.061</v>
      </c>
      <c r="D37" s="27">
        <v>118.59</v>
      </c>
      <c r="E37" s="27">
        <v>2993.156</v>
      </c>
      <c r="F37" s="27">
        <v>918.92</v>
      </c>
      <c r="G37" s="27">
        <v>69.471</v>
      </c>
      <c r="H37" s="27">
        <v>149.85</v>
      </c>
      <c r="I37" s="27">
        <v>879.278</v>
      </c>
      <c r="J37" s="27">
        <v>975.637</v>
      </c>
    </row>
    <row r="38" spans="1:10" ht="12.75">
      <c r="A38" s="13"/>
      <c r="B38" s="14"/>
      <c r="C38" s="27"/>
      <c r="D38" s="27"/>
      <c r="E38" s="27"/>
      <c r="F38" s="27"/>
      <c r="G38" s="27"/>
      <c r="H38" s="27"/>
      <c r="I38" s="27"/>
      <c r="J38" s="27"/>
    </row>
    <row r="39" spans="1:10" ht="12.75">
      <c r="A39" s="13" t="s">
        <v>19</v>
      </c>
      <c r="B39" s="14" t="s">
        <v>340</v>
      </c>
      <c r="C39" s="27">
        <v>2206.916</v>
      </c>
      <c r="D39" s="27">
        <v>27.498</v>
      </c>
      <c r="E39" s="27">
        <v>3210.051</v>
      </c>
      <c r="F39" s="27">
        <v>234.765</v>
      </c>
      <c r="G39" s="27">
        <v>1.5</v>
      </c>
      <c r="H39" s="27">
        <v>258.161</v>
      </c>
      <c r="I39" s="27">
        <v>266.008</v>
      </c>
      <c r="J39" s="27">
        <v>2449.617</v>
      </c>
    </row>
    <row r="40" spans="1:10" ht="12.75">
      <c r="A40" s="13"/>
      <c r="B40" s="14" t="s">
        <v>341</v>
      </c>
      <c r="C40" s="27"/>
      <c r="D40" s="27">
        <v>23.763</v>
      </c>
      <c r="E40" s="27">
        <v>2473.38</v>
      </c>
      <c r="F40" s="27">
        <v>241.765</v>
      </c>
      <c r="G40" s="27">
        <v>51.511</v>
      </c>
      <c r="H40" s="27">
        <v>-62.853</v>
      </c>
      <c r="I40" s="27">
        <v>310.011</v>
      </c>
      <c r="J40" s="27">
        <v>1932.946</v>
      </c>
    </row>
    <row r="41" spans="1:10" ht="12.75">
      <c r="A41" s="13"/>
      <c r="B41" s="14" t="s">
        <v>342</v>
      </c>
      <c r="C41" s="27"/>
      <c r="D41" s="27">
        <v>23.301</v>
      </c>
      <c r="E41" s="27">
        <v>1956.2469999999998</v>
      </c>
      <c r="F41" s="27">
        <v>220.896</v>
      </c>
      <c r="G41" s="27">
        <v>1.39</v>
      </c>
      <c r="H41" s="27">
        <v>-2.704</v>
      </c>
      <c r="I41" s="27">
        <v>311.363</v>
      </c>
      <c r="J41" s="27">
        <v>1425.302</v>
      </c>
    </row>
    <row r="42" spans="1:10" ht="12.75">
      <c r="A42" s="13"/>
      <c r="B42" s="14" t="s">
        <v>343</v>
      </c>
      <c r="C42" s="27"/>
      <c r="D42" s="27">
        <v>22.358</v>
      </c>
      <c r="E42" s="27">
        <v>1447.6599999999999</v>
      </c>
      <c r="F42" s="27">
        <v>228.215</v>
      </c>
      <c r="G42" s="27">
        <v>16.488</v>
      </c>
      <c r="H42" s="27">
        <v>-60.74</v>
      </c>
      <c r="I42" s="27">
        <v>401.451</v>
      </c>
      <c r="J42" s="27">
        <v>862.246</v>
      </c>
    </row>
    <row r="43" spans="1:10" ht="22.5">
      <c r="A43" s="13"/>
      <c r="B43" s="14" t="s">
        <v>344</v>
      </c>
      <c r="C43" s="27">
        <v>2206.916</v>
      </c>
      <c r="D43" s="27">
        <v>96.92</v>
      </c>
      <c r="E43" s="27">
        <v>3279.473</v>
      </c>
      <c r="F43" s="27">
        <v>925.641</v>
      </c>
      <c r="G43" s="27">
        <v>70.889</v>
      </c>
      <c r="H43" s="27">
        <v>131.864</v>
      </c>
      <c r="I43" s="27">
        <v>1288.833</v>
      </c>
      <c r="J43" s="27">
        <v>862.246</v>
      </c>
    </row>
    <row r="44" spans="1:10" ht="12.75">
      <c r="A44" s="13"/>
      <c r="B44" s="14"/>
      <c r="C44" s="27"/>
      <c r="D44" s="27"/>
      <c r="E44" s="27"/>
      <c r="F44" s="27"/>
      <c r="G44" s="27"/>
      <c r="H44" s="27"/>
      <c r="I44" s="27"/>
      <c r="J44" s="27"/>
    </row>
    <row r="45" spans="1:10" ht="12.75">
      <c r="A45" s="13" t="s">
        <v>20</v>
      </c>
      <c r="B45" s="14" t="s">
        <v>340</v>
      </c>
      <c r="C45" s="27">
        <v>1999.347</v>
      </c>
      <c r="D45" s="27">
        <v>20.821</v>
      </c>
      <c r="E45" s="27">
        <v>2882.4139999999998</v>
      </c>
      <c r="F45" s="27">
        <v>230</v>
      </c>
      <c r="G45" s="27">
        <v>4.695</v>
      </c>
      <c r="H45" s="27">
        <v>204.637</v>
      </c>
      <c r="I45" s="27">
        <v>296.413</v>
      </c>
      <c r="J45" s="27">
        <v>2146.669</v>
      </c>
    </row>
    <row r="46" spans="1:10" ht="12.75">
      <c r="A46" s="13"/>
      <c r="B46" s="14" t="s">
        <v>341</v>
      </c>
      <c r="C46" s="27"/>
      <c r="D46" s="27">
        <v>32.268</v>
      </c>
      <c r="E46" s="27">
        <v>2178.937</v>
      </c>
      <c r="F46" s="27">
        <v>244</v>
      </c>
      <c r="G46" s="27">
        <v>52.283</v>
      </c>
      <c r="H46" s="27">
        <v>-16.95</v>
      </c>
      <c r="I46" s="27">
        <v>236.886</v>
      </c>
      <c r="J46" s="27">
        <v>1662.718</v>
      </c>
    </row>
    <row r="47" spans="1:10" ht="12.75">
      <c r="A47" s="13"/>
      <c r="B47" s="14" t="s">
        <v>342</v>
      </c>
      <c r="C47" s="27"/>
      <c r="D47" s="27">
        <v>30.089</v>
      </c>
      <c r="E47" s="27">
        <v>1692.807</v>
      </c>
      <c r="F47" s="27">
        <v>230.919</v>
      </c>
      <c r="G47" s="27">
        <v>1.509</v>
      </c>
      <c r="H47" s="27">
        <v>43.971</v>
      </c>
      <c r="I47" s="27">
        <v>217.063</v>
      </c>
      <c r="J47" s="27">
        <v>1199.345</v>
      </c>
    </row>
    <row r="48" spans="1:10" ht="12.75">
      <c r="A48" s="13"/>
      <c r="B48" s="14" t="s">
        <v>343</v>
      </c>
      <c r="C48" s="27"/>
      <c r="D48" s="27">
        <v>31.822</v>
      </c>
      <c r="E48" s="27">
        <v>1231.167</v>
      </c>
      <c r="F48" s="27">
        <v>235.081</v>
      </c>
      <c r="G48" s="27">
        <v>18.312</v>
      </c>
      <c r="H48" s="27">
        <v>-62.938</v>
      </c>
      <c r="I48" s="27">
        <v>298</v>
      </c>
      <c r="J48" s="27">
        <v>742.712</v>
      </c>
    </row>
    <row r="49" spans="1:10" ht="22.5">
      <c r="A49" s="13"/>
      <c r="B49" s="14" t="s">
        <v>344</v>
      </c>
      <c r="C49" s="27">
        <v>1999.347</v>
      </c>
      <c r="D49" s="27">
        <v>115</v>
      </c>
      <c r="E49" s="27">
        <v>2976.593</v>
      </c>
      <c r="F49" s="27">
        <v>940</v>
      </c>
      <c r="G49" s="27">
        <v>76.799</v>
      </c>
      <c r="H49" s="27">
        <v>168.72</v>
      </c>
      <c r="I49" s="27">
        <v>1048.362</v>
      </c>
      <c r="J49" s="27">
        <v>742.712</v>
      </c>
    </row>
    <row r="50" spans="1:10" ht="12.75">
      <c r="A50" s="13"/>
      <c r="B50" s="14"/>
      <c r="C50" s="27"/>
      <c r="D50" s="27"/>
      <c r="E50" s="27"/>
      <c r="F50" s="27"/>
      <c r="G50" s="27"/>
      <c r="H50" s="27"/>
      <c r="I50" s="27"/>
      <c r="J50" s="27"/>
    </row>
    <row r="51" spans="1:10" ht="12.75">
      <c r="A51" s="13" t="s">
        <v>21</v>
      </c>
      <c r="B51" s="14" t="s">
        <v>346</v>
      </c>
      <c r="C51" s="27">
        <v>2224.075</v>
      </c>
      <c r="D51" s="27">
        <v>120</v>
      </c>
      <c r="E51" s="27">
        <v>3086.787</v>
      </c>
      <c r="F51" s="27">
        <v>950</v>
      </c>
      <c r="G51" s="27">
        <v>73</v>
      </c>
      <c r="H51" s="27">
        <v>200</v>
      </c>
      <c r="I51" s="27">
        <v>1200</v>
      </c>
      <c r="J51" s="27">
        <v>663.787</v>
      </c>
    </row>
    <row r="52" spans="1:10" ht="12.75">
      <c r="A52" s="13"/>
      <c r="B52" s="14"/>
      <c r="C52" s="27"/>
      <c r="D52" s="27"/>
      <c r="E52" s="27"/>
      <c r="F52" s="27"/>
      <c r="G52" s="27"/>
      <c r="H52" s="27"/>
      <c r="I52" s="27"/>
      <c r="J52" s="27"/>
    </row>
    <row r="53" spans="1:10" ht="1.5" customHeight="1">
      <c r="A53" s="28"/>
      <c r="B53" s="28"/>
      <c r="C53" s="28"/>
      <c r="D53" s="28"/>
      <c r="E53" s="28"/>
      <c r="F53" s="28"/>
      <c r="G53" s="28"/>
      <c r="H53" s="28"/>
      <c r="I53" s="28"/>
      <c r="J53" s="28"/>
    </row>
    <row r="54" spans="1:10" ht="32.25" customHeight="1">
      <c r="A54" s="13" t="s">
        <v>347</v>
      </c>
      <c r="B54" s="13"/>
      <c r="C54" s="13"/>
      <c r="D54" s="13"/>
      <c r="E54" s="13"/>
      <c r="F54" s="13"/>
      <c r="G54" s="13"/>
      <c r="H54" s="13"/>
      <c r="I54" s="13"/>
      <c r="J54" s="13"/>
    </row>
    <row r="55" spans="1:10" ht="10.5" customHeight="1">
      <c r="A55" s="19" t="s">
        <v>169</v>
      </c>
      <c r="B55" s="19"/>
      <c r="C55" s="19"/>
      <c r="D55" s="19"/>
      <c r="E55" s="19"/>
      <c r="F55" s="19"/>
      <c r="G55" s="19"/>
      <c r="H55" s="19"/>
      <c r="I55" s="19"/>
      <c r="J55" s="19"/>
    </row>
  </sheetData>
  <sheetProtection/>
  <mergeCells count="13">
    <mergeCell ref="A55:J55"/>
    <mergeCell ref="A27:A32"/>
    <mergeCell ref="A33:A38"/>
    <mergeCell ref="A39:A44"/>
    <mergeCell ref="A45:A50"/>
    <mergeCell ref="A51:A52"/>
    <mergeCell ref="A54:J54"/>
    <mergeCell ref="A1:J1"/>
    <mergeCell ref="A2:B2"/>
    <mergeCell ref="A3:A8"/>
    <mergeCell ref="A9:A14"/>
    <mergeCell ref="A15:A20"/>
    <mergeCell ref="A21:A26"/>
  </mergeCells>
  <printOptions/>
  <pageMargins left="0.7500000000000001" right="0.7500000000000001" top="0.7500000000000001" bottom="0.7500000000000001" header="0.7500000000000001" footer="0.7500000000000001"/>
  <pageSetup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M29"/>
  <sheetViews>
    <sheetView showGridLines="0" zoomScalePageLayoutView="0" workbookViewId="0" topLeftCell="A1">
      <selection activeCell="A1" sqref="A1:M1"/>
    </sheetView>
  </sheetViews>
  <sheetFormatPr defaultColWidth="9.140625" defaultRowHeight="15"/>
  <cols>
    <col min="1" max="1" width="8.28125" style="10" customWidth="1"/>
    <col min="2" max="2" width="4.8515625" style="10" customWidth="1"/>
    <col min="3" max="3" width="2.00390625" style="10" customWidth="1"/>
    <col min="4" max="4" width="13.7109375" style="10" customWidth="1"/>
    <col min="5" max="5" width="2.00390625" style="10" customWidth="1"/>
    <col min="6" max="6" width="13.7109375" style="10" customWidth="1"/>
    <col min="7" max="7" width="2.00390625" style="10" customWidth="1"/>
    <col min="8" max="8" width="13.7109375" style="10" customWidth="1"/>
    <col min="9" max="9" width="2.00390625" style="10" customWidth="1"/>
    <col min="10" max="10" width="13.7109375" style="10" customWidth="1"/>
    <col min="11" max="11" width="2.00390625" style="10" customWidth="1"/>
    <col min="12" max="12" width="13.7109375" style="10" customWidth="1"/>
    <col min="13" max="13" width="1.421875" style="10" customWidth="1"/>
    <col min="14" max="16384" width="9.140625" style="10" customWidth="1"/>
  </cols>
  <sheetData>
    <row r="1" spans="1:13" ht="11.25" customHeight="1">
      <c r="A1" s="13" t="s">
        <v>348</v>
      </c>
      <c r="B1" s="13"/>
      <c r="C1" s="13"/>
      <c r="D1" s="13"/>
      <c r="E1" s="13"/>
      <c r="F1" s="13"/>
      <c r="G1" s="13"/>
      <c r="H1" s="13"/>
      <c r="I1" s="13"/>
      <c r="J1" s="13"/>
      <c r="K1" s="13"/>
      <c r="L1" s="13"/>
      <c r="M1" s="13"/>
    </row>
    <row r="2" spans="1:13" ht="2.25" customHeight="1">
      <c r="A2" s="21" t="str">
        <f>"Mkt year and month 1/"</f>
        <v>Mkt year and month 1/</v>
      </c>
      <c r="B2" s="21"/>
      <c r="C2" s="29"/>
      <c r="D2" s="29"/>
      <c r="E2" s="29"/>
      <c r="F2" s="29"/>
      <c r="G2" s="29"/>
      <c r="H2" s="29"/>
      <c r="I2" s="29"/>
      <c r="J2" s="29"/>
      <c r="K2" s="29"/>
      <c r="L2" s="29"/>
      <c r="M2" s="14"/>
    </row>
    <row r="3" spans="1:13" ht="22.5">
      <c r="A3" s="21"/>
      <c r="B3" s="21"/>
      <c r="C3" s="30"/>
      <c r="D3" s="30" t="s">
        <v>349</v>
      </c>
      <c r="E3" s="30" t="s">
        <v>350</v>
      </c>
      <c r="F3" s="30" t="s">
        <v>351</v>
      </c>
      <c r="G3" s="30" t="s">
        <v>350</v>
      </c>
      <c r="H3" s="30" t="s">
        <v>352</v>
      </c>
      <c r="I3" s="30" t="s">
        <v>353</v>
      </c>
      <c r="J3" s="30" t="s">
        <v>354</v>
      </c>
      <c r="K3" s="30" t="s">
        <v>355</v>
      </c>
      <c r="L3" s="30" t="s">
        <v>356</v>
      </c>
      <c r="M3" s="14"/>
    </row>
    <row r="4" spans="1:13" ht="12.75">
      <c r="A4" s="31" t="s">
        <v>19</v>
      </c>
      <c r="B4" s="32" t="s">
        <v>357</v>
      </c>
      <c r="C4" s="33"/>
      <c r="D4" s="16" t="s">
        <v>358</v>
      </c>
      <c r="E4" s="33"/>
      <c r="F4" s="16" t="s">
        <v>359</v>
      </c>
      <c r="G4" s="33"/>
      <c r="H4" s="16" t="s">
        <v>360</v>
      </c>
      <c r="I4" s="33"/>
      <c r="J4" s="16" t="s">
        <v>361</v>
      </c>
      <c r="K4" s="33"/>
      <c r="L4" s="16" t="s">
        <v>362</v>
      </c>
      <c r="M4" s="14"/>
    </row>
    <row r="5" spans="1:13" ht="12.75">
      <c r="A5" s="31"/>
      <c r="B5" s="32" t="s">
        <v>363</v>
      </c>
      <c r="C5" s="33"/>
      <c r="D5" s="16" t="s">
        <v>364</v>
      </c>
      <c r="E5" s="33"/>
      <c r="F5" s="16" t="s">
        <v>365</v>
      </c>
      <c r="G5" s="33"/>
      <c r="H5" s="16" t="s">
        <v>360</v>
      </c>
      <c r="I5" s="33"/>
      <c r="J5" s="16" t="s">
        <v>366</v>
      </c>
      <c r="K5" s="33"/>
      <c r="L5" s="16" t="s">
        <v>367</v>
      </c>
      <c r="M5" s="14"/>
    </row>
    <row r="6" spans="1:13" ht="12.75">
      <c r="A6" s="31"/>
      <c r="B6" s="32" t="s">
        <v>368</v>
      </c>
      <c r="C6" s="33"/>
      <c r="D6" s="16" t="s">
        <v>369</v>
      </c>
      <c r="E6" s="33"/>
      <c r="F6" s="16" t="s">
        <v>370</v>
      </c>
      <c r="G6" s="33"/>
      <c r="H6" s="16" t="s">
        <v>360</v>
      </c>
      <c r="I6" s="33"/>
      <c r="J6" s="16" t="s">
        <v>371</v>
      </c>
      <c r="K6" s="33"/>
      <c r="L6" s="16" t="s">
        <v>372</v>
      </c>
      <c r="M6" s="14"/>
    </row>
    <row r="7" spans="1:13" ht="12.75">
      <c r="A7" s="31"/>
      <c r="B7" s="32" t="s">
        <v>373</v>
      </c>
      <c r="C7" s="33"/>
      <c r="D7" s="16" t="s">
        <v>374</v>
      </c>
      <c r="E7" s="33"/>
      <c r="F7" s="16" t="s">
        <v>375</v>
      </c>
      <c r="G7" s="33"/>
      <c r="H7" s="16" t="s">
        <v>360</v>
      </c>
      <c r="I7" s="33"/>
      <c r="J7" s="16" t="s">
        <v>376</v>
      </c>
      <c r="K7" s="33"/>
      <c r="L7" s="16" t="s">
        <v>377</v>
      </c>
      <c r="M7" s="14"/>
    </row>
    <row r="8" spans="1:13" ht="12.75">
      <c r="A8" s="31"/>
      <c r="B8" s="32" t="s">
        <v>378</v>
      </c>
      <c r="C8" s="33"/>
      <c r="D8" s="16" t="s">
        <v>379</v>
      </c>
      <c r="E8" s="33"/>
      <c r="F8" s="16" t="s">
        <v>380</v>
      </c>
      <c r="G8" s="33"/>
      <c r="H8" s="16" t="s">
        <v>360</v>
      </c>
      <c r="I8" s="33"/>
      <c r="J8" s="16" t="s">
        <v>381</v>
      </c>
      <c r="K8" s="33"/>
      <c r="L8" s="16" t="s">
        <v>382</v>
      </c>
      <c r="M8" s="14"/>
    </row>
    <row r="9" spans="1:13" ht="12.75">
      <c r="A9" s="31"/>
      <c r="B9" s="32" t="s">
        <v>383</v>
      </c>
      <c r="C9" s="33"/>
      <c r="D9" s="16" t="s">
        <v>384</v>
      </c>
      <c r="E9" s="33"/>
      <c r="F9" s="16" t="s">
        <v>385</v>
      </c>
      <c r="G9" s="33"/>
      <c r="H9" s="16" t="s">
        <v>360</v>
      </c>
      <c r="I9" s="33"/>
      <c r="J9" s="16" t="s">
        <v>386</v>
      </c>
      <c r="K9" s="33"/>
      <c r="L9" s="16" t="s">
        <v>387</v>
      </c>
      <c r="M9" s="14"/>
    </row>
    <row r="10" spans="1:13" ht="12.75">
      <c r="A10" s="31"/>
      <c r="B10" s="32" t="s">
        <v>388</v>
      </c>
      <c r="C10" s="33"/>
      <c r="D10" s="16" t="s">
        <v>389</v>
      </c>
      <c r="E10" s="33"/>
      <c r="F10" s="16" t="s">
        <v>390</v>
      </c>
      <c r="G10" s="33"/>
      <c r="H10" s="16" t="s">
        <v>360</v>
      </c>
      <c r="I10" s="33"/>
      <c r="J10" s="16" t="s">
        <v>391</v>
      </c>
      <c r="K10" s="33"/>
      <c r="L10" s="16" t="s">
        <v>392</v>
      </c>
      <c r="M10" s="14"/>
    </row>
    <row r="11" spans="1:13" ht="12.75">
      <c r="A11" s="31"/>
      <c r="B11" s="32" t="s">
        <v>393</v>
      </c>
      <c r="C11" s="33"/>
      <c r="D11" s="16" t="s">
        <v>394</v>
      </c>
      <c r="E11" s="33"/>
      <c r="F11" s="16" t="s">
        <v>395</v>
      </c>
      <c r="G11" s="33"/>
      <c r="H11" s="16" t="s">
        <v>360</v>
      </c>
      <c r="I11" s="33"/>
      <c r="J11" s="16" t="s">
        <v>396</v>
      </c>
      <c r="K11" s="33"/>
      <c r="L11" s="16" t="s">
        <v>397</v>
      </c>
      <c r="M11" s="14"/>
    </row>
    <row r="12" spans="1:13" ht="12.75">
      <c r="A12" s="31"/>
      <c r="B12" s="32" t="s">
        <v>398</v>
      </c>
      <c r="C12" s="33"/>
      <c r="D12" s="16" t="s">
        <v>399</v>
      </c>
      <c r="E12" s="33"/>
      <c r="F12" s="16" t="s">
        <v>400</v>
      </c>
      <c r="G12" s="33"/>
      <c r="H12" s="16" t="s">
        <v>360</v>
      </c>
      <c r="I12" s="33"/>
      <c r="J12" s="16" t="s">
        <v>401</v>
      </c>
      <c r="K12" s="33"/>
      <c r="L12" s="16" t="s">
        <v>402</v>
      </c>
      <c r="M12" s="14"/>
    </row>
    <row r="13" spans="1:13" ht="12.75">
      <c r="A13" s="31"/>
      <c r="B13" s="32" t="s">
        <v>403</v>
      </c>
      <c r="C13" s="33"/>
      <c r="D13" s="16" t="s">
        <v>404</v>
      </c>
      <c r="E13" s="33"/>
      <c r="F13" s="16" t="s">
        <v>405</v>
      </c>
      <c r="G13" s="33"/>
      <c r="H13" s="16" t="s">
        <v>360</v>
      </c>
      <c r="I13" s="33"/>
      <c r="J13" s="16" t="s">
        <v>406</v>
      </c>
      <c r="K13" s="33"/>
      <c r="L13" s="16" t="s">
        <v>407</v>
      </c>
      <c r="M13" s="14"/>
    </row>
    <row r="14" spans="1:13" ht="12.75">
      <c r="A14" s="31"/>
      <c r="B14" s="32" t="s">
        <v>408</v>
      </c>
      <c r="C14" s="33"/>
      <c r="D14" s="16" t="s">
        <v>409</v>
      </c>
      <c r="E14" s="33"/>
      <c r="F14" s="16" t="s">
        <v>410</v>
      </c>
      <c r="G14" s="33"/>
      <c r="H14" s="16" t="s">
        <v>360</v>
      </c>
      <c r="I14" s="33"/>
      <c r="J14" s="16" t="s">
        <v>411</v>
      </c>
      <c r="K14" s="33"/>
      <c r="L14" s="16" t="s">
        <v>412</v>
      </c>
      <c r="M14" s="14"/>
    </row>
    <row r="15" spans="1:13" ht="12.75">
      <c r="A15" s="31"/>
      <c r="B15" s="32" t="s">
        <v>413</v>
      </c>
      <c r="C15" s="33"/>
      <c r="D15" s="16" t="s">
        <v>414</v>
      </c>
      <c r="E15" s="33"/>
      <c r="F15" s="16" t="s">
        <v>415</v>
      </c>
      <c r="G15" s="33"/>
      <c r="H15" s="16" t="s">
        <v>360</v>
      </c>
      <c r="I15" s="33"/>
      <c r="J15" s="16" t="s">
        <v>416</v>
      </c>
      <c r="K15" s="33"/>
      <c r="L15" s="16" t="s">
        <v>417</v>
      </c>
      <c r="M15" s="14"/>
    </row>
    <row r="16" spans="1:13" ht="12.75">
      <c r="A16" s="31" t="s">
        <v>20</v>
      </c>
      <c r="B16" s="32" t="s">
        <v>357</v>
      </c>
      <c r="C16" s="33"/>
      <c r="D16" s="16" t="s">
        <v>418</v>
      </c>
      <c r="E16" s="33"/>
      <c r="F16" s="16" t="s">
        <v>419</v>
      </c>
      <c r="G16" s="33"/>
      <c r="H16" s="16" t="s">
        <v>360</v>
      </c>
      <c r="I16" s="33"/>
      <c r="J16" s="16" t="s">
        <v>420</v>
      </c>
      <c r="K16" s="33"/>
      <c r="L16" s="16" t="s">
        <v>421</v>
      </c>
      <c r="M16" s="14"/>
    </row>
    <row r="17" spans="1:13" ht="12.75">
      <c r="A17" s="31"/>
      <c r="B17" s="32" t="s">
        <v>363</v>
      </c>
      <c r="C17" s="33"/>
      <c r="D17" s="16" t="s">
        <v>422</v>
      </c>
      <c r="E17" s="33"/>
      <c r="F17" s="16" t="s">
        <v>423</v>
      </c>
      <c r="G17" s="33"/>
      <c r="H17" s="16" t="s">
        <v>360</v>
      </c>
      <c r="I17" s="33"/>
      <c r="J17" s="16" t="s">
        <v>424</v>
      </c>
      <c r="K17" s="33"/>
      <c r="L17" s="16" t="s">
        <v>425</v>
      </c>
      <c r="M17" s="14"/>
    </row>
    <row r="18" spans="1:13" ht="12.75">
      <c r="A18" s="31"/>
      <c r="B18" s="32" t="s">
        <v>368</v>
      </c>
      <c r="C18" s="33"/>
      <c r="D18" s="16" t="s">
        <v>426</v>
      </c>
      <c r="E18" s="33"/>
      <c r="F18" s="16" t="s">
        <v>427</v>
      </c>
      <c r="G18" s="33"/>
      <c r="H18" s="16" t="s">
        <v>360</v>
      </c>
      <c r="I18" s="33"/>
      <c r="J18" s="16" t="s">
        <v>428</v>
      </c>
      <c r="K18" s="33"/>
      <c r="L18" s="16" t="s">
        <v>429</v>
      </c>
      <c r="M18" s="14"/>
    </row>
    <row r="19" spans="1:13" ht="12.75">
      <c r="A19" s="31"/>
      <c r="B19" s="32" t="s">
        <v>373</v>
      </c>
      <c r="C19" s="33"/>
      <c r="D19" s="16" t="s">
        <v>430</v>
      </c>
      <c r="E19" s="33"/>
      <c r="F19" s="16" t="s">
        <v>431</v>
      </c>
      <c r="G19" s="33"/>
      <c r="H19" s="16" t="s">
        <v>360</v>
      </c>
      <c r="I19" s="33"/>
      <c r="J19" s="16" t="s">
        <v>432</v>
      </c>
      <c r="K19" s="33"/>
      <c r="L19" s="16" t="s">
        <v>433</v>
      </c>
      <c r="M19" s="14"/>
    </row>
    <row r="20" spans="1:13" ht="12.75">
      <c r="A20" s="31"/>
      <c r="B20" s="32" t="s">
        <v>378</v>
      </c>
      <c r="C20" s="33"/>
      <c r="D20" s="16" t="s">
        <v>434</v>
      </c>
      <c r="E20" s="33"/>
      <c r="F20" s="16" t="s">
        <v>435</v>
      </c>
      <c r="G20" s="33"/>
      <c r="H20" s="16" t="s">
        <v>360</v>
      </c>
      <c r="I20" s="33"/>
      <c r="J20" s="16" t="s">
        <v>436</v>
      </c>
      <c r="K20" s="33"/>
      <c r="L20" s="16" t="s">
        <v>437</v>
      </c>
      <c r="M20" s="14"/>
    </row>
    <row r="21" spans="1:13" ht="12.75">
      <c r="A21" s="31"/>
      <c r="B21" s="32" t="s">
        <v>383</v>
      </c>
      <c r="C21" s="33"/>
      <c r="D21" s="16" t="s">
        <v>438</v>
      </c>
      <c r="E21" s="33"/>
      <c r="F21" s="16" t="s">
        <v>439</v>
      </c>
      <c r="G21" s="33"/>
      <c r="H21" s="16" t="s">
        <v>360</v>
      </c>
      <c r="I21" s="33"/>
      <c r="J21" s="16" t="s">
        <v>440</v>
      </c>
      <c r="K21" s="33"/>
      <c r="L21" s="16" t="s">
        <v>441</v>
      </c>
      <c r="M21" s="14"/>
    </row>
    <row r="22" spans="1:13" ht="12.75">
      <c r="A22" s="31"/>
      <c r="B22" s="32" t="s">
        <v>388</v>
      </c>
      <c r="C22" s="33"/>
      <c r="D22" s="16" t="s">
        <v>442</v>
      </c>
      <c r="E22" s="33"/>
      <c r="F22" s="16" t="s">
        <v>443</v>
      </c>
      <c r="G22" s="33"/>
      <c r="H22" s="16" t="s">
        <v>360</v>
      </c>
      <c r="I22" s="33"/>
      <c r="J22" s="16" t="s">
        <v>444</v>
      </c>
      <c r="K22" s="33"/>
      <c r="L22" s="16" t="s">
        <v>445</v>
      </c>
      <c r="M22" s="14"/>
    </row>
    <row r="23" spans="1:13" ht="12.75">
      <c r="A23" s="31"/>
      <c r="B23" s="32" t="s">
        <v>393</v>
      </c>
      <c r="C23" s="33"/>
      <c r="D23" s="16" t="s">
        <v>446</v>
      </c>
      <c r="E23" s="33"/>
      <c r="F23" s="16" t="s">
        <v>447</v>
      </c>
      <c r="G23" s="33"/>
      <c r="H23" s="16" t="s">
        <v>360</v>
      </c>
      <c r="I23" s="33"/>
      <c r="J23" s="16" t="s">
        <v>448</v>
      </c>
      <c r="K23" s="33"/>
      <c r="L23" s="16" t="s">
        <v>449</v>
      </c>
      <c r="M23" s="14"/>
    </row>
    <row r="24" spans="1:13" ht="12.75">
      <c r="A24" s="31"/>
      <c r="B24" s="32" t="s">
        <v>398</v>
      </c>
      <c r="C24" s="33"/>
      <c r="D24" s="16" t="s">
        <v>450</v>
      </c>
      <c r="E24" s="33"/>
      <c r="F24" s="16" t="s">
        <v>451</v>
      </c>
      <c r="G24" s="33"/>
      <c r="H24" s="16" t="s">
        <v>360</v>
      </c>
      <c r="I24" s="33"/>
      <c r="J24" s="16" t="s">
        <v>452</v>
      </c>
      <c r="K24" s="33"/>
      <c r="L24" s="16" t="s">
        <v>453</v>
      </c>
      <c r="M24" s="14"/>
    </row>
    <row r="25" spans="1:13" ht="12.75">
      <c r="A25" s="31"/>
      <c r="B25" s="32" t="s">
        <v>403</v>
      </c>
      <c r="C25" s="33"/>
      <c r="D25" s="16" t="s">
        <v>454</v>
      </c>
      <c r="E25" s="33"/>
      <c r="F25" s="16" t="s">
        <v>455</v>
      </c>
      <c r="G25" s="33"/>
      <c r="H25" s="16" t="s">
        <v>360</v>
      </c>
      <c r="I25" s="33"/>
      <c r="J25" s="16" t="s">
        <v>456</v>
      </c>
      <c r="K25" s="33"/>
      <c r="L25" s="16" t="s">
        <v>457</v>
      </c>
      <c r="M25" s="14"/>
    </row>
    <row r="26" spans="1:13" ht="12.75">
      <c r="A26" s="31"/>
      <c r="B26" s="32" t="s">
        <v>408</v>
      </c>
      <c r="C26" s="33"/>
      <c r="D26" s="16"/>
      <c r="E26" s="33"/>
      <c r="F26" s="16" t="s">
        <v>458</v>
      </c>
      <c r="G26" s="33"/>
      <c r="H26" s="16"/>
      <c r="I26" s="33"/>
      <c r="J26" s="16" t="s">
        <v>459</v>
      </c>
      <c r="K26" s="33"/>
      <c r="L26" s="16" t="s">
        <v>460</v>
      </c>
      <c r="M26" s="14"/>
    </row>
    <row r="27" spans="1:13" ht="42.75" customHeight="1">
      <c r="A27" s="18" t="s">
        <v>461</v>
      </c>
      <c r="B27" s="18"/>
      <c r="C27" s="18"/>
      <c r="D27" s="18"/>
      <c r="E27" s="18"/>
      <c r="F27" s="18"/>
      <c r="G27" s="18"/>
      <c r="H27" s="18"/>
      <c r="I27" s="18"/>
      <c r="J27" s="18"/>
      <c r="K27" s="18"/>
      <c r="L27" s="18"/>
      <c r="M27" s="18"/>
    </row>
    <row r="28" spans="1:13" ht="57" customHeight="1">
      <c r="A28" s="13" t="s">
        <v>462</v>
      </c>
      <c r="B28" s="13"/>
      <c r="C28" s="13"/>
      <c r="D28" s="13"/>
      <c r="E28" s="13"/>
      <c r="F28" s="13"/>
      <c r="G28" s="13"/>
      <c r="H28" s="13"/>
      <c r="I28" s="13"/>
      <c r="J28" s="13"/>
      <c r="K28" s="13"/>
      <c r="L28" s="13"/>
      <c r="M28" s="13"/>
    </row>
    <row r="29" spans="1:13" ht="10.5" customHeight="1">
      <c r="A29" s="19" t="s">
        <v>169</v>
      </c>
      <c r="B29" s="19"/>
      <c r="C29" s="19"/>
      <c r="D29" s="19"/>
      <c r="E29" s="19"/>
      <c r="F29" s="19"/>
      <c r="G29" s="19"/>
      <c r="H29" s="19"/>
      <c r="I29" s="19"/>
      <c r="J29" s="19"/>
      <c r="K29" s="19"/>
      <c r="L29" s="19"/>
      <c r="M29" s="19"/>
    </row>
  </sheetData>
  <sheetProtection/>
  <mergeCells count="12">
    <mergeCell ref="A4:A15"/>
    <mergeCell ref="A16:A26"/>
    <mergeCell ref="A27:M27"/>
    <mergeCell ref="A28:M28"/>
    <mergeCell ref="A29:M29"/>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worksheet>
</file>

<file path=xl/worksheets/sheet6.xml><?xml version="1.0" encoding="utf-8"?>
<worksheet xmlns="http://schemas.openxmlformats.org/spreadsheetml/2006/main" xmlns:r="http://schemas.openxmlformats.org/officeDocument/2006/relationships">
  <sheetPr>
    <outlinePr summaryBelow="0" summaryRight="0"/>
  </sheetPr>
  <dimension ref="A1:I17"/>
  <sheetViews>
    <sheetView showGridLines="0" zoomScalePageLayoutView="0" workbookViewId="0" topLeftCell="A1">
      <selection activeCell="A1" sqref="A1:I1"/>
    </sheetView>
  </sheetViews>
  <sheetFormatPr defaultColWidth="9.140625" defaultRowHeight="15"/>
  <cols>
    <col min="1" max="9" width="10.28125" style="10" customWidth="1"/>
    <col min="10" max="16384" width="9.140625" style="10" customWidth="1"/>
  </cols>
  <sheetData>
    <row r="1" spans="1:9" ht="11.25" customHeight="1">
      <c r="A1" s="13" t="s">
        <v>463</v>
      </c>
      <c r="B1" s="13"/>
      <c r="C1" s="13"/>
      <c r="D1" s="13"/>
      <c r="E1" s="13"/>
      <c r="F1" s="13"/>
      <c r="G1" s="13"/>
      <c r="H1" s="13"/>
      <c r="I1" s="13"/>
    </row>
    <row r="2" spans="1:9" ht="10.5" customHeight="1">
      <c r="A2" s="34" t="str">
        <f>"Month"</f>
        <v>Month</v>
      </c>
      <c r="B2" s="35" t="s">
        <v>171</v>
      </c>
      <c r="C2" s="35"/>
      <c r="D2" s="35" t="s">
        <v>464</v>
      </c>
      <c r="E2" s="35"/>
      <c r="F2" s="35" t="s">
        <v>176</v>
      </c>
      <c r="G2" s="35"/>
      <c r="H2" s="35" t="s">
        <v>465</v>
      </c>
      <c r="I2" s="35"/>
    </row>
    <row r="3" spans="1:9" ht="12.75">
      <c r="A3" s="34"/>
      <c r="B3" s="30" t="s">
        <v>20</v>
      </c>
      <c r="C3" s="30" t="s">
        <v>21</v>
      </c>
      <c r="D3" s="30" t="s">
        <v>20</v>
      </c>
      <c r="E3" s="30" t="s">
        <v>21</v>
      </c>
      <c r="F3" s="30" t="s">
        <v>20</v>
      </c>
      <c r="G3" s="30" t="s">
        <v>21</v>
      </c>
      <c r="H3" s="30" t="s">
        <v>20</v>
      </c>
      <c r="I3" s="30" t="s">
        <v>21</v>
      </c>
    </row>
    <row r="4" spans="1:9" ht="12.75">
      <c r="A4" s="14" t="s">
        <v>466</v>
      </c>
      <c r="B4" s="36">
        <v>7.41</v>
      </c>
      <c r="C4" s="36">
        <v>6.37</v>
      </c>
      <c r="D4" s="36">
        <v>7.13</v>
      </c>
      <c r="E4" s="36">
        <v>6.17</v>
      </c>
      <c r="F4" s="36">
        <v>9.18</v>
      </c>
      <c r="G4" s="36">
        <v>9.04</v>
      </c>
      <c r="H4" s="36">
        <v>9.26</v>
      </c>
      <c r="I4" s="36">
        <v>7.74</v>
      </c>
    </row>
    <row r="5" spans="1:9" ht="12.75">
      <c r="A5" s="14" t="s">
        <v>467</v>
      </c>
      <c r="B5" s="36">
        <v>7.1</v>
      </c>
      <c r="C5" s="36"/>
      <c r="D5" s="36">
        <v>6.77</v>
      </c>
      <c r="E5" s="36"/>
      <c r="F5" s="36">
        <v>10.2</v>
      </c>
      <c r="G5" s="36"/>
      <c r="H5" s="36">
        <v>8.45</v>
      </c>
      <c r="I5" s="36"/>
    </row>
    <row r="6" spans="1:9" ht="12.75">
      <c r="A6" s="14" t="s">
        <v>468</v>
      </c>
      <c r="B6" s="36">
        <v>7.59</v>
      </c>
      <c r="C6" s="36"/>
      <c r="D6" s="36">
        <v>7.27</v>
      </c>
      <c r="E6" s="36"/>
      <c r="F6" s="36">
        <v>10.2</v>
      </c>
      <c r="G6" s="36"/>
      <c r="H6" s="36">
        <v>8.28</v>
      </c>
      <c r="I6" s="36"/>
    </row>
    <row r="7" spans="1:9" ht="12.75">
      <c r="A7" s="14" t="s">
        <v>469</v>
      </c>
      <c r="B7" s="36">
        <v>7.54</v>
      </c>
      <c r="C7" s="36"/>
      <c r="D7" s="36">
        <v>7</v>
      </c>
      <c r="E7" s="36"/>
      <c r="F7" s="36">
        <v>10.8</v>
      </c>
      <c r="G7" s="36"/>
      <c r="H7" s="36">
        <v>8.09</v>
      </c>
      <c r="I7" s="36"/>
    </row>
    <row r="8" spans="1:9" ht="12.75">
      <c r="A8" s="14" t="s">
        <v>470</v>
      </c>
      <c r="B8" s="36">
        <v>7.27</v>
      </c>
      <c r="C8" s="36"/>
      <c r="D8" s="36">
        <v>6.53</v>
      </c>
      <c r="E8" s="36"/>
      <c r="F8" s="36">
        <v>9.6</v>
      </c>
      <c r="G8" s="36"/>
      <c r="H8" s="36">
        <v>8.19</v>
      </c>
      <c r="I8" s="36"/>
    </row>
    <row r="9" spans="1:9" ht="12.75">
      <c r="A9" s="14" t="s">
        <v>471</v>
      </c>
      <c r="B9" s="36">
        <v>7.3</v>
      </c>
      <c r="C9" s="36"/>
      <c r="D9" s="36">
        <v>6.44</v>
      </c>
      <c r="E9" s="36"/>
      <c r="F9" s="36">
        <v>10.3</v>
      </c>
      <c r="G9" s="36"/>
      <c r="H9" s="36">
        <v>8.43</v>
      </c>
      <c r="I9" s="36"/>
    </row>
    <row r="10" spans="1:9" ht="12.75">
      <c r="A10" s="14" t="s">
        <v>472</v>
      </c>
      <c r="B10" s="36">
        <v>7.2</v>
      </c>
      <c r="C10" s="36"/>
      <c r="D10" s="36">
        <v>6.41</v>
      </c>
      <c r="E10" s="36"/>
      <c r="F10" s="36">
        <v>10.3</v>
      </c>
      <c r="G10" s="36"/>
      <c r="H10" s="36">
        <v>8.25</v>
      </c>
      <c r="I10" s="36"/>
    </row>
    <row r="11" spans="1:9" ht="12.75">
      <c r="A11" s="14" t="s">
        <v>473</v>
      </c>
      <c r="B11" s="36">
        <v>7.05</v>
      </c>
      <c r="C11" s="36"/>
      <c r="D11" s="36">
        <v>6.57</v>
      </c>
      <c r="E11" s="36"/>
      <c r="F11" s="36">
        <v>8.84</v>
      </c>
      <c r="G11" s="36"/>
      <c r="H11" s="36">
        <v>8.09</v>
      </c>
      <c r="I11" s="36"/>
    </row>
    <row r="12" spans="1:9" ht="12.75">
      <c r="A12" s="14" t="s">
        <v>474</v>
      </c>
      <c r="B12" s="36">
        <v>7.1</v>
      </c>
      <c r="C12" s="36"/>
      <c r="D12" s="36">
        <v>6.68</v>
      </c>
      <c r="E12" s="36"/>
      <c r="F12" s="36">
        <v>8.98</v>
      </c>
      <c r="G12" s="36"/>
      <c r="H12" s="36">
        <v>8.01</v>
      </c>
      <c r="I12" s="36"/>
    </row>
    <row r="13" spans="1:9" ht="12.75">
      <c r="A13" s="14" t="s">
        <v>475</v>
      </c>
      <c r="B13" s="36">
        <v>7.2</v>
      </c>
      <c r="C13" s="36"/>
      <c r="D13" s="36">
        <v>6.7</v>
      </c>
      <c r="E13" s="36"/>
      <c r="F13" s="36">
        <v>8.39</v>
      </c>
      <c r="G13" s="36"/>
      <c r="H13" s="36">
        <v>8.04</v>
      </c>
      <c r="I13" s="36"/>
    </row>
    <row r="14" spans="1:9" ht="12.75">
      <c r="A14" s="14" t="s">
        <v>476</v>
      </c>
      <c r="B14" s="36">
        <v>7.11</v>
      </c>
      <c r="C14" s="36"/>
      <c r="D14" s="36">
        <v>6.47</v>
      </c>
      <c r="E14" s="36"/>
      <c r="F14" s="36">
        <v>9.22</v>
      </c>
      <c r="G14" s="36"/>
      <c r="H14" s="36">
        <v>7.96</v>
      </c>
      <c r="I14" s="36"/>
    </row>
    <row r="15" spans="1:9" ht="12.75">
      <c r="A15" s="37" t="s">
        <v>413</v>
      </c>
      <c r="B15" s="38">
        <v>6.67</v>
      </c>
      <c r="C15" s="38"/>
      <c r="D15" s="38">
        <v>6.42</v>
      </c>
      <c r="E15" s="38"/>
      <c r="F15" s="38">
        <v>8.95</v>
      </c>
      <c r="G15" s="38"/>
      <c r="H15" s="38">
        <v>7.93</v>
      </c>
      <c r="I15" s="38"/>
    </row>
    <row r="16" spans="1:9" ht="21" customHeight="1">
      <c r="A16" s="13" t="s">
        <v>477</v>
      </c>
      <c r="B16" s="13"/>
      <c r="C16" s="13"/>
      <c r="D16" s="13"/>
      <c r="E16" s="13"/>
      <c r="F16" s="13"/>
      <c r="G16" s="13"/>
      <c r="H16" s="13"/>
      <c r="I16" s="13"/>
    </row>
    <row r="17" spans="1:9" ht="10.5" customHeight="1">
      <c r="A17" s="19" t="s">
        <v>169</v>
      </c>
      <c r="B17" s="19"/>
      <c r="C17" s="19"/>
      <c r="D17" s="19"/>
      <c r="E17" s="19"/>
      <c r="F17" s="19"/>
      <c r="G17" s="19"/>
      <c r="H17" s="19"/>
      <c r="I17" s="19"/>
    </row>
  </sheetData>
  <sheetProtection/>
  <mergeCells count="8">
    <mergeCell ref="A16:I16"/>
    <mergeCell ref="A17:I17"/>
    <mergeCell ref="A1:I1"/>
    <mergeCell ref="A2:A3"/>
    <mergeCell ref="B2:C2"/>
    <mergeCell ref="D2:E2"/>
    <mergeCell ref="F2:G2"/>
    <mergeCell ref="H2:I2"/>
  </mergeCells>
  <printOptions/>
  <pageMargins left="0.7500000000000001" right="0.7500000000000001" top="0.7500000000000001" bottom="0.7500000000000001" header="0.7500000000000001" footer="0.7500000000000001"/>
  <pageSetup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I17"/>
  <sheetViews>
    <sheetView showGridLines="0" zoomScalePageLayoutView="0" workbookViewId="0" topLeftCell="A1">
      <selection activeCell="A1" sqref="A1:I1"/>
    </sheetView>
  </sheetViews>
  <sheetFormatPr defaultColWidth="9.140625" defaultRowHeight="15"/>
  <cols>
    <col min="1" max="9" width="10.28125" style="10" customWidth="1"/>
    <col min="10" max="16384" width="9.140625" style="10" customWidth="1"/>
  </cols>
  <sheetData>
    <row r="1" spans="1:9" ht="11.25" customHeight="1">
      <c r="A1" s="13" t="s">
        <v>478</v>
      </c>
      <c r="B1" s="13"/>
      <c r="C1" s="13"/>
      <c r="D1" s="13"/>
      <c r="E1" s="13"/>
      <c r="F1" s="13"/>
      <c r="G1" s="13"/>
      <c r="H1" s="13"/>
      <c r="I1" s="13"/>
    </row>
    <row r="2" spans="1:9" ht="10.5" customHeight="1">
      <c r="A2" s="34" t="str">
        <f>"Month"</f>
        <v>Month</v>
      </c>
      <c r="B2" s="35" t="s">
        <v>479</v>
      </c>
      <c r="C2" s="35"/>
      <c r="D2" s="35" t="s">
        <v>480</v>
      </c>
      <c r="E2" s="35"/>
      <c r="F2" s="35" t="s">
        <v>481</v>
      </c>
      <c r="G2" s="35"/>
      <c r="H2" s="35" t="s">
        <v>482</v>
      </c>
      <c r="I2" s="35"/>
    </row>
    <row r="3" spans="1:9" ht="12.75">
      <c r="A3" s="34"/>
      <c r="B3" s="30" t="s">
        <v>19</v>
      </c>
      <c r="C3" s="30" t="s">
        <v>20</v>
      </c>
      <c r="D3" s="30" t="s">
        <v>19</v>
      </c>
      <c r="E3" s="30" t="s">
        <v>20</v>
      </c>
      <c r="F3" s="30" t="s">
        <v>19</v>
      </c>
      <c r="G3" s="30" t="s">
        <v>20</v>
      </c>
      <c r="H3" s="30" t="s">
        <v>19</v>
      </c>
      <c r="I3" s="30" t="s">
        <v>20</v>
      </c>
    </row>
    <row r="4" spans="1:9" ht="12.75">
      <c r="A4" s="14" t="s">
        <v>466</v>
      </c>
      <c r="B4" s="36">
        <v>3.94</v>
      </c>
      <c r="C4" s="36">
        <v>7.2</v>
      </c>
      <c r="D4" s="36">
        <v>4.5</v>
      </c>
      <c r="E4" s="36">
        <v>7</v>
      </c>
      <c r="F4" s="36">
        <v>4.59</v>
      </c>
      <c r="G4" s="36">
        <v>9.34</v>
      </c>
      <c r="H4" s="36">
        <v>4.28</v>
      </c>
      <c r="I4" s="36">
        <v>6.94</v>
      </c>
    </row>
    <row r="5" spans="1:9" ht="12.75">
      <c r="A5" s="14" t="s">
        <v>467</v>
      </c>
      <c r="B5" s="36">
        <v>4.38</v>
      </c>
      <c r="C5" s="36">
        <v>6.96</v>
      </c>
      <c r="D5" s="36">
        <v>4.77</v>
      </c>
      <c r="E5" s="36">
        <v>6.5</v>
      </c>
      <c r="F5" s="36">
        <v>4.72</v>
      </c>
      <c r="G5" s="36">
        <v>8.49</v>
      </c>
      <c r="H5" s="36">
        <v>5.26</v>
      </c>
      <c r="I5" s="36">
        <v>6.72</v>
      </c>
    </row>
    <row r="6" spans="1:9" ht="12.75">
      <c r="A6" s="14" t="s">
        <v>468</v>
      </c>
      <c r="B6" s="36">
        <v>5.42</v>
      </c>
      <c r="C6" s="36">
        <v>7.42</v>
      </c>
      <c r="D6" s="36">
        <v>5.75</v>
      </c>
      <c r="E6" s="36">
        <v>7.08</v>
      </c>
      <c r="F6" s="36">
        <v>5.49</v>
      </c>
      <c r="G6" s="36">
        <v>8.37</v>
      </c>
      <c r="H6" s="36">
        <v>5.52</v>
      </c>
      <c r="I6" s="36">
        <v>6.79</v>
      </c>
    </row>
    <row r="7" spans="1:9" ht="12.75">
      <c r="A7" s="14" t="s">
        <v>469</v>
      </c>
      <c r="B7" s="36">
        <v>5.82</v>
      </c>
      <c r="C7" s="36">
        <v>7.27</v>
      </c>
      <c r="D7" s="36">
        <v>5.89</v>
      </c>
      <c r="E7" s="36">
        <v>6.91</v>
      </c>
      <c r="F7" s="36">
        <v>6.03</v>
      </c>
      <c r="G7" s="36">
        <v>8.21</v>
      </c>
      <c r="H7" s="36">
        <v>5.54</v>
      </c>
      <c r="I7" s="36">
        <v>6.56</v>
      </c>
    </row>
    <row r="8" spans="1:9" ht="12.75">
      <c r="A8" s="14" t="s">
        <v>470</v>
      </c>
      <c r="B8" s="36">
        <v>6.09</v>
      </c>
      <c r="C8" s="36">
        <v>6.82</v>
      </c>
      <c r="D8" s="36">
        <v>6.12</v>
      </c>
      <c r="E8" s="36">
        <v>6.64</v>
      </c>
      <c r="F8" s="36">
        <v>5.96</v>
      </c>
      <c r="G8" s="36">
        <v>8.38</v>
      </c>
      <c r="H8" s="36">
        <v>5.76</v>
      </c>
      <c r="I8" s="36">
        <v>6.04</v>
      </c>
    </row>
    <row r="9" spans="1:9" ht="12.75">
      <c r="A9" s="14" t="s">
        <v>471</v>
      </c>
      <c r="B9" s="36">
        <v>6.15</v>
      </c>
      <c r="C9" s="36">
        <v>6.66</v>
      </c>
      <c r="D9" s="36">
        <v>5.46</v>
      </c>
      <c r="E9" s="36">
        <v>6.25</v>
      </c>
      <c r="F9" s="36">
        <v>6.41</v>
      </c>
      <c r="G9" s="36">
        <v>8.65</v>
      </c>
      <c r="H9" s="36">
        <v>5.88</v>
      </c>
      <c r="I9" s="36">
        <v>6.07</v>
      </c>
    </row>
    <row r="10" spans="1:9" ht="12.75">
      <c r="A10" s="14" t="s">
        <v>472</v>
      </c>
      <c r="B10" s="36">
        <v>6.51</v>
      </c>
      <c r="C10" s="36">
        <v>6.54</v>
      </c>
      <c r="D10" s="36">
        <v>6.73</v>
      </c>
      <c r="E10" s="36">
        <v>6.58</v>
      </c>
      <c r="F10" s="36">
        <v>6.64</v>
      </c>
      <c r="G10" s="36">
        <v>8.43</v>
      </c>
      <c r="H10" s="36">
        <v>6.07</v>
      </c>
      <c r="I10" s="36">
        <v>6.13</v>
      </c>
    </row>
    <row r="11" spans="1:9" ht="12.75">
      <c r="A11" s="14" t="s">
        <v>473</v>
      </c>
      <c r="B11" s="36">
        <v>6.5</v>
      </c>
      <c r="C11" s="36">
        <v>6.71</v>
      </c>
      <c r="D11" s="36">
        <v>6.31</v>
      </c>
      <c r="E11" s="36">
        <v>6.85</v>
      </c>
      <c r="F11" s="36">
        <v>7.22</v>
      </c>
      <c r="G11" s="36">
        <v>8.33</v>
      </c>
      <c r="H11" s="36">
        <v>6.05</v>
      </c>
      <c r="I11" s="36">
        <v>6.17</v>
      </c>
    </row>
    <row r="12" spans="1:9" ht="12.75">
      <c r="A12" s="14" t="s">
        <v>474</v>
      </c>
      <c r="B12" s="36">
        <v>7.07</v>
      </c>
      <c r="C12" s="36">
        <v>6.75</v>
      </c>
      <c r="D12" s="36">
        <v>7.11</v>
      </c>
      <c r="E12" s="36">
        <v>7.1</v>
      </c>
      <c r="F12" s="36">
        <v>7.7</v>
      </c>
      <c r="G12" s="36">
        <v>8.22</v>
      </c>
      <c r="H12" s="36">
        <v>6.78</v>
      </c>
      <c r="I12" s="36">
        <v>6.44</v>
      </c>
    </row>
    <row r="13" spans="1:9" ht="12.75">
      <c r="A13" s="14" t="s">
        <v>475</v>
      </c>
      <c r="B13" s="36">
        <v>7.1</v>
      </c>
      <c r="C13" s="36">
        <v>6.72</v>
      </c>
      <c r="D13" s="36">
        <v>6.7</v>
      </c>
      <c r="E13" s="36">
        <v>6.7</v>
      </c>
      <c r="F13" s="36">
        <v>8.12</v>
      </c>
      <c r="G13" s="36">
        <v>8.13</v>
      </c>
      <c r="H13" s="36">
        <v>6.65</v>
      </c>
      <c r="I13" s="36">
        <v>6.63</v>
      </c>
    </row>
    <row r="14" spans="1:9" ht="12.75">
      <c r="A14" s="14" t="s">
        <v>476</v>
      </c>
      <c r="B14" s="36">
        <v>7.5</v>
      </c>
      <c r="C14" s="36">
        <v>6.43</v>
      </c>
      <c r="D14" s="36">
        <v>7.27</v>
      </c>
      <c r="E14" s="36">
        <v>6.67</v>
      </c>
      <c r="F14" s="36">
        <v>8.75</v>
      </c>
      <c r="G14" s="36">
        <v>8.05</v>
      </c>
      <c r="H14" s="36">
        <v>7.06</v>
      </c>
      <c r="I14" s="36">
        <v>6.55</v>
      </c>
    </row>
    <row r="15" spans="1:9" ht="12.75">
      <c r="A15" s="37" t="s">
        <v>413</v>
      </c>
      <c r="B15" s="38">
        <v>8</v>
      </c>
      <c r="C15" s="38">
        <v>6.35</v>
      </c>
      <c r="D15" s="38">
        <v>7.09</v>
      </c>
      <c r="E15" s="38">
        <v>6.75</v>
      </c>
      <c r="F15" s="38">
        <v>8.95</v>
      </c>
      <c r="G15" s="38">
        <v>8.01</v>
      </c>
      <c r="H15" s="38">
        <v>7.22</v>
      </c>
      <c r="I15" s="38">
        <v>6.54</v>
      </c>
    </row>
    <row r="16" spans="1:9" ht="14.25" customHeight="1">
      <c r="A16" s="13" t="str">
        <f>"Source: USDA, National Agricultural Statistics Service, Agricultural Prices."</f>
        <v>Source: USDA, National Agricultural Statistics Service, Agricultural Prices.</v>
      </c>
      <c r="B16" s="13"/>
      <c r="C16" s="13"/>
      <c r="D16" s="13"/>
      <c r="E16" s="13"/>
      <c r="F16" s="13"/>
      <c r="G16" s="13"/>
      <c r="H16" s="13"/>
      <c r="I16" s="13"/>
    </row>
    <row r="17" spans="1:9" ht="10.5" customHeight="1">
      <c r="A17" s="19" t="s">
        <v>169</v>
      </c>
      <c r="B17" s="19"/>
      <c r="C17" s="19"/>
      <c r="D17" s="19"/>
      <c r="E17" s="19"/>
      <c r="F17" s="19"/>
      <c r="G17" s="19"/>
      <c r="H17" s="19"/>
      <c r="I17" s="19"/>
    </row>
  </sheetData>
  <sheetProtection/>
  <mergeCells count="8">
    <mergeCell ref="A16:I16"/>
    <mergeCell ref="A17:I17"/>
    <mergeCell ref="A1:I1"/>
    <mergeCell ref="A2:A3"/>
    <mergeCell ref="B2:C2"/>
    <mergeCell ref="D2:E2"/>
    <mergeCell ref="F2:G2"/>
    <mergeCell ref="H2:I2"/>
  </mergeCells>
  <printOptions/>
  <pageMargins left="0.7500000000000001" right="0.7500000000000001" top="0.7500000000000001" bottom="0.7500000000000001" header="0.7500000000000001" footer="0.7500000000000001"/>
  <pageSetup orientation="portrait"/>
</worksheet>
</file>

<file path=xl/worksheets/sheet8.xml><?xml version="1.0" encoding="utf-8"?>
<worksheet xmlns="http://schemas.openxmlformats.org/spreadsheetml/2006/main" xmlns:r="http://schemas.openxmlformats.org/officeDocument/2006/relationships">
  <sheetPr>
    <outlinePr summaryBelow="0" summaryRight="0"/>
  </sheetPr>
  <dimension ref="A1:I48"/>
  <sheetViews>
    <sheetView showGridLines="0" zoomScalePageLayoutView="0" workbookViewId="0" topLeftCell="A1">
      <selection activeCell="A1" sqref="A1:I1"/>
    </sheetView>
  </sheetViews>
  <sheetFormatPr defaultColWidth="9.140625" defaultRowHeight="15"/>
  <cols>
    <col min="1" max="1" width="11.00390625" style="10" customWidth="1"/>
    <col min="2" max="9" width="10.28125" style="10" customWidth="1"/>
    <col min="10" max="16384" width="9.140625" style="10" customWidth="1"/>
  </cols>
  <sheetData>
    <row r="1" spans="1:9" ht="11.25" customHeight="1">
      <c r="A1" s="13" t="s">
        <v>483</v>
      </c>
      <c r="B1" s="13"/>
      <c r="C1" s="13"/>
      <c r="D1" s="13"/>
      <c r="E1" s="13"/>
      <c r="F1" s="13"/>
      <c r="G1" s="13"/>
      <c r="H1" s="13"/>
      <c r="I1" s="13"/>
    </row>
    <row r="2" spans="1:9" ht="42.75" customHeight="1">
      <c r="A2" s="21" t="str">
        <f>"Month"</f>
        <v>Month</v>
      </c>
      <c r="B2" s="39" t="s">
        <v>484</v>
      </c>
      <c r="C2" s="39"/>
      <c r="D2" s="39" t="s">
        <v>485</v>
      </c>
      <c r="E2" s="39"/>
      <c r="F2" s="39" t="s">
        <v>486</v>
      </c>
      <c r="G2" s="39"/>
      <c r="H2" s="39" t="s">
        <v>487</v>
      </c>
      <c r="I2" s="39"/>
    </row>
    <row r="3" spans="1:9" ht="12.75">
      <c r="A3" s="21"/>
      <c r="B3" s="40" t="s">
        <v>20</v>
      </c>
      <c r="C3" s="40" t="s">
        <v>21</v>
      </c>
      <c r="D3" s="40" t="s">
        <v>20</v>
      </c>
      <c r="E3" s="40" t="s">
        <v>21</v>
      </c>
      <c r="F3" s="40" t="s">
        <v>20</v>
      </c>
      <c r="G3" s="40" t="s">
        <v>21</v>
      </c>
      <c r="H3" s="40" t="s">
        <v>20</v>
      </c>
      <c r="I3" s="40" t="s">
        <v>21</v>
      </c>
    </row>
    <row r="4" spans="1:9" ht="12.75">
      <c r="A4" s="41" t="s">
        <v>488</v>
      </c>
      <c r="B4" s="42" t="s">
        <v>489</v>
      </c>
      <c r="C4" s="42" t="s">
        <v>490</v>
      </c>
      <c r="D4" s="42" t="s">
        <v>491</v>
      </c>
      <c r="E4" s="42" t="s">
        <v>492</v>
      </c>
      <c r="F4" s="42" t="s">
        <v>493</v>
      </c>
      <c r="G4" s="42" t="s">
        <v>494</v>
      </c>
      <c r="H4" s="42" t="s">
        <v>495</v>
      </c>
      <c r="I4" s="42" t="s">
        <v>496</v>
      </c>
    </row>
    <row r="5" spans="1:9" ht="12.75">
      <c r="A5" s="41" t="s">
        <v>497</v>
      </c>
      <c r="B5" s="42" t="s">
        <v>498</v>
      </c>
      <c r="C5" s="42" t="s">
        <v>499</v>
      </c>
      <c r="D5" s="42" t="s">
        <v>500</v>
      </c>
      <c r="E5" s="42" t="s">
        <v>499</v>
      </c>
      <c r="F5" s="42" t="s">
        <v>501</v>
      </c>
      <c r="G5" s="42" t="s">
        <v>499</v>
      </c>
      <c r="H5" s="42" t="s">
        <v>502</v>
      </c>
      <c r="I5" s="42" t="s">
        <v>499</v>
      </c>
    </row>
    <row r="6" spans="1:9" ht="12.75">
      <c r="A6" s="41" t="s">
        <v>503</v>
      </c>
      <c r="B6" s="42" t="s">
        <v>504</v>
      </c>
      <c r="C6" s="42" t="s">
        <v>499</v>
      </c>
      <c r="D6" s="42" t="s">
        <v>505</v>
      </c>
      <c r="E6" s="42" t="s">
        <v>499</v>
      </c>
      <c r="F6" s="42" t="s">
        <v>506</v>
      </c>
      <c r="G6" s="42" t="s">
        <v>499</v>
      </c>
      <c r="H6" s="42" t="s">
        <v>507</v>
      </c>
      <c r="I6" s="42" t="s">
        <v>499</v>
      </c>
    </row>
    <row r="7" spans="1:9" ht="12.75">
      <c r="A7" s="41" t="s">
        <v>508</v>
      </c>
      <c r="B7" s="42" t="s">
        <v>509</v>
      </c>
      <c r="C7" s="42" t="s">
        <v>499</v>
      </c>
      <c r="D7" s="42" t="s">
        <v>510</v>
      </c>
      <c r="E7" s="42" t="s">
        <v>499</v>
      </c>
      <c r="F7" s="42" t="s">
        <v>493</v>
      </c>
      <c r="G7" s="42" t="s">
        <v>499</v>
      </c>
      <c r="H7" s="42" t="s">
        <v>511</v>
      </c>
      <c r="I7" s="42" t="s">
        <v>499</v>
      </c>
    </row>
    <row r="8" spans="1:9" ht="12.75">
      <c r="A8" s="41" t="s">
        <v>512</v>
      </c>
      <c r="B8" s="42" t="s">
        <v>513</v>
      </c>
      <c r="C8" s="42" t="s">
        <v>499</v>
      </c>
      <c r="D8" s="42" t="s">
        <v>514</v>
      </c>
      <c r="E8" s="42" t="s">
        <v>499</v>
      </c>
      <c r="F8" s="42" t="s">
        <v>515</v>
      </c>
      <c r="G8" s="42" t="s">
        <v>499</v>
      </c>
      <c r="H8" s="42" t="s">
        <v>516</v>
      </c>
      <c r="I8" s="42" t="s">
        <v>499</v>
      </c>
    </row>
    <row r="9" spans="1:9" ht="12.75">
      <c r="A9" s="41" t="s">
        <v>517</v>
      </c>
      <c r="B9" s="42" t="s">
        <v>518</v>
      </c>
      <c r="C9" s="42" t="s">
        <v>499</v>
      </c>
      <c r="D9" s="42" t="s">
        <v>519</v>
      </c>
      <c r="E9" s="42" t="s">
        <v>499</v>
      </c>
      <c r="F9" s="42" t="s">
        <v>520</v>
      </c>
      <c r="G9" s="42" t="s">
        <v>499</v>
      </c>
      <c r="H9" s="42" t="s">
        <v>521</v>
      </c>
      <c r="I9" s="42" t="s">
        <v>499</v>
      </c>
    </row>
    <row r="10" spans="1:9" ht="12.75">
      <c r="A10" s="41" t="s">
        <v>522</v>
      </c>
      <c r="B10" s="42" t="s">
        <v>523</v>
      </c>
      <c r="C10" s="42" t="s">
        <v>499</v>
      </c>
      <c r="D10" s="42" t="s">
        <v>498</v>
      </c>
      <c r="E10" s="42" t="s">
        <v>499</v>
      </c>
      <c r="F10" s="42" t="s">
        <v>524</v>
      </c>
      <c r="G10" s="42" t="s">
        <v>499</v>
      </c>
      <c r="H10" s="42" t="s">
        <v>525</v>
      </c>
      <c r="I10" s="42" t="s">
        <v>499</v>
      </c>
    </row>
    <row r="11" spans="1:9" ht="12.75">
      <c r="A11" s="41" t="s">
        <v>526</v>
      </c>
      <c r="B11" s="42" t="s">
        <v>527</v>
      </c>
      <c r="C11" s="42" t="s">
        <v>499</v>
      </c>
      <c r="D11" s="42" t="s">
        <v>492</v>
      </c>
      <c r="E11" s="42" t="s">
        <v>499</v>
      </c>
      <c r="F11" s="42" t="s">
        <v>149</v>
      </c>
      <c r="G11" s="42" t="s">
        <v>499</v>
      </c>
      <c r="H11" s="42" t="s">
        <v>528</v>
      </c>
      <c r="I11" s="42" t="s">
        <v>499</v>
      </c>
    </row>
    <row r="12" spans="1:9" ht="12.75">
      <c r="A12" s="41" t="s">
        <v>529</v>
      </c>
      <c r="B12" s="42" t="s">
        <v>530</v>
      </c>
      <c r="C12" s="42" t="s">
        <v>499</v>
      </c>
      <c r="D12" s="42" t="s">
        <v>531</v>
      </c>
      <c r="E12" s="42" t="s">
        <v>499</v>
      </c>
      <c r="F12" s="42" t="s">
        <v>494</v>
      </c>
      <c r="G12" s="42" t="s">
        <v>499</v>
      </c>
      <c r="H12" s="42" t="s">
        <v>532</v>
      </c>
      <c r="I12" s="42" t="s">
        <v>499</v>
      </c>
    </row>
    <row r="13" spans="1:9" ht="12.75">
      <c r="A13" s="41" t="s">
        <v>533</v>
      </c>
      <c r="B13" s="42" t="s">
        <v>534</v>
      </c>
      <c r="C13" s="42" t="s">
        <v>499</v>
      </c>
      <c r="D13" s="42" t="s">
        <v>509</v>
      </c>
      <c r="E13" s="42" t="s">
        <v>499</v>
      </c>
      <c r="F13" s="42" t="s">
        <v>535</v>
      </c>
      <c r="G13" s="42" t="s">
        <v>499</v>
      </c>
      <c r="H13" s="42" t="s">
        <v>536</v>
      </c>
      <c r="I13" s="42" t="s">
        <v>499</v>
      </c>
    </row>
    <row r="14" spans="1:9" ht="12.75">
      <c r="A14" s="41" t="s">
        <v>537</v>
      </c>
      <c r="B14" s="42" t="s">
        <v>538</v>
      </c>
      <c r="C14" s="42" t="s">
        <v>499</v>
      </c>
      <c r="D14" s="42" t="s">
        <v>539</v>
      </c>
      <c r="E14" s="42" t="s">
        <v>499</v>
      </c>
      <c r="F14" s="42" t="s">
        <v>540</v>
      </c>
      <c r="G14" s="42" t="s">
        <v>499</v>
      </c>
      <c r="H14" s="42" t="s">
        <v>541</v>
      </c>
      <c r="I14" s="42" t="s">
        <v>499</v>
      </c>
    </row>
    <row r="15" spans="1:9" ht="12.75">
      <c r="A15" s="41" t="s">
        <v>542</v>
      </c>
      <c r="B15" s="42" t="s">
        <v>153</v>
      </c>
      <c r="C15" s="42" t="s">
        <v>499</v>
      </c>
      <c r="D15" s="42" t="s">
        <v>543</v>
      </c>
      <c r="E15" s="42" t="s">
        <v>499</v>
      </c>
      <c r="F15" s="42" t="s">
        <v>544</v>
      </c>
      <c r="G15" s="42" t="s">
        <v>499</v>
      </c>
      <c r="H15" s="42" t="s">
        <v>545</v>
      </c>
      <c r="I15" s="42" t="s">
        <v>499</v>
      </c>
    </row>
    <row r="16" spans="1:9" ht="1.5" customHeight="1">
      <c r="A16" s="14"/>
      <c r="B16" s="43"/>
      <c r="C16" s="43"/>
      <c r="D16" s="43"/>
      <c r="E16" s="43"/>
      <c r="F16" s="43"/>
      <c r="G16" s="43"/>
      <c r="H16" s="43"/>
      <c r="I16" s="14"/>
    </row>
    <row r="17" spans="1:9" ht="42.75" customHeight="1">
      <c r="A17" s="34"/>
      <c r="B17" s="44" t="s">
        <v>546</v>
      </c>
      <c r="C17" s="44"/>
      <c r="D17" s="44" t="s">
        <v>547</v>
      </c>
      <c r="E17" s="44"/>
      <c r="F17" s="44" t="s">
        <v>548</v>
      </c>
      <c r="G17" s="44"/>
      <c r="H17" s="44" t="s">
        <v>549</v>
      </c>
      <c r="I17" s="44"/>
    </row>
    <row r="18" spans="1:9" ht="12.75">
      <c r="A18" s="34"/>
      <c r="B18" s="45" t="s">
        <v>20</v>
      </c>
      <c r="C18" s="45" t="s">
        <v>21</v>
      </c>
      <c r="D18" s="45" t="s">
        <v>20</v>
      </c>
      <c r="E18" s="45" t="s">
        <v>21</v>
      </c>
      <c r="F18" s="45" t="s">
        <v>20</v>
      </c>
      <c r="G18" s="45" t="s">
        <v>21</v>
      </c>
      <c r="H18" s="45" t="s">
        <v>20</v>
      </c>
      <c r="I18" s="45" t="s">
        <v>21</v>
      </c>
    </row>
    <row r="19" spans="1:9" ht="12.75">
      <c r="A19" s="41" t="s">
        <v>488</v>
      </c>
      <c r="B19" s="46" t="s">
        <v>550</v>
      </c>
      <c r="C19" s="46" t="s">
        <v>551</v>
      </c>
      <c r="D19" s="46" t="s">
        <v>552</v>
      </c>
      <c r="E19" s="46" t="s">
        <v>553</v>
      </c>
      <c r="F19" s="46" t="s">
        <v>554</v>
      </c>
      <c r="G19" s="46" t="s">
        <v>555</v>
      </c>
      <c r="H19" s="46" t="s">
        <v>499</v>
      </c>
      <c r="I19" s="46" t="s">
        <v>499</v>
      </c>
    </row>
    <row r="20" spans="1:9" ht="12.75">
      <c r="A20" s="41" t="s">
        <v>497</v>
      </c>
      <c r="B20" s="46" t="s">
        <v>556</v>
      </c>
      <c r="C20" s="46" t="s">
        <v>499</v>
      </c>
      <c r="D20" s="46" t="s">
        <v>557</v>
      </c>
      <c r="E20" s="46" t="s">
        <v>499</v>
      </c>
      <c r="F20" s="46" t="s">
        <v>558</v>
      </c>
      <c r="G20" s="46" t="s">
        <v>499</v>
      </c>
      <c r="H20" s="46" t="s">
        <v>499</v>
      </c>
      <c r="I20" s="46" t="s">
        <v>499</v>
      </c>
    </row>
    <row r="21" spans="1:9" ht="12.75">
      <c r="A21" s="41" t="s">
        <v>503</v>
      </c>
      <c r="B21" s="46" t="s">
        <v>559</v>
      </c>
      <c r="C21" s="46" t="s">
        <v>499</v>
      </c>
      <c r="D21" s="46" t="s">
        <v>560</v>
      </c>
      <c r="E21" s="46" t="s">
        <v>499</v>
      </c>
      <c r="F21" s="46" t="s">
        <v>561</v>
      </c>
      <c r="G21" s="46" t="s">
        <v>499</v>
      </c>
      <c r="H21" s="46" t="s">
        <v>499</v>
      </c>
      <c r="I21" s="46" t="s">
        <v>499</v>
      </c>
    </row>
    <row r="22" spans="1:9" ht="12.75">
      <c r="A22" s="41" t="s">
        <v>508</v>
      </c>
      <c r="B22" s="46" t="s">
        <v>562</v>
      </c>
      <c r="C22" s="46" t="s">
        <v>499</v>
      </c>
      <c r="D22" s="46" t="s">
        <v>563</v>
      </c>
      <c r="E22" s="46" t="s">
        <v>499</v>
      </c>
      <c r="F22" s="46" t="s">
        <v>564</v>
      </c>
      <c r="G22" s="46" t="s">
        <v>499</v>
      </c>
      <c r="H22" s="46" t="s">
        <v>499</v>
      </c>
      <c r="I22" s="46" t="s">
        <v>499</v>
      </c>
    </row>
    <row r="23" spans="1:9" ht="12.75">
      <c r="A23" s="41" t="s">
        <v>512</v>
      </c>
      <c r="B23" s="46" t="s">
        <v>562</v>
      </c>
      <c r="C23" s="46" t="s">
        <v>499</v>
      </c>
      <c r="D23" s="46" t="s">
        <v>563</v>
      </c>
      <c r="E23" s="46" t="s">
        <v>499</v>
      </c>
      <c r="F23" s="46" t="s">
        <v>565</v>
      </c>
      <c r="G23" s="46" t="s">
        <v>499</v>
      </c>
      <c r="H23" s="46" t="s">
        <v>499</v>
      </c>
      <c r="I23" s="46" t="s">
        <v>499</v>
      </c>
    </row>
    <row r="24" spans="1:9" ht="12.75">
      <c r="A24" s="41" t="s">
        <v>517</v>
      </c>
      <c r="B24" s="46" t="s">
        <v>559</v>
      </c>
      <c r="C24" s="46" t="s">
        <v>499</v>
      </c>
      <c r="D24" s="46" t="s">
        <v>566</v>
      </c>
      <c r="E24" s="46" t="s">
        <v>499</v>
      </c>
      <c r="F24" s="46" t="s">
        <v>567</v>
      </c>
      <c r="G24" s="46" t="s">
        <v>499</v>
      </c>
      <c r="H24" s="46" t="s">
        <v>499</v>
      </c>
      <c r="I24" s="46" t="s">
        <v>499</v>
      </c>
    </row>
    <row r="25" spans="1:9" ht="12.75">
      <c r="A25" s="41" t="s">
        <v>522</v>
      </c>
      <c r="B25" s="46" t="s">
        <v>568</v>
      </c>
      <c r="C25" s="46" t="s">
        <v>499</v>
      </c>
      <c r="D25" s="46" t="s">
        <v>569</v>
      </c>
      <c r="E25" s="46" t="s">
        <v>499</v>
      </c>
      <c r="F25" s="46" t="s">
        <v>570</v>
      </c>
      <c r="G25" s="46" t="s">
        <v>499</v>
      </c>
      <c r="H25" s="46" t="s">
        <v>499</v>
      </c>
      <c r="I25" s="46" t="s">
        <v>499</v>
      </c>
    </row>
    <row r="26" spans="1:9" ht="12.75">
      <c r="A26" s="41" t="s">
        <v>526</v>
      </c>
      <c r="B26" s="46" t="s">
        <v>551</v>
      </c>
      <c r="C26" s="46" t="s">
        <v>499</v>
      </c>
      <c r="D26" s="46" t="s">
        <v>571</v>
      </c>
      <c r="E26" s="46" t="s">
        <v>499</v>
      </c>
      <c r="F26" s="46" t="s">
        <v>572</v>
      </c>
      <c r="G26" s="46" t="s">
        <v>499</v>
      </c>
      <c r="H26" s="46" t="s">
        <v>499</v>
      </c>
      <c r="I26" s="46" t="s">
        <v>499</v>
      </c>
    </row>
    <row r="27" spans="1:9" ht="12.75">
      <c r="A27" s="41" t="s">
        <v>529</v>
      </c>
      <c r="B27" s="46" t="s">
        <v>573</v>
      </c>
      <c r="C27" s="46" t="s">
        <v>499</v>
      </c>
      <c r="D27" s="46" t="s">
        <v>574</v>
      </c>
      <c r="E27" s="46" t="s">
        <v>499</v>
      </c>
      <c r="F27" s="46" t="s">
        <v>570</v>
      </c>
      <c r="G27" s="46" t="s">
        <v>499</v>
      </c>
      <c r="H27" s="46" t="s">
        <v>499</v>
      </c>
      <c r="I27" s="46" t="s">
        <v>499</v>
      </c>
    </row>
    <row r="28" spans="1:9" ht="12.75">
      <c r="A28" s="41" t="s">
        <v>533</v>
      </c>
      <c r="B28" s="46" t="s">
        <v>575</v>
      </c>
      <c r="C28" s="46" t="s">
        <v>499</v>
      </c>
      <c r="D28" s="46" t="s">
        <v>576</v>
      </c>
      <c r="E28" s="46" t="s">
        <v>499</v>
      </c>
      <c r="F28" s="46" t="s">
        <v>577</v>
      </c>
      <c r="G28" s="46" t="s">
        <v>499</v>
      </c>
      <c r="H28" s="46" t="s">
        <v>499</v>
      </c>
      <c r="I28" s="46" t="s">
        <v>499</v>
      </c>
    </row>
    <row r="29" spans="1:9" ht="12.75">
      <c r="A29" s="41" t="s">
        <v>537</v>
      </c>
      <c r="B29" s="46" t="s">
        <v>290</v>
      </c>
      <c r="C29" s="46" t="s">
        <v>499</v>
      </c>
      <c r="D29" s="46" t="s">
        <v>578</v>
      </c>
      <c r="E29" s="46" t="s">
        <v>499</v>
      </c>
      <c r="F29" s="46" t="s">
        <v>579</v>
      </c>
      <c r="G29" s="46" t="s">
        <v>499</v>
      </c>
      <c r="H29" s="46" t="s">
        <v>499</v>
      </c>
      <c r="I29" s="46" t="s">
        <v>499</v>
      </c>
    </row>
    <row r="30" spans="1:9" ht="12.75">
      <c r="A30" s="41" t="s">
        <v>542</v>
      </c>
      <c r="B30" s="46" t="s">
        <v>580</v>
      </c>
      <c r="C30" s="46" t="s">
        <v>499</v>
      </c>
      <c r="D30" s="46" t="s">
        <v>581</v>
      </c>
      <c r="E30" s="46" t="s">
        <v>499</v>
      </c>
      <c r="F30" s="46" t="s">
        <v>551</v>
      </c>
      <c r="G30" s="46" t="s">
        <v>499</v>
      </c>
      <c r="H30" s="46" t="s">
        <v>499</v>
      </c>
      <c r="I30" s="46" t="s">
        <v>499</v>
      </c>
    </row>
    <row r="31" spans="1:9" ht="1.5" customHeight="1">
      <c r="A31" s="14"/>
      <c r="B31" s="43"/>
      <c r="C31" s="43"/>
      <c r="D31" s="43"/>
      <c r="E31" s="43"/>
      <c r="F31" s="43"/>
      <c r="G31" s="43"/>
      <c r="H31" s="43"/>
      <c r="I31" s="14"/>
    </row>
    <row r="32" spans="1:9" ht="32.25" customHeight="1">
      <c r="A32" s="34"/>
      <c r="B32" s="44" t="s">
        <v>582</v>
      </c>
      <c r="C32" s="44"/>
      <c r="D32" s="44" t="s">
        <v>583</v>
      </c>
      <c r="E32" s="44"/>
      <c r="F32" s="44" t="s">
        <v>584</v>
      </c>
      <c r="G32" s="44"/>
      <c r="H32" s="44" t="s">
        <v>585</v>
      </c>
      <c r="I32" s="44"/>
    </row>
    <row r="33" spans="1:9" ht="12.75">
      <c r="A33" s="34"/>
      <c r="B33" s="45" t="s">
        <v>20</v>
      </c>
      <c r="C33" s="45" t="s">
        <v>21</v>
      </c>
      <c r="D33" s="45" t="s">
        <v>20</v>
      </c>
      <c r="E33" s="45" t="s">
        <v>21</v>
      </c>
      <c r="F33" s="45" t="s">
        <v>20</v>
      </c>
      <c r="G33" s="45" t="s">
        <v>21</v>
      </c>
      <c r="H33" s="45" t="s">
        <v>20</v>
      </c>
      <c r="I33" s="45" t="s">
        <v>21</v>
      </c>
    </row>
    <row r="34" spans="1:9" ht="12.75">
      <c r="A34" s="41" t="s">
        <v>488</v>
      </c>
      <c r="B34" s="42" t="s">
        <v>586</v>
      </c>
      <c r="C34" s="42" t="s">
        <v>540</v>
      </c>
      <c r="D34" s="42" t="s">
        <v>587</v>
      </c>
      <c r="E34" s="42" t="s">
        <v>588</v>
      </c>
      <c r="F34" s="42" t="s">
        <v>494</v>
      </c>
      <c r="G34" s="42" t="s">
        <v>589</v>
      </c>
      <c r="H34" s="42" t="s">
        <v>590</v>
      </c>
      <c r="I34" s="42" t="s">
        <v>591</v>
      </c>
    </row>
    <row r="35" spans="1:9" ht="12.75">
      <c r="A35" s="41" t="s">
        <v>497</v>
      </c>
      <c r="B35" s="42" t="s">
        <v>592</v>
      </c>
      <c r="C35" s="42" t="s">
        <v>499</v>
      </c>
      <c r="D35" s="42" t="s">
        <v>520</v>
      </c>
      <c r="E35" s="42" t="s">
        <v>499</v>
      </c>
      <c r="F35" s="42" t="s">
        <v>593</v>
      </c>
      <c r="G35" s="42" t="s">
        <v>499</v>
      </c>
      <c r="H35" s="42" t="s">
        <v>494</v>
      </c>
      <c r="I35" s="42" t="s">
        <v>499</v>
      </c>
    </row>
    <row r="36" spans="1:9" ht="12.75">
      <c r="A36" s="41" t="s">
        <v>503</v>
      </c>
      <c r="B36" s="42" t="s">
        <v>594</v>
      </c>
      <c r="C36" s="42" t="s">
        <v>499</v>
      </c>
      <c r="D36" s="42" t="s">
        <v>595</v>
      </c>
      <c r="E36" s="42" t="s">
        <v>499</v>
      </c>
      <c r="F36" s="42" t="s">
        <v>596</v>
      </c>
      <c r="G36" s="42" t="s">
        <v>499</v>
      </c>
      <c r="H36" s="42" t="s">
        <v>597</v>
      </c>
      <c r="I36" s="42" t="s">
        <v>499</v>
      </c>
    </row>
    <row r="37" spans="1:9" ht="12.75">
      <c r="A37" s="41" t="s">
        <v>508</v>
      </c>
      <c r="B37" s="42" t="s">
        <v>598</v>
      </c>
      <c r="C37" s="42" t="s">
        <v>499</v>
      </c>
      <c r="D37" s="42" t="s">
        <v>599</v>
      </c>
      <c r="E37" s="42" t="s">
        <v>499</v>
      </c>
      <c r="F37" s="42" t="s">
        <v>600</v>
      </c>
      <c r="G37" s="42" t="s">
        <v>499</v>
      </c>
      <c r="H37" s="42" t="s">
        <v>494</v>
      </c>
      <c r="I37" s="42" t="s">
        <v>499</v>
      </c>
    </row>
    <row r="38" spans="1:9" ht="12.75">
      <c r="A38" s="41" t="s">
        <v>512</v>
      </c>
      <c r="B38" s="42" t="s">
        <v>598</v>
      </c>
      <c r="C38" s="42" t="s">
        <v>499</v>
      </c>
      <c r="D38" s="42" t="s">
        <v>601</v>
      </c>
      <c r="E38" s="42" t="s">
        <v>499</v>
      </c>
      <c r="F38" s="42" t="s">
        <v>602</v>
      </c>
      <c r="G38" s="42" t="s">
        <v>499</v>
      </c>
      <c r="H38" s="42" t="s">
        <v>603</v>
      </c>
      <c r="I38" s="42" t="s">
        <v>499</v>
      </c>
    </row>
    <row r="39" spans="1:9" ht="12.75">
      <c r="A39" s="41" t="s">
        <v>517</v>
      </c>
      <c r="B39" s="42" t="s">
        <v>604</v>
      </c>
      <c r="C39" s="42" t="s">
        <v>499</v>
      </c>
      <c r="D39" s="42" t="s">
        <v>602</v>
      </c>
      <c r="E39" s="42" t="s">
        <v>499</v>
      </c>
      <c r="F39" s="42" t="s">
        <v>605</v>
      </c>
      <c r="G39" s="42" t="s">
        <v>499</v>
      </c>
      <c r="H39" s="42" t="s">
        <v>606</v>
      </c>
      <c r="I39" s="42" t="s">
        <v>499</v>
      </c>
    </row>
    <row r="40" spans="1:9" ht="12.75">
      <c r="A40" s="41" t="s">
        <v>522</v>
      </c>
      <c r="B40" s="42" t="s">
        <v>607</v>
      </c>
      <c r="C40" s="42" t="s">
        <v>499</v>
      </c>
      <c r="D40" s="42" t="s">
        <v>608</v>
      </c>
      <c r="E40" s="42" t="s">
        <v>499</v>
      </c>
      <c r="F40" s="42" t="s">
        <v>609</v>
      </c>
      <c r="G40" s="42" t="s">
        <v>499</v>
      </c>
      <c r="H40" s="42" t="s">
        <v>610</v>
      </c>
      <c r="I40" s="42" t="s">
        <v>499</v>
      </c>
    </row>
    <row r="41" spans="1:9" ht="12.75">
      <c r="A41" s="41" t="s">
        <v>526</v>
      </c>
      <c r="B41" s="42" t="s">
        <v>611</v>
      </c>
      <c r="C41" s="42" t="s">
        <v>499</v>
      </c>
      <c r="D41" s="42" t="s">
        <v>612</v>
      </c>
      <c r="E41" s="42" t="s">
        <v>499</v>
      </c>
      <c r="F41" s="42" t="s">
        <v>613</v>
      </c>
      <c r="G41" s="42" t="s">
        <v>499</v>
      </c>
      <c r="H41" s="42" t="s">
        <v>614</v>
      </c>
      <c r="I41" s="42" t="s">
        <v>499</v>
      </c>
    </row>
    <row r="42" spans="1:9" ht="12.75">
      <c r="A42" s="41" t="s">
        <v>529</v>
      </c>
      <c r="B42" s="42" t="s">
        <v>611</v>
      </c>
      <c r="C42" s="42" t="s">
        <v>499</v>
      </c>
      <c r="D42" s="42" t="s">
        <v>598</v>
      </c>
      <c r="E42" s="42" t="s">
        <v>499</v>
      </c>
      <c r="F42" s="42" t="s">
        <v>615</v>
      </c>
      <c r="G42" s="42" t="s">
        <v>499</v>
      </c>
      <c r="H42" s="42" t="s">
        <v>616</v>
      </c>
      <c r="I42" s="42" t="s">
        <v>499</v>
      </c>
    </row>
    <row r="43" spans="1:9" ht="12.75">
      <c r="A43" s="41" t="s">
        <v>533</v>
      </c>
      <c r="B43" s="42" t="s">
        <v>617</v>
      </c>
      <c r="C43" s="42" t="s">
        <v>499</v>
      </c>
      <c r="D43" s="42" t="s">
        <v>598</v>
      </c>
      <c r="E43" s="42" t="s">
        <v>499</v>
      </c>
      <c r="F43" s="42" t="s">
        <v>618</v>
      </c>
      <c r="G43" s="42" t="s">
        <v>499</v>
      </c>
      <c r="H43" s="42" t="s">
        <v>619</v>
      </c>
      <c r="I43" s="42" t="s">
        <v>499</v>
      </c>
    </row>
    <row r="44" spans="1:9" ht="12.75">
      <c r="A44" s="41" t="s">
        <v>537</v>
      </c>
      <c r="B44" s="42" t="s">
        <v>620</v>
      </c>
      <c r="C44" s="42" t="s">
        <v>499</v>
      </c>
      <c r="D44" s="42" t="s">
        <v>621</v>
      </c>
      <c r="E44" s="42" t="s">
        <v>499</v>
      </c>
      <c r="F44" s="42" t="s">
        <v>622</v>
      </c>
      <c r="G44" s="42" t="s">
        <v>499</v>
      </c>
      <c r="H44" s="42" t="s">
        <v>595</v>
      </c>
      <c r="I44" s="42" t="s">
        <v>499</v>
      </c>
    </row>
    <row r="45" spans="1:9" ht="12.75">
      <c r="A45" s="41" t="s">
        <v>542</v>
      </c>
      <c r="B45" s="42" t="s">
        <v>499</v>
      </c>
      <c r="C45" s="42" t="s">
        <v>499</v>
      </c>
      <c r="D45" s="42" t="s">
        <v>524</v>
      </c>
      <c r="E45" s="42" t="s">
        <v>499</v>
      </c>
      <c r="F45" s="42" t="s">
        <v>623</v>
      </c>
      <c r="G45" s="42" t="s">
        <v>499</v>
      </c>
      <c r="H45" s="42" t="s">
        <v>624</v>
      </c>
      <c r="I45" s="42" t="s">
        <v>499</v>
      </c>
    </row>
    <row r="46" spans="1:9" ht="1.5" customHeight="1">
      <c r="A46" s="14"/>
      <c r="B46" s="43"/>
      <c r="C46" s="43"/>
      <c r="D46" s="43"/>
      <c r="E46" s="43"/>
      <c r="F46" s="43"/>
      <c r="G46" s="43"/>
      <c r="H46" s="43"/>
      <c r="I46" s="14"/>
    </row>
    <row r="47" spans="1:9" ht="54" customHeight="1">
      <c r="A47" s="18" t="s">
        <v>625</v>
      </c>
      <c r="B47" s="18"/>
      <c r="C47" s="18"/>
      <c r="D47" s="18"/>
      <c r="E47" s="18"/>
      <c r="F47" s="18"/>
      <c r="G47" s="18"/>
      <c r="H47" s="18"/>
      <c r="I47" s="18"/>
    </row>
    <row r="48" spans="1:9" ht="11.25" customHeight="1">
      <c r="A48" s="19" t="s">
        <v>169</v>
      </c>
      <c r="B48" s="19"/>
      <c r="C48" s="19"/>
      <c r="D48" s="19"/>
      <c r="E48" s="19"/>
      <c r="F48" s="19"/>
      <c r="G48" s="19"/>
      <c r="H48" s="19"/>
      <c r="I48" s="19"/>
    </row>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I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worksheet>
</file>

<file path=xl/worksheets/sheet9.xml><?xml version="1.0" encoding="utf-8"?>
<worksheet xmlns="http://schemas.openxmlformats.org/spreadsheetml/2006/main" xmlns:r="http://schemas.openxmlformats.org/officeDocument/2006/relationships">
  <sheetPr>
    <outlinePr summaryBelow="0" summaryRight="0"/>
  </sheetPr>
  <dimension ref="A1:H16"/>
  <sheetViews>
    <sheetView showGridLines="0" zoomScalePageLayoutView="0" workbookViewId="0" topLeftCell="A1">
      <selection activeCell="A1" sqref="A1:H1"/>
    </sheetView>
  </sheetViews>
  <sheetFormatPr defaultColWidth="9.140625" defaultRowHeight="15"/>
  <cols>
    <col min="1" max="1" width="8.28125" style="10" customWidth="1"/>
    <col min="2" max="2" width="16.421875" style="10" customWidth="1"/>
    <col min="3" max="8" width="9.57421875" style="10" customWidth="1"/>
    <col min="9" max="16384" width="9.140625" style="10" customWidth="1"/>
  </cols>
  <sheetData>
    <row r="1" spans="1:8" ht="10.5" customHeight="1">
      <c r="A1" s="13" t="s">
        <v>626</v>
      </c>
      <c r="B1" s="13"/>
      <c r="C1" s="13"/>
      <c r="D1" s="13"/>
      <c r="E1" s="13"/>
      <c r="F1" s="13"/>
      <c r="G1" s="13"/>
      <c r="H1" s="13"/>
    </row>
    <row r="2" spans="1:8" ht="0.75" customHeight="1">
      <c r="A2" s="14"/>
      <c r="B2" s="43"/>
      <c r="C2" s="43"/>
      <c r="D2" s="43"/>
      <c r="E2" s="43"/>
      <c r="F2" s="43"/>
      <c r="G2" s="43"/>
      <c r="H2" s="14"/>
    </row>
    <row r="3" spans="1:8" ht="10.5" customHeight="1">
      <c r="A3" s="47" t="str">
        <f>"Item"</f>
        <v>Item</v>
      </c>
      <c r="B3" s="47"/>
      <c r="C3" s="48" t="s">
        <v>383</v>
      </c>
      <c r="D3" s="48" t="s">
        <v>388</v>
      </c>
      <c r="E3" s="48" t="s">
        <v>393</v>
      </c>
      <c r="F3" s="48" t="s">
        <v>398</v>
      </c>
      <c r="G3" s="48" t="s">
        <v>403</v>
      </c>
      <c r="H3" s="48" t="s">
        <v>408</v>
      </c>
    </row>
    <row r="4" spans="1:8" ht="10.5" customHeight="1">
      <c r="A4" s="47"/>
      <c r="B4" s="47"/>
      <c r="C4" s="49">
        <v>2011</v>
      </c>
      <c r="D4" s="49">
        <v>2011</v>
      </c>
      <c r="E4" s="49">
        <v>2012</v>
      </c>
      <c r="F4" s="49">
        <v>2012</v>
      </c>
      <c r="G4" s="49">
        <v>2012</v>
      </c>
      <c r="H4" s="49">
        <v>2012</v>
      </c>
    </row>
    <row r="5" spans="1:8" ht="12.75">
      <c r="A5" s="31" t="s">
        <v>627</v>
      </c>
      <c r="B5" s="14" t="s">
        <v>628</v>
      </c>
      <c r="C5" s="50">
        <v>61287.0674509317</v>
      </c>
      <c r="D5" s="50">
        <v>72638.94776939221</v>
      </c>
      <c r="E5" s="50">
        <v>71446.9193831526</v>
      </c>
      <c r="F5" s="50">
        <v>68957.24431477141</v>
      </c>
      <c r="G5" s="50">
        <v>86770.22803909531</v>
      </c>
      <c r="H5" s="50">
        <v>103778.24489340001</v>
      </c>
    </row>
    <row r="6" spans="1:8" ht="12.75">
      <c r="A6" s="31"/>
      <c r="B6" s="14" t="s">
        <v>629</v>
      </c>
      <c r="C6" s="50">
        <v>1182.2278955021504</v>
      </c>
      <c r="D6" s="50">
        <v>724.6641874465105</v>
      </c>
      <c r="E6" s="50">
        <v>766.4467702242576</v>
      </c>
      <c r="F6" s="50">
        <v>727.3769051867293</v>
      </c>
      <c r="G6" s="50">
        <v>1151.6654425731415</v>
      </c>
      <c r="H6" s="50">
        <v>779.6496041287544</v>
      </c>
    </row>
    <row r="7" spans="1:8" ht="12.75">
      <c r="A7" s="31"/>
      <c r="B7" s="14" t="s">
        <v>630</v>
      </c>
      <c r="C7" s="50">
        <v>590.3890889710959</v>
      </c>
      <c r="D7" s="50">
        <v>516.2017512977295</v>
      </c>
      <c r="E7" s="50">
        <v>564.9332796612778</v>
      </c>
      <c r="F7" s="50">
        <v>720.1099419000456</v>
      </c>
      <c r="G7" s="50">
        <v>731.1408444789558</v>
      </c>
      <c r="H7" s="50">
        <v>861.8054622245811</v>
      </c>
    </row>
    <row r="8" spans="1:8" ht="12.75">
      <c r="A8" s="31"/>
      <c r="B8" s="14" t="s">
        <v>631</v>
      </c>
      <c r="C8" s="50">
        <v>63059.684435404946</v>
      </c>
      <c r="D8" s="50">
        <v>73879.81370813644</v>
      </c>
      <c r="E8" s="50">
        <v>72778.29943303815</v>
      </c>
      <c r="F8" s="50">
        <v>70404.73116185819</v>
      </c>
      <c r="G8" s="50">
        <v>88653.0343261474</v>
      </c>
      <c r="H8" s="50">
        <v>105419.69995975334</v>
      </c>
    </row>
    <row r="9" spans="1:8" ht="12.75">
      <c r="A9" s="31"/>
      <c r="B9" s="51"/>
      <c r="C9" s="50"/>
      <c r="D9" s="52"/>
      <c r="E9" s="52"/>
      <c r="F9" s="52"/>
      <c r="G9" s="52"/>
      <c r="H9" s="52"/>
    </row>
    <row r="10" spans="1:8" ht="12.75">
      <c r="A10" s="53" t="s">
        <v>632</v>
      </c>
      <c r="B10" s="14" t="s">
        <v>628</v>
      </c>
      <c r="C10" s="50">
        <v>7778.758318684501</v>
      </c>
      <c r="D10" s="50">
        <v>8059.447301073001</v>
      </c>
      <c r="E10" s="50">
        <v>7600.2476502603</v>
      </c>
      <c r="F10" s="50">
        <v>7262.404908089101</v>
      </c>
      <c r="G10" s="50">
        <v>10449.531951024599</v>
      </c>
      <c r="H10" s="50">
        <v>6495.080158278602</v>
      </c>
    </row>
    <row r="11" spans="1:8" ht="12.75">
      <c r="A11" s="53"/>
      <c r="B11" s="14" t="s">
        <v>629</v>
      </c>
      <c r="C11" s="50">
        <v>894.7257383932828</v>
      </c>
      <c r="D11" s="50">
        <v>828.4103513404835</v>
      </c>
      <c r="E11" s="50">
        <v>1015.8489560938008</v>
      </c>
      <c r="F11" s="50">
        <v>823.7276552796673</v>
      </c>
      <c r="G11" s="50">
        <v>863.686902021029</v>
      </c>
      <c r="H11" s="50">
        <v>978.440444345295</v>
      </c>
    </row>
    <row r="12" spans="1:8" ht="12.75">
      <c r="A12" s="53"/>
      <c r="B12" s="14" t="s">
        <v>630</v>
      </c>
      <c r="C12" s="50">
        <v>1697.3317492289873</v>
      </c>
      <c r="D12" s="50">
        <v>1642.1532931606637</v>
      </c>
      <c r="E12" s="50">
        <v>1588.4385072008129</v>
      </c>
      <c r="F12" s="50">
        <v>1267.5966724262407</v>
      </c>
      <c r="G12" s="50">
        <v>1710.4507280024889</v>
      </c>
      <c r="H12" s="50">
        <v>1657.3702154010045</v>
      </c>
    </row>
    <row r="13" spans="1:8" ht="12.75">
      <c r="A13" s="53"/>
      <c r="B13" s="14" t="s">
        <v>631</v>
      </c>
      <c r="C13" s="50">
        <v>10370.815806306775</v>
      </c>
      <c r="D13" s="50">
        <v>10530.01094557415</v>
      </c>
      <c r="E13" s="50">
        <v>10204.535113554917</v>
      </c>
      <c r="F13" s="50">
        <v>9353.729235795006</v>
      </c>
      <c r="G13" s="50">
        <v>13023.669581048116</v>
      </c>
      <c r="H13" s="50">
        <v>9130.890818024902</v>
      </c>
    </row>
    <row r="14" spans="1:8" ht="12.75">
      <c r="A14" s="53"/>
      <c r="B14" s="54"/>
      <c r="C14" s="55"/>
      <c r="D14" s="55"/>
      <c r="E14" s="55"/>
      <c r="F14" s="55"/>
      <c r="G14" s="55"/>
      <c r="H14" s="55"/>
    </row>
    <row r="15" spans="1:8" ht="42.75" customHeight="1">
      <c r="A15" s="13" t="s">
        <v>633</v>
      </c>
      <c r="B15" s="13"/>
      <c r="C15" s="13"/>
      <c r="D15" s="13"/>
      <c r="E15" s="13"/>
      <c r="F15" s="13"/>
      <c r="G15" s="13"/>
      <c r="H15" s="13"/>
    </row>
    <row r="16" spans="1:8" ht="10.5" customHeight="1">
      <c r="A16" s="19" t="s">
        <v>169</v>
      </c>
      <c r="B16" s="19"/>
      <c r="C16" s="19"/>
      <c r="D16" s="19"/>
      <c r="E16" s="19"/>
      <c r="F16" s="19"/>
      <c r="G16" s="19"/>
      <c r="H16" s="19"/>
    </row>
  </sheetData>
  <sheetProtection/>
  <mergeCells count="6">
    <mergeCell ref="A1:H1"/>
    <mergeCell ref="A3:B4"/>
    <mergeCell ref="A5:A9"/>
    <mergeCell ref="A10:A14"/>
    <mergeCell ref="A15:H15"/>
    <mergeCell ref="A16:H16"/>
  </mergeCells>
  <printOptions/>
  <pageMargins left="0.7500000000000001" right="0.7500000000000001" top="0.7500000000000001" bottom="0.7500000000000001" header="0.7500000000000001" footer="0.7500000000000001"/>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USDA Economic Research Service</dc:creator>
  <cp:keywords>Wheat, trade, prices, agriculture, economics</cp:keywords>
  <dc:description/>
  <cp:lastModifiedBy>kmizer</cp:lastModifiedBy>
  <dcterms:created xsi:type="dcterms:W3CDTF">2012-07-12T11:04:52Z</dcterms:created>
  <dcterms:modified xsi:type="dcterms:W3CDTF">2012-07-12T11:04:57Z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