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able 6" sheetId="1" r:id="rId1"/>
  </sheets>
  <externalReferences>
    <externalReference r:id="rId4"/>
    <externalReference r:id="rId5"/>
  </externalReferences>
  <definedNames>
    <definedName name="_xlnm.Print_Area" localSheetId="0">'Table 6'!$A$1:$O$48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<sst xmlns="http://schemas.openxmlformats.org/spreadsheetml/2006/main" count="46" uniqueCount="46">
  <si>
    <t>Items</t>
  </si>
  <si>
    <t xml:space="preserve"> 2000/01</t>
  </si>
  <si>
    <t>2001/02</t>
  </si>
  <si>
    <t>2002/03</t>
  </si>
  <si>
    <t>2003/04</t>
  </si>
  <si>
    <t>2004/05</t>
  </si>
  <si>
    <t>2005/06</t>
  </si>
  <si>
    <t>2006/07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</si>
  <si>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</si>
  <si>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</si>
  <si>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</si>
  <si>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</si>
  <si>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</si>
  <si>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</si>
  <si>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</si>
  <si>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</si>
  <si>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 xml:space="preserve">  Other Program Imports</t>
  </si>
  <si>
    <t xml:space="preserve"> Non-program imports</t>
  </si>
  <si>
    <t>Miscellaneous</t>
  </si>
  <si>
    <t>Deliveries for domestic use</t>
  </si>
  <si>
    <t xml:space="preserve">   for exports under reexport program</t>
  </si>
  <si>
    <t xml:space="preserve">  Transfer to polyhydric alcohol, feed </t>
  </si>
  <si>
    <t xml:space="preserve">  Privately owned </t>
  </si>
  <si>
    <t xml:space="preserve">  CCC </t>
  </si>
  <si>
    <t>Stocks-to-use ratio</t>
  </si>
  <si>
    <t>NOTE:  Numbers may not add due to rounding.</t>
  </si>
  <si>
    <t>2007/08</t>
  </si>
  <si>
    <t>2008/09</t>
  </si>
  <si>
    <t>2009/10</t>
  </si>
  <si>
    <t>2010/11</t>
  </si>
  <si>
    <t>2011/12</t>
  </si>
  <si>
    <t xml:space="preserve">Beginning stocks </t>
  </si>
  <si>
    <t xml:space="preserve">Total production </t>
  </si>
  <si>
    <t xml:space="preserve">  Tariff-rate quota imports </t>
  </si>
  <si>
    <t xml:space="preserve">    Mexico  </t>
  </si>
  <si>
    <t xml:space="preserve">Total exports </t>
  </si>
  <si>
    <t xml:space="preserve">  Deliveries for domestic food and beverage use 1/</t>
  </si>
  <si>
    <t xml:space="preserve">Ending stocks </t>
  </si>
  <si>
    <t>1/ For FY 2008-09, combines SMD deliveries for domestic human use, SMD miscellaneous uses, and the difference between SMD imports and WASDE imports.</t>
  </si>
  <si>
    <t xml:space="preserve">                                                                                         1,000 metric tons, raw value</t>
  </si>
  <si>
    <t>2012/13</t>
  </si>
  <si>
    <t xml:space="preserve">  Transfer to sugar-containing products</t>
  </si>
  <si>
    <t>Source: USDA, WASDE.</t>
  </si>
  <si>
    <t>Table 6  -- U.S. sugar: supply and use (including Puerto Rico), fiscal years (Oct./Sept.), metric tons</t>
  </si>
  <si>
    <t>Total supply</t>
  </si>
  <si>
    <t>Total use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</si>
</sst>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mmm\-yy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7" fontId="0" fillId="0" borderId="10" xfId="0" applyNumberFormat="1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167" fontId="0" fillId="0" borderId="10" xfId="0" applyNumberFormat="1" applyFont="1" applyBorder="1" applyAlignment="1" quotePrefix="1">
      <alignment horizontal="left"/>
    </xf>
    <xf numFmtId="0" fontId="0" fillId="0" borderId="0" xfId="0" applyFont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&amp;O\April2012\Table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jmccray\AppData\Local\Microsoft\Windows\Temporary%20Internet%20Files\Content.Outlook\XK9KPPNQ\Table%205%20%20US%20S&amp;U%20Short%20September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5"/>
    </sheetNames>
    <sheetDataSet>
      <sheetData sheetId="0">
        <row r="7">
          <cell r="L7">
            <v>1498.15</v>
          </cell>
          <cell r="M7">
            <v>1378.013</v>
          </cell>
          <cell r="N7">
            <v>1588.6009999999987</v>
          </cell>
        </row>
        <row r="10">
          <cell r="L10">
            <v>4658.947</v>
          </cell>
          <cell r="M10">
            <v>4750</v>
          </cell>
          <cell r="N10">
            <v>5105</v>
          </cell>
        </row>
        <row r="12">
          <cell r="L12">
            <v>1432.635</v>
          </cell>
          <cell r="M12">
            <v>1827.77</v>
          </cell>
          <cell r="N12">
            <v>1890</v>
          </cell>
        </row>
        <row r="13">
          <cell r="L13">
            <v>1411.176</v>
          </cell>
          <cell r="M13">
            <v>1400</v>
          </cell>
          <cell r="N13">
            <v>1425</v>
          </cell>
        </row>
        <row r="14">
          <cell r="L14">
            <v>145.793</v>
          </cell>
          <cell r="M14">
            <v>149.818</v>
          </cell>
          <cell r="N14">
            <v>150</v>
          </cell>
        </row>
        <row r="15">
          <cell r="L15">
            <v>182.132</v>
          </cell>
          <cell r="M15">
            <v>170</v>
          </cell>
          <cell r="N15">
            <v>180</v>
          </cell>
        </row>
        <row r="19">
          <cell r="L19">
            <v>1721.257</v>
          </cell>
          <cell r="M19">
            <v>1914</v>
          </cell>
          <cell r="N19">
            <v>1388</v>
          </cell>
        </row>
        <row r="20">
          <cell r="L20">
            <v>291.113</v>
          </cell>
          <cell r="M20">
            <v>650</v>
          </cell>
          <cell r="N20">
            <v>450</v>
          </cell>
        </row>
        <row r="21">
          <cell r="L21">
            <v>1725.92</v>
          </cell>
          <cell r="M21">
            <v>1094</v>
          </cell>
          <cell r="N21">
            <v>1169</v>
          </cell>
        </row>
        <row r="22">
          <cell r="L22">
            <v>1707.53</v>
          </cell>
          <cell r="M22">
            <v>1080</v>
          </cell>
          <cell r="N22">
            <v>1159</v>
          </cell>
        </row>
        <row r="26">
          <cell r="L26">
            <v>248.233</v>
          </cell>
          <cell r="M26">
            <v>275</v>
          </cell>
          <cell r="N26">
            <v>250</v>
          </cell>
        </row>
        <row r="33">
          <cell r="L33">
            <v>196.212</v>
          </cell>
          <cell r="M33">
            <v>140</v>
          </cell>
          <cell r="N33">
            <v>180</v>
          </cell>
        </row>
        <row r="34">
          <cell r="L34">
            <v>32.89</v>
          </cell>
          <cell r="M34">
            <v>30</v>
          </cell>
          <cell r="N34">
            <v>30</v>
          </cell>
        </row>
        <row r="35">
          <cell r="L35">
            <v>11192.762</v>
          </cell>
          <cell r="M35">
            <v>11300</v>
          </cell>
          <cell r="N35">
            <v>11425</v>
          </cell>
        </row>
        <row r="39">
          <cell r="L39">
            <v>1378.013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8" sqref="O18"/>
    </sheetView>
  </sheetViews>
  <sheetFormatPr defaultColWidth="9.140625" defaultRowHeight="12.75"/>
  <cols>
    <col min="1" max="1" width="42.8515625" style="5" customWidth="1"/>
    <col min="2" max="3" width="9.140625" style="5" customWidth="1"/>
    <col min="4" max="4" width="9.00390625" style="5" customWidth="1"/>
    <col min="5" max="8" width="10.421875" style="5" customWidth="1"/>
  </cols>
  <sheetData>
    <row r="1" spans="1:8" s="1" customFormat="1" ht="12.75">
      <c r="A1" s="3" t="s">
        <v>43</v>
      </c>
      <c r="B1" s="4"/>
      <c r="C1" s="4"/>
      <c r="D1" s="4"/>
      <c r="E1" s="4"/>
      <c r="F1" s="4"/>
      <c r="G1" s="4"/>
      <c r="H1" s="4"/>
    </row>
    <row r="2" spans="1:8" s="2" customFormat="1" ht="12.75">
      <c r="A2" s="24"/>
      <c r="B2" s="6"/>
      <c r="C2" s="6"/>
      <c r="D2" s="6"/>
      <c r="E2" s="6"/>
      <c r="F2" s="6"/>
      <c r="G2" s="6"/>
      <c r="H2" s="6"/>
    </row>
    <row r="3" spans="1:14" s="2" customFormat="1" ht="12.75">
      <c r="A3" s="5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7" t="s">
        <v>26</v>
      </c>
      <c r="J3" s="17" t="s">
        <v>27</v>
      </c>
      <c r="K3" s="17" t="s">
        <v>28</v>
      </c>
      <c r="L3" s="17" t="s">
        <v>29</v>
      </c>
      <c r="M3" s="17" t="s">
        <v>30</v>
      </c>
      <c r="N3" s="18" t="s">
        <v>40</v>
      </c>
    </row>
    <row r="4" spans="1:13" s="1" customFormat="1" ht="12.75">
      <c r="A4" s="4"/>
      <c r="B4" s="7"/>
      <c r="C4" s="3"/>
      <c r="D4" s="8"/>
      <c r="E4" s="8"/>
      <c r="F4" s="8"/>
      <c r="G4" s="8"/>
      <c r="H4" s="8"/>
      <c r="J4" s="10"/>
      <c r="K4" s="10"/>
      <c r="L4" s="10"/>
      <c r="M4" s="10"/>
    </row>
    <row r="5" spans="1:8" s="2" customFormat="1" ht="12.75">
      <c r="A5" s="5"/>
      <c r="B5" s="5" t="s">
        <v>39</v>
      </c>
      <c r="C5" s="6"/>
      <c r="D5" s="6"/>
      <c r="E5" s="6"/>
      <c r="F5" s="6"/>
      <c r="G5" s="6"/>
      <c r="H5" s="6"/>
    </row>
    <row r="6" spans="1:8" s="2" customFormat="1" ht="12.75">
      <c r="A6" s="5"/>
      <c r="B6" s="5"/>
      <c r="C6" s="6"/>
      <c r="D6" s="6"/>
      <c r="E6" s="6"/>
      <c r="F6" s="6"/>
      <c r="G6" s="6"/>
      <c r="H6" s="6"/>
    </row>
    <row r="7" spans="1:14" s="2" customFormat="1" ht="12.75">
      <c r="A7" s="9" t="s">
        <v>31</v>
      </c>
      <c r="B7" s="19">
        <v>2010.4294499398425</v>
      </c>
      <c r="C7" s="19">
        <v>1977.3707290023576</v>
      </c>
      <c r="D7" s="19">
        <v>1385.980593049377</v>
      </c>
      <c r="E7" s="19">
        <v>1514.9985995334803</v>
      </c>
      <c r="F7" s="19">
        <v>1721.228917875963</v>
      </c>
      <c r="G7" s="19">
        <v>1208.0508114200957</v>
      </c>
      <c r="H7" s="19">
        <v>1539.9697680668687</v>
      </c>
      <c r="I7" s="19">
        <v>1632.0254374615156</v>
      </c>
      <c r="J7" s="19">
        <v>1509.7115265765456</v>
      </c>
      <c r="K7" s="19">
        <v>1391.7140009230607</v>
      </c>
      <c r="L7" s="19">
        <f>'[2]TABLE 5'!L7*2000/2204.6225</f>
        <v>1359.0988933479541</v>
      </c>
      <c r="M7" s="19">
        <f>'[2]TABLE 5'!M7*2000/2204.6225</f>
        <v>1250.112434214928</v>
      </c>
      <c r="N7" s="19">
        <f>'[2]TABLE 5'!N7*2000/2204.6225</f>
        <v>1441.154664800889</v>
      </c>
    </row>
    <row r="8" spans="1:14" s="2" customFormat="1" ht="12.75">
      <c r="A8" s="5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7"/>
    </row>
    <row r="9" spans="1:14" ht="12.75">
      <c r="A9" s="9" t="s">
        <v>32</v>
      </c>
      <c r="B9" s="19">
        <v>7955.001820039484</v>
      </c>
      <c r="C9" s="19">
        <v>7166.820623485426</v>
      </c>
      <c r="D9" s="19">
        <v>7643.646021030811</v>
      </c>
      <c r="E9" s="19">
        <v>7846.393656963948</v>
      </c>
      <c r="F9" s="19">
        <v>7144.97652092365</v>
      </c>
      <c r="G9" s="19">
        <v>6712.105133645329</v>
      </c>
      <c r="H9" s="19">
        <v>7661.539333831529</v>
      </c>
      <c r="I9" s="19">
        <v>7395.511022862191</v>
      </c>
      <c r="J9" s="19">
        <v>6831.944244422799</v>
      </c>
      <c r="K9" s="19">
        <v>7223.584082989265</v>
      </c>
      <c r="L9" s="19">
        <f>L10+L11</f>
        <v>7103.876514006366</v>
      </c>
      <c r="M9" s="19">
        <f>M10+M11</f>
        <v>7527.445628446594</v>
      </c>
      <c r="N9" s="19">
        <f>N10+N11</f>
        <v>7937.866913723325</v>
      </c>
    </row>
    <row r="10" spans="1:14" ht="12.75">
      <c r="A10" s="5" t="s">
        <v>8</v>
      </c>
      <c r="B10" s="19">
        <v>4245.276458894889</v>
      </c>
      <c r="C10" s="19">
        <v>3552.041222476864</v>
      </c>
      <c r="D10" s="19">
        <v>4047.858533603826</v>
      </c>
      <c r="E10" s="19">
        <v>4256.708801620232</v>
      </c>
      <c r="F10" s="19">
        <v>4182.823136387296</v>
      </c>
      <c r="G10" s="19">
        <v>4031.5292073813093</v>
      </c>
      <c r="H10" s="19">
        <v>4542.965519040108</v>
      </c>
      <c r="I10" s="19">
        <v>4282.731397325392</v>
      </c>
      <c r="J10" s="19">
        <v>3822.4630293848495</v>
      </c>
      <c r="K10" s="19">
        <v>4150.5654596195045</v>
      </c>
      <c r="L10" s="19">
        <f>'[2]TABLE 5'!L10*2000/2204.6225</f>
        <v>4226.5258564674905</v>
      </c>
      <c r="M10" s="19">
        <f>'[2]TABLE 5'!M10*2000/2204.6225</f>
        <v>4309.127753164091</v>
      </c>
      <c r="N10" s="19">
        <f>'[2]TABLE 5'!N10*2000/2204.6225</f>
        <v>4631.178353663722</v>
      </c>
    </row>
    <row r="11" spans="1:14" ht="12.75">
      <c r="A11" s="5" t="s">
        <v>9</v>
      </c>
      <c r="B11" s="19">
        <v>3709.7253611445954</v>
      </c>
      <c r="C11" s="19">
        <v>3614.7794010085627</v>
      </c>
      <c r="D11" s="19">
        <v>3595.7874874269855</v>
      </c>
      <c r="E11" s="19">
        <v>3589.6848553437153</v>
      </c>
      <c r="F11" s="19">
        <v>2962.1533845363547</v>
      </c>
      <c r="G11" s="19">
        <v>2680.57592626402</v>
      </c>
      <c r="H11" s="19">
        <v>3118.573814791421</v>
      </c>
      <c r="I11" s="19">
        <v>3112.7796255367984</v>
      </c>
      <c r="J11" s="19">
        <v>3009.481215037949</v>
      </c>
      <c r="K11" s="19">
        <v>3073.0186233697605</v>
      </c>
      <c r="L11" s="19">
        <f>L12+L13+L14+L15+L16</f>
        <v>2877.350657538876</v>
      </c>
      <c r="M11" s="19">
        <f>M12+M13+M14+M15+M16</f>
        <v>3218.3178752825033</v>
      </c>
      <c r="N11" s="19">
        <f>N12+N13+N14+N15+N16</f>
        <v>3306.688560059602</v>
      </c>
    </row>
    <row r="12" spans="1:14" ht="12.75">
      <c r="A12" s="5" t="s">
        <v>10</v>
      </c>
      <c r="B12" s="19">
        <v>1865.7706704889383</v>
      </c>
      <c r="C12" s="19">
        <v>1796.4808034028501</v>
      </c>
      <c r="D12" s="19">
        <v>1931.5288671870128</v>
      </c>
      <c r="E12" s="19">
        <v>1954.0606158197152</v>
      </c>
      <c r="F12" s="19">
        <v>1535.5027901602202</v>
      </c>
      <c r="G12" s="19">
        <v>1240.4917395154953</v>
      </c>
      <c r="H12" s="19">
        <v>1559.0197414750144</v>
      </c>
      <c r="I12" s="19">
        <v>1492.4205844764806</v>
      </c>
      <c r="J12" s="19">
        <v>1430.6059200611444</v>
      </c>
      <c r="K12" s="19">
        <v>1493.0166048836027</v>
      </c>
      <c r="L12" s="19">
        <f>'[2]TABLE 5'!L12*2000/2204.6225</f>
        <v>1299.6646818219447</v>
      </c>
      <c r="M12" s="19">
        <f>'[2]TABLE 5'!M12*2000/2204.6225</f>
        <v>1658.125143873838</v>
      </c>
      <c r="N12" s="19">
        <f>'[2]TABLE 5'!N12*2000/2204.6225</f>
        <v>1714.5792533642382</v>
      </c>
    </row>
    <row r="13" spans="1:14" ht="12.75">
      <c r="A13" s="5" t="s">
        <v>11</v>
      </c>
      <c r="B13" s="19">
        <v>1437.9704461874992</v>
      </c>
      <c r="C13" s="19">
        <v>1433.2893726703778</v>
      </c>
      <c r="D13" s="19">
        <v>1240.3393324707517</v>
      </c>
      <c r="E13" s="19">
        <v>1249.1934560225163</v>
      </c>
      <c r="F13" s="19">
        <v>1049.4068712443968</v>
      </c>
      <c r="G13" s="19">
        <v>1079.3466908733808</v>
      </c>
      <c r="H13" s="19">
        <v>1197.619093518278</v>
      </c>
      <c r="I13" s="19">
        <v>1311.9815297176729</v>
      </c>
      <c r="J13" s="19">
        <v>1267.249154900669</v>
      </c>
      <c r="K13" s="19">
        <v>1332.4349179961648</v>
      </c>
      <c r="L13" s="19">
        <f>'[2]TABLE 5'!L13*2000/2204.6225</f>
        <v>1280.1974034103343</v>
      </c>
      <c r="M13" s="19">
        <f>'[2]TABLE 5'!M13*2000/2204.6225</f>
        <v>1270.058706195732</v>
      </c>
      <c r="N13" s="19">
        <f>'[2]TABLE 5'!N13*2000/2204.6225</f>
        <v>1292.7383259492271</v>
      </c>
    </row>
    <row r="14" spans="1:14" ht="12.75">
      <c r="A14" s="5" t="s">
        <v>12</v>
      </c>
      <c r="B14" s="19">
        <v>186.96262058470327</v>
      </c>
      <c r="C14" s="19">
        <v>157.6360578738537</v>
      </c>
      <c r="D14" s="19">
        <v>173.25868714485134</v>
      </c>
      <c r="E14" s="19">
        <v>158.8054190683439</v>
      </c>
      <c r="F14" s="19">
        <v>143.2934663417433</v>
      </c>
      <c r="G14" s="19">
        <v>158.7573382744665</v>
      </c>
      <c r="H14" s="19">
        <v>160.92641710769078</v>
      </c>
      <c r="I14" s="19">
        <v>142.96143670855216</v>
      </c>
      <c r="J14" s="19">
        <v>137.8303995355214</v>
      </c>
      <c r="K14" s="19">
        <v>101.29534648222088</v>
      </c>
      <c r="L14" s="19">
        <f>'[2]TABLE 5'!L14*2000/2204.6225</f>
        <v>132.2611921088531</v>
      </c>
      <c r="M14" s="19">
        <f>'[2]TABLE 5'!M14*2000/2204.6225</f>
        <v>135.91261088916585</v>
      </c>
      <c r="N14" s="19">
        <f>'[2]TABLE 5'!N14*2000/2204.6225</f>
        <v>136.07771852097127</v>
      </c>
    </row>
    <row r="15" spans="1:14" ht="12.75">
      <c r="A15" s="5" t="s">
        <v>13</v>
      </c>
      <c r="B15" s="19">
        <v>218.9853364918484</v>
      </c>
      <c r="C15" s="19">
        <v>227.31420005012197</v>
      </c>
      <c r="D15" s="19">
        <v>250.66060062436995</v>
      </c>
      <c r="E15" s="19">
        <v>227.6253644331399</v>
      </c>
      <c r="F15" s="19">
        <v>233.95025678999468</v>
      </c>
      <c r="G15" s="19">
        <v>201.98015760067767</v>
      </c>
      <c r="H15" s="19">
        <v>201.00856269043794</v>
      </c>
      <c r="I15" s="19">
        <v>165.4160746340927</v>
      </c>
      <c r="J15" s="19">
        <v>173.7957405406141</v>
      </c>
      <c r="K15" s="19">
        <v>146.2717540077723</v>
      </c>
      <c r="L15" s="19">
        <f>'[2]TABLE 5'!L15*2000/2204.6225</f>
        <v>165.2273801977436</v>
      </c>
      <c r="M15" s="19">
        <f>'[2]TABLE 5'!M15*2000/2204.6225</f>
        <v>154.22141432376745</v>
      </c>
      <c r="N15" s="19">
        <f>'[2]TABLE 5'!N15*2000/2204.6225</f>
        <v>163.29326222516553</v>
      </c>
    </row>
    <row r="16" spans="1:14" ht="12.75">
      <c r="A16" s="5" t="s">
        <v>14</v>
      </c>
      <c r="B16" s="19">
        <v>0.03628739160559234</v>
      </c>
      <c r="C16" s="19">
        <v>0.05896701135908756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f>'[2]TABLE 5'!L16*2000/2204.6225</f>
        <v>0</v>
      </c>
      <c r="M16" s="19">
        <f>'[2]TABLE 5'!M16*2000/2204.6225</f>
        <v>0</v>
      </c>
      <c r="N16" s="19">
        <f>'[2]TABLE 5'!N16*2000/2204.6225</f>
        <v>0</v>
      </c>
    </row>
    <row r="17" spans="2:14" ht="12.7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1:14" ht="12.75">
      <c r="A18" s="5" t="s">
        <v>15</v>
      </c>
      <c r="B18" s="19">
        <v>1442.8184417060065</v>
      </c>
      <c r="C18" s="19">
        <v>1392.7509131381905</v>
      </c>
      <c r="D18" s="19">
        <v>1569.7626237598502</v>
      </c>
      <c r="E18" s="19">
        <v>1588.015181737463</v>
      </c>
      <c r="F18" s="19">
        <v>1905.088059293598</v>
      </c>
      <c r="G18" s="19">
        <v>3123.8001063674164</v>
      </c>
      <c r="H18" s="19">
        <v>1886.5642530637333</v>
      </c>
      <c r="I18" s="19">
        <v>2376.8241501662983</v>
      </c>
      <c r="J18" s="19">
        <v>2795.94352321089</v>
      </c>
      <c r="K18" s="19">
        <v>3011.775485372212</v>
      </c>
      <c r="L18" s="19">
        <f>L19+L20+L21</f>
        <v>3391.319829131745</v>
      </c>
      <c r="M18" s="19">
        <f>M19+M20+M21</f>
        <v>3318.4819623314197</v>
      </c>
      <c r="N18" s="19">
        <f>N19+N20+N21</f>
        <v>2727.904663950404</v>
      </c>
    </row>
    <row r="19" spans="1:14" ht="12.75">
      <c r="A19" s="5" t="s">
        <v>33</v>
      </c>
      <c r="B19" s="19">
        <v>1158.3842585295215</v>
      </c>
      <c r="C19" s="19">
        <v>1050.9508997572148</v>
      </c>
      <c r="D19" s="19">
        <v>1098.0265328871496</v>
      </c>
      <c r="E19" s="19">
        <v>1112.6503517042033</v>
      </c>
      <c r="F19" s="19">
        <v>1277.3161845168504</v>
      </c>
      <c r="G19" s="19">
        <v>2348.1571107978803</v>
      </c>
      <c r="H19" s="19">
        <v>1472.8879887599805</v>
      </c>
      <c r="I19" s="19">
        <v>1228.3282058493007</v>
      </c>
      <c r="J19" s="19">
        <v>1242.8431624915377</v>
      </c>
      <c r="K19" s="19">
        <v>1682.2662383242482</v>
      </c>
      <c r="L19" s="19">
        <f>'[2]TABLE 5'!L19*2000/2204.6225</f>
        <v>1561.4981703216765</v>
      </c>
      <c r="M19" s="19">
        <f>'[2]TABLE 5'!M19*2000/2204.6225</f>
        <v>1736.3516883275936</v>
      </c>
      <c r="N19" s="19">
        <f>'[2]TABLE 5'!N19*2000/2204.6225</f>
        <v>1259.1724887140542</v>
      </c>
    </row>
    <row r="20" spans="1:14" ht="12.75">
      <c r="A20" s="9" t="s">
        <v>16</v>
      </c>
      <c r="B20" s="19">
        <v>215.73761494314786</v>
      </c>
      <c r="C20" s="19">
        <v>268.5266978813833</v>
      </c>
      <c r="D20" s="19">
        <v>442.7061775882266</v>
      </c>
      <c r="E20" s="19">
        <v>420.9337426248712</v>
      </c>
      <c r="F20" s="19">
        <v>453.5923950699043</v>
      </c>
      <c r="G20" s="19">
        <v>316.6074917587932</v>
      </c>
      <c r="H20" s="19">
        <v>353.80206815452533</v>
      </c>
      <c r="I20" s="19">
        <v>512.5594064289918</v>
      </c>
      <c r="J20" s="19">
        <v>279.412915363061</v>
      </c>
      <c r="K20" s="19">
        <v>406.83609098609855</v>
      </c>
      <c r="L20" s="19">
        <f>'[2]TABLE 5'!L20*2000/2204.6225</f>
        <v>264.0932858119701</v>
      </c>
      <c r="M20" s="19">
        <f>'[2]TABLE 5'!M20*2000/2204.6225</f>
        <v>589.6701135908755</v>
      </c>
      <c r="N20" s="19">
        <f>'[2]TABLE 5'!N20*2000/2204.6225</f>
        <v>408.23315556291385</v>
      </c>
    </row>
    <row r="21" spans="1:14" ht="12.75">
      <c r="A21" s="5" t="s">
        <v>17</v>
      </c>
      <c r="B21" s="19">
        <v>68.69656823333702</v>
      </c>
      <c r="C21" s="19">
        <v>73.27331549959233</v>
      </c>
      <c r="D21" s="19">
        <v>29.029913284473874</v>
      </c>
      <c r="E21" s="19">
        <v>54.431087408388514</v>
      </c>
      <c r="F21" s="19">
        <v>174.17947970684324</v>
      </c>
      <c r="G21" s="19">
        <v>459.03550381074314</v>
      </c>
      <c r="H21" s="19">
        <v>59.874196149227366</v>
      </c>
      <c r="I21" s="19">
        <v>635.9365378880058</v>
      </c>
      <c r="J21" s="19">
        <v>1273.6874453562912</v>
      </c>
      <c r="K21" s="19">
        <v>922.6731560618655</v>
      </c>
      <c r="L21" s="19">
        <f>'[2]TABLE 5'!L21*2000/2204.6225</f>
        <v>1565.7283729980984</v>
      </c>
      <c r="M21" s="19">
        <f>'[2]TABLE 5'!M21*2000/2204.6225</f>
        <v>992.4601604129506</v>
      </c>
      <c r="N21" s="19">
        <f>'[2]TABLE 5'!N21*2000/2204.6225</f>
        <v>1060.4990196734361</v>
      </c>
    </row>
    <row r="22" spans="1:14" ht="12.75">
      <c r="A22" s="5" t="s">
        <v>34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54.431087408388514</v>
      </c>
      <c r="I22" s="19">
        <v>629.5862443570271</v>
      </c>
      <c r="J22" s="19">
        <v>1271.8730757760115</v>
      </c>
      <c r="K22" s="19">
        <v>732.1643501325057</v>
      </c>
      <c r="L22" s="19">
        <f>'[2]TABLE 5'!L22*2000/2204.6225</f>
        <v>1549.0452447074272</v>
      </c>
      <c r="M22" s="19">
        <f>'[2]TABLE 5'!M22*2000/2204.6225</f>
        <v>979.7595733509933</v>
      </c>
      <c r="N22" s="19">
        <f>'[2]TABLE 5'!N22*2000/2204.6225</f>
        <v>1051.427171772038</v>
      </c>
    </row>
    <row r="23" spans="2:14" ht="12.7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4" spans="1:14" ht="12.75">
      <c r="A24" s="23" t="s">
        <v>44</v>
      </c>
      <c r="B24" s="19">
        <v>11408.249711685334</v>
      </c>
      <c r="C24" s="19">
        <v>10536.942265625974</v>
      </c>
      <c r="D24" s="19">
        <v>10599.38923784004</v>
      </c>
      <c r="E24" s="19">
        <v>10949.407438234892</v>
      </c>
      <c r="F24" s="19">
        <v>10771.293498093211</v>
      </c>
      <c r="G24" s="19">
        <v>11043.95605143284</v>
      </c>
      <c r="H24" s="19">
        <v>11088.073354962133</v>
      </c>
      <c r="I24" s="19">
        <v>11404.360610490005</v>
      </c>
      <c r="J24" s="19">
        <v>11137.599294210235</v>
      </c>
      <c r="K24" s="19">
        <v>11627.07356928454</v>
      </c>
      <c r="L24" s="19">
        <f>L7+L9+L18</f>
        <v>11854.295236486065</v>
      </c>
      <c r="M24" s="19">
        <f>M7+M9+M18</f>
        <v>12096.040024992943</v>
      </c>
      <c r="N24" s="19">
        <f>N7+N9+N18</f>
        <v>12106.92624247462</v>
      </c>
    </row>
    <row r="25" spans="2:14" ht="12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5" t="s">
        <v>35</v>
      </c>
      <c r="B26" s="19">
        <v>127.83050159381028</v>
      </c>
      <c r="C26" s="19">
        <v>124.62632491503648</v>
      </c>
      <c r="D26" s="19">
        <v>128.54354883886018</v>
      </c>
      <c r="E26" s="19">
        <v>261.26921956026484</v>
      </c>
      <c r="F26" s="19">
        <v>234.98807618991458</v>
      </c>
      <c r="G26" s="19">
        <v>184.15851239838113</v>
      </c>
      <c r="H26" s="19">
        <v>382.597020578353</v>
      </c>
      <c r="I26" s="19">
        <v>184.4696767813991</v>
      </c>
      <c r="J26" s="19">
        <v>123.31816444765488</v>
      </c>
      <c r="K26" s="19">
        <v>191.24816153332372</v>
      </c>
      <c r="L26" s="19">
        <f>'[2]TABLE 5'!L26*2000/2204.6225</f>
        <v>225.19320201077508</v>
      </c>
      <c r="M26" s="19">
        <f>'[2]TABLE 5'!M26*2000/2204.6225</f>
        <v>249.47581728844736</v>
      </c>
      <c r="N26" s="19">
        <f>'[2]TABLE 5'!N26*2000/2204.6225</f>
        <v>226.79619753495214</v>
      </c>
    </row>
    <row r="27" spans="2:14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2:14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1:14" ht="12.75">
      <c r="A29" s="5" t="s">
        <v>18</v>
      </c>
      <c r="B29" s="19">
        <v>111.58372918719645</v>
      </c>
      <c r="C29" s="19">
        <v>-21.506629819846395</v>
      </c>
      <c r="D29" s="19">
        <v>145.9433531137417</v>
      </c>
      <c r="E29" s="19">
        <v>20.489675670097107</v>
      </c>
      <c r="F29" s="19">
        <v>85.40781925250134</v>
      </c>
      <c r="G29" s="19">
        <v>-61.19324283409205</v>
      </c>
      <c r="H29" s="19">
        <v>-120.09221533391681</v>
      </c>
      <c r="I29" s="19">
        <v>0</v>
      </c>
      <c r="J29" s="19">
        <v>0</v>
      </c>
      <c r="K29" s="19">
        <v>-40.50942961890012</v>
      </c>
      <c r="L29" s="19">
        <f>L24-(L26+L31+L39)</f>
        <v>17.24830441492668</v>
      </c>
      <c r="M29" s="19">
        <v>0</v>
      </c>
      <c r="N29" s="19">
        <v>0</v>
      </c>
    </row>
    <row r="30" spans="2:14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1:14" ht="12.75">
      <c r="A31" s="9" t="s">
        <v>19</v>
      </c>
      <c r="B31" s="19">
        <v>9191.1953180193</v>
      </c>
      <c r="C31" s="19">
        <v>9047.841977481405</v>
      </c>
      <c r="D31" s="19">
        <v>8809.903736353956</v>
      </c>
      <c r="E31" s="19">
        <v>8946.419625128567</v>
      </c>
      <c r="F31" s="19">
        <v>9242.846791230699</v>
      </c>
      <c r="G31" s="19">
        <v>9380.688984168492</v>
      </c>
      <c r="H31" s="19">
        <v>9193.99670465125</v>
      </c>
      <c r="I31" s="19">
        <v>9710.17940713206</v>
      </c>
      <c r="J31" s="19">
        <v>9622.567128839519</v>
      </c>
      <c r="K31" s="19">
        <v>10117.235944022163</v>
      </c>
      <c r="L31" s="19">
        <f>L33+L34+L35</f>
        <v>10361.741295845435</v>
      </c>
      <c r="M31" s="19">
        <f>M33+M34+M35</f>
        <v>10405.409542903604</v>
      </c>
      <c r="N31" s="19">
        <f>N33+N34+N35</f>
        <v>10555.095033276672</v>
      </c>
    </row>
    <row r="32" spans="1:14" ht="12.75">
      <c r="A32" s="5" t="s">
        <v>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12.75">
      <c r="A33" s="5" t="s">
        <v>20</v>
      </c>
      <c r="B33" s="19">
        <v>89.2905701543008</v>
      </c>
      <c r="C33" s="19">
        <v>141.11985158456832</v>
      </c>
      <c r="D33" s="19">
        <v>165.87964606185412</v>
      </c>
      <c r="E33" s="19">
        <v>128.8202401998528</v>
      </c>
      <c r="F33" s="19">
        <v>109.65596150814936</v>
      </c>
      <c r="G33" s="19">
        <v>95.78601325170182</v>
      </c>
      <c r="H33" s="19">
        <v>152.93139755218866</v>
      </c>
      <c r="I33" s="19">
        <v>127.99560922561572</v>
      </c>
      <c r="J33" s="19">
        <v>109.19511163475833</v>
      </c>
      <c r="K33" s="19">
        <v>182.5600527981548</v>
      </c>
      <c r="L33" s="19">
        <f>'[2]TABLE 5'!L33*2000/2204.6225</f>
        <v>178.00054204291212</v>
      </c>
      <c r="M33" s="19">
        <f>'[2]TABLE 5'!M33*2000/2204.6225</f>
        <v>127.0058706195732</v>
      </c>
      <c r="N33" s="19">
        <f>'[2]TABLE 5'!N33*2000/2204.6225</f>
        <v>163.29326222516553</v>
      </c>
    </row>
    <row r="34" spans="1:14" ht="12.75">
      <c r="A34" s="5" t="s">
        <v>21</v>
      </c>
      <c r="B34" s="19">
        <v>30.27819955570625</v>
      </c>
      <c r="C34" s="19">
        <v>29.59508940873097</v>
      </c>
      <c r="D34" s="19">
        <v>22.139844803362024</v>
      </c>
      <c r="E34" s="19">
        <v>37.55291438783737</v>
      </c>
      <c r="F34" s="19">
        <v>43.96489648454554</v>
      </c>
      <c r="G34" s="19">
        <v>46.13306813297968</v>
      </c>
      <c r="H34" s="19">
        <v>47.813174364318606</v>
      </c>
      <c r="I34" s="19">
        <v>55.55599654816187</v>
      </c>
      <c r="J34" s="19">
        <v>41.70782072667769</v>
      </c>
      <c r="K34" s="19">
        <v>31.297875259823396</v>
      </c>
      <c r="L34" s="19">
        <f>'[2]TABLE 5'!L34*2000/2204.6225</f>
        <v>29.837307747698304</v>
      </c>
      <c r="M34" s="19">
        <f>'[2]TABLE 5'!M34*2000/2204.6225</f>
        <v>27.215543704194257</v>
      </c>
      <c r="N34" s="19">
        <f>'[2]TABLE 5'!N34*2000/2204.6225</f>
        <v>27.215543704194257</v>
      </c>
    </row>
    <row r="35" spans="1:14" ht="12.75">
      <c r="A35" s="9" t="s">
        <v>36</v>
      </c>
      <c r="B35" s="19">
        <v>9071.626548309292</v>
      </c>
      <c r="C35" s="19">
        <v>8877.127036488106</v>
      </c>
      <c r="D35" s="19">
        <v>8621.88424548874</v>
      </c>
      <c r="E35" s="19">
        <v>8780.046470540876</v>
      </c>
      <c r="F35" s="19">
        <v>9089.225933238004</v>
      </c>
      <c r="G35" s="19">
        <v>9238.76990278381</v>
      </c>
      <c r="H35" s="19">
        <v>8993.252132734742</v>
      </c>
      <c r="I35" s="19">
        <v>9526.627801358283</v>
      </c>
      <c r="J35" s="19">
        <v>9471.664196478083</v>
      </c>
      <c r="K35" s="19">
        <v>9903.378015964185</v>
      </c>
      <c r="L35" s="19">
        <f>'[2]TABLE 5'!L35*2000/2204.6225</f>
        <v>10153.903446054825</v>
      </c>
      <c r="M35" s="19">
        <f>'[2]TABLE 5'!M35*2000/2204.6225</f>
        <v>10251.188128579837</v>
      </c>
      <c r="N35" s="19">
        <f>'[2]TABLE 5'!N35*2000/2204.6225</f>
        <v>10364.586227347312</v>
      </c>
    </row>
    <row r="36" spans="2:14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2.75">
      <c r="A37" s="23" t="s">
        <v>45</v>
      </c>
      <c r="B37" s="19">
        <v>9430.609548800307</v>
      </c>
      <c r="C37" s="19">
        <v>9150.961672576595</v>
      </c>
      <c r="D37" s="19">
        <v>9084.390638306557</v>
      </c>
      <c r="E37" s="19">
        <v>9228.178520358928</v>
      </c>
      <c r="F37" s="19">
        <v>9563.242686673115</v>
      </c>
      <c r="G37" s="19">
        <v>9503.65425373278</v>
      </c>
      <c r="H37" s="19">
        <v>9456.501509895686</v>
      </c>
      <c r="I37" s="19">
        <v>9894.649083913459</v>
      </c>
      <c r="J37" s="19">
        <v>9745.885293287174</v>
      </c>
      <c r="K37" s="19">
        <v>10267.974675936586</v>
      </c>
      <c r="L37" s="19">
        <f>L26+L29+L31</f>
        <v>10604.182802271136</v>
      </c>
      <c r="M37" s="19">
        <f>M26+M29+M31</f>
        <v>10654.885360192051</v>
      </c>
      <c r="N37" s="19">
        <f>N26+N29+N31</f>
        <v>10781.891230811623</v>
      </c>
    </row>
    <row r="38" spans="1:14" ht="12.75">
      <c r="A38" s="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4" ht="12.75">
      <c r="A39" s="5" t="s">
        <v>37</v>
      </c>
      <c r="B39" s="19">
        <v>1977.3707290023576</v>
      </c>
      <c r="C39" s="19">
        <v>1385.980593049377</v>
      </c>
      <c r="D39" s="19">
        <v>1514.9985995334803</v>
      </c>
      <c r="E39" s="19">
        <v>1721.228917875963</v>
      </c>
      <c r="F39" s="19">
        <v>1208.0508114200957</v>
      </c>
      <c r="G39" s="19">
        <v>1540.3017977000598</v>
      </c>
      <c r="H39" s="19">
        <v>1631.5718450664456</v>
      </c>
      <c r="I39" s="19">
        <v>1509.7115265765456</v>
      </c>
      <c r="J39" s="19">
        <v>1391.7140009230607</v>
      </c>
      <c r="K39" s="19">
        <v>1359.0988933479541</v>
      </c>
      <c r="L39" s="19">
        <f>'[2]TABLE 5'!L39*2000/2204.6225</f>
        <v>1250.112434214928</v>
      </c>
      <c r="M39" s="19">
        <f>M24-M37</f>
        <v>1441.1546648008916</v>
      </c>
      <c r="N39" s="19">
        <f>N24-N37</f>
        <v>1325.035011662996</v>
      </c>
    </row>
    <row r="40" spans="1:14" ht="12.75">
      <c r="A40" s="9" t="s">
        <v>22</v>
      </c>
      <c r="B40" s="19">
        <v>1265.9101501504226</v>
      </c>
      <c r="C40" s="19">
        <v>1193.7145701815161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f>'[1]TABLE 4'!L40*2000/2204.6225</f>
        <v>0</v>
      </c>
      <c r="M40" s="19">
        <f>'[1]TABLE 4'!M40*2000/2204.6225</f>
        <v>0</v>
      </c>
      <c r="N40" s="20"/>
    </row>
    <row r="41" spans="1:14" ht="12.75">
      <c r="A41" s="9" t="s">
        <v>23</v>
      </c>
      <c r="B41" s="19">
        <v>711.460578851935</v>
      </c>
      <c r="C41" s="19">
        <v>192.2660228678606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f>'[1]TABLE 4'!L41*2000/2204.6225</f>
        <v>0</v>
      </c>
      <c r="M41" s="19">
        <f>'[1]TABLE 4'!M41*2000/2204.6225</f>
        <v>0</v>
      </c>
      <c r="N41" s="20"/>
    </row>
    <row r="42" spans="2:14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</row>
    <row r="43" spans="2:14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</row>
    <row r="44" spans="1:14" s="13" customFormat="1" ht="12.75">
      <c r="A44" s="12" t="s">
        <v>24</v>
      </c>
      <c r="B44" s="22">
        <f>100*B39/B37</f>
        <v>20.96758135060214</v>
      </c>
      <c r="C44" s="22">
        <f aca="true" t="shared" si="0" ref="C44:N44">100*C39/C37</f>
        <v>15.1457370562796</v>
      </c>
      <c r="D44" s="22">
        <f t="shared" si="0"/>
        <v>16.676942459355697</v>
      </c>
      <c r="E44" s="22">
        <f t="shared" si="0"/>
        <v>18.651881452863527</v>
      </c>
      <c r="F44" s="22">
        <f t="shared" si="0"/>
        <v>12.632229997713836</v>
      </c>
      <c r="G44" s="22">
        <f t="shared" si="0"/>
        <v>16.20746879649026</v>
      </c>
      <c r="H44" s="22">
        <f t="shared" si="0"/>
        <v>17.253440327367358</v>
      </c>
      <c r="I44" s="22">
        <f t="shared" si="0"/>
        <v>15.257858199650629</v>
      </c>
      <c r="J44" s="22">
        <f t="shared" si="0"/>
        <v>14.280016222658125</v>
      </c>
      <c r="K44" s="22">
        <f t="shared" si="0"/>
        <v>13.236289884246183</v>
      </c>
      <c r="L44" s="22">
        <f t="shared" si="0"/>
        <v>11.7888615985306</v>
      </c>
      <c r="M44" s="22">
        <f t="shared" si="0"/>
        <v>13.525764154959575</v>
      </c>
      <c r="N44" s="22">
        <f t="shared" si="0"/>
        <v>12.289448885149366</v>
      </c>
    </row>
    <row r="45" ht="12.75">
      <c r="A45" s="11" t="s">
        <v>38</v>
      </c>
    </row>
    <row r="46" ht="12.75">
      <c r="A46" s="14" t="s">
        <v>42</v>
      </c>
    </row>
    <row r="47" ht="12.75">
      <c r="A47" s="5" t="s">
        <v>25</v>
      </c>
    </row>
    <row r="48" ht="12.75">
      <c r="A48" s="9"/>
    </row>
  </sheetData>
  <sheetProtection/>
  <printOptions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sugar: supply and use (including Puerto Rico), fiscal years (Oct./Sept.), metric tons</dc:title>
  <dc:subject>Sugar and Sweeteners Table</dc:subject>
  <dc:creator>Stephen Haley</dc:creator>
  <cp:keywords>sugar, supply, use, Puerto Rico, metric tons</cp:keywords>
  <dc:description/>
  <cp:lastModifiedBy>Windows User</cp:lastModifiedBy>
  <cp:lastPrinted>2012-09-16T23:31:33Z</cp:lastPrinted>
  <dcterms:created xsi:type="dcterms:W3CDTF">2006-06-22T13:33:26Z</dcterms:created>
  <dcterms:modified xsi:type="dcterms:W3CDTF">2012-09-18T16:17:50Z</dcterms:modified>
  <cp:category/>
  <cp:version/>
  <cp:contentType/>
  <cp:contentStatus/>
</cp:coreProperties>
</file>