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<sst xmlns="http://schemas.openxmlformats.org/spreadsheetml/2006/main" count="87" uniqueCount="76">
  <si>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</si>
  <si>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</si>
  <si>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</si>
  <si>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</si>
  <si>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</si>
  <si>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</si>
  <si>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</si>
  <si>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</si>
  <si>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</si>
  <si>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</si>
  <si>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</si>
  <si>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</si>
  <si>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</si>
  <si>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</si>
  <si>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</si>
  <si>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</si>
  <si>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</si>
  <si>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</si>
  <si>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</si>
  <si>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</si>
  <si>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</si>
  <si>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</si>
  <si>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</si>
  <si>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</si>
  <si>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</si>
  <si>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</si>
  <si>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</si>
  <si>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</si>
  <si>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</si>
  <si>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</si>
  <si>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</si>
  <si>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</si>
  <si>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</si>
  <si>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</si>
  <si>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</si>
  <si>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</si>
  <si>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</si>
  <si>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</si>
  <si>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</si>
  <si>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</si>
  <si>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</si>
  <si>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</si>
  <si>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</si>
  <si>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</si>
  <si>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</si>
  <si>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</si>
  <si>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</si>
  <si>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</si>
  <si>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</si>
  <si>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</si>
  <si>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</si>
  <si>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</si>
  <si>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</si>
  <si>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</si>
  <si>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</si>
  <si>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</si>
  <si>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</si>
  <si>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</si>
  <si>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</si>
  <si>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</si>
  <si>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</si>
  <si>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</si>
  <si>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</si>
  <si>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</si>
  <si>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</si>
  <si>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</si>
  <si>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</si>
  <si>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</si>
  <si>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</si>
  <si>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</si>
  <si>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</si>
  <si>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</si>
  <si>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</si>
  <si>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Oct. 2, 2014 2/</t>
  </si>
  <si>
    <t>Oct. 3, 2013 2/</t>
  </si>
  <si>
    <t>Last updated October 10,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</si>
</sst>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70" activePane="bottomLeft" state="frozen"/>
      <selection pane="topLeft" activeCell="A1" sqref="A1"/>
      <selection pane="bottomLeft" activeCell="D69" sqref="D69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4" width="10.75390625" style="6" customWidth="1"/>
    <col min="5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62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70</v>
      </c>
      <c r="D3" s="57" t="s">
        <v>69</v>
      </c>
      <c r="E3" s="37" t="s">
        <v>69</v>
      </c>
      <c r="F3" s="37" t="s">
        <v>66</v>
      </c>
      <c r="G3" s="37" t="s">
        <v>63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71</v>
      </c>
      <c r="D4" s="14" t="s">
        <v>71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73</v>
      </c>
      <c r="D5" s="26" t="s">
        <v>74</v>
      </c>
      <c r="E5" s="16" t="s">
        <v>65</v>
      </c>
      <c r="F5" s="16" t="s">
        <v>65</v>
      </c>
      <c r="G5" s="16" t="s">
        <v>65</v>
      </c>
      <c r="H5" s="16" t="s">
        <v>65</v>
      </c>
      <c r="I5" s="16" t="s">
        <v>65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67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58">
        <f aca="true" t="shared" si="0" ref="C9:H9">C10+C11+C12</f>
        <v>5.999999999999999</v>
      </c>
      <c r="D9" s="58">
        <f t="shared" si="0"/>
        <v>4.9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f>3.5+1.6</f>
        <v>5.1</v>
      </c>
      <c r="D10" s="38">
        <f>1.9+1.8</f>
        <v>3.7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v>0.1</v>
      </c>
      <c r="D11" s="38">
        <v>0.4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0.8</v>
      </c>
      <c r="D12" s="38">
        <v>0.8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53.8</v>
      </c>
      <c r="D14" s="58">
        <f t="shared" si="1"/>
        <v>126.30000000000001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</v>
      </c>
      <c r="D15" s="58">
        <v>1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24+0.2</f>
        <v>24.2</v>
      </c>
      <c r="D16" s="58">
        <f>55.5+2.5</f>
        <v>58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v>25.6</v>
      </c>
      <c r="D17" s="58">
        <v>65.4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v>4</v>
      </c>
      <c r="D18" s="58">
        <v>1.9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49.3+41.1-C15-C17+C32</f>
        <v>151.4</v>
      </c>
      <c r="D20" s="58">
        <f>45.3+101.6-D15-D17+D32</f>
        <v>92.89999999999998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1.5</v>
      </c>
      <c r="D21" s="38">
        <v>1.8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68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0</v>
      </c>
      <c r="D23" s="38">
        <v>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1.7</v>
      </c>
      <c r="D24" s="58">
        <v>6.7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10.8+15.6</f>
        <v>26.4</v>
      </c>
      <c r="D25" s="58">
        <f>28.1+15.1</f>
        <v>43.2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0.7</v>
      </c>
      <c r="D26" s="38">
        <v>0.5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0.4</v>
      </c>
      <c r="D27" s="38">
        <v>1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15.6+14</f>
        <v>29.6</v>
      </c>
      <c r="D29" s="58">
        <f>6.3+13.7</f>
        <v>20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0.8</v>
      </c>
      <c r="D30" s="38">
        <v>2.5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0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v>86.6</v>
      </c>
      <c r="D32" s="38">
        <v>12.4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3.700000000000017</v>
      </c>
      <c r="D33" s="54">
        <f t="shared" si="2"/>
        <v>4.799999999999969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7.2+7.5</f>
        <v>14.7</v>
      </c>
      <c r="D35" s="58">
        <f>3.5+39.5</f>
        <v>43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14</v>
      </c>
      <c r="D37" s="38">
        <v>35.4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64</v>
      </c>
      <c r="B38" s="4"/>
      <c r="C38" s="38">
        <v>0</v>
      </c>
      <c r="D38" s="38">
        <v>1.1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0.1</v>
      </c>
      <c r="D39" s="58">
        <v>5.9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0.5</v>
      </c>
      <c r="D40" s="38">
        <v>0.2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</v>
      </c>
      <c r="D43" s="38">
        <v>0.3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0.09999999999999964</v>
      </c>
      <c r="D45" s="54">
        <f t="shared" si="3"/>
        <v>0.10000000000000142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387+287.9</f>
        <v>674.9</v>
      </c>
      <c r="D47" s="58">
        <f>150.7+305.3</f>
        <v>456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1.1</v>
      </c>
      <c r="D48" s="38">
        <v>1.3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22.3+20.3</f>
        <v>42.6</v>
      </c>
      <c r="D50" s="58">
        <f>15.7+24.21</f>
        <v>39.91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v>3.5</v>
      </c>
      <c r="D51" s="58">
        <v>15.3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14.6+1.7</f>
        <v>16.3</v>
      </c>
      <c r="D52" s="58">
        <f>19.7+0.5</f>
        <v>20.2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1.8</v>
      </c>
      <c r="D53" s="38">
        <v>1.1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25.5+4.8</f>
        <v>30.3</v>
      </c>
      <c r="D54" s="58">
        <f>11.7+9.9</f>
        <v>21.6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9.4+1.7</f>
        <v>11.1</v>
      </c>
      <c r="D55" s="58">
        <f>4.2+11.6</f>
        <v>15.8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31.5+68.5</f>
        <v>100</v>
      </c>
      <c r="D56" s="58">
        <f>51.7+53.1</f>
        <v>104.80000000000001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21.4+14.5</f>
        <v>35.9</v>
      </c>
      <c r="D57" s="58">
        <f>9.6+14.8</f>
        <v>24.4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0.2</v>
      </c>
      <c r="D58" s="38">
        <v>0.3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0.1</v>
      </c>
      <c r="D59" s="38">
        <v>1.3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200.7+102.6</f>
        <v>303.29999999999995</v>
      </c>
      <c r="D60" s="58">
        <f>34.4+172.3</f>
        <v>206.70000000000002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1.1</v>
      </c>
      <c r="D61" s="38">
        <v>1.6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0.4</v>
      </c>
      <c r="D62" s="39">
        <v>0.2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0</v>
      </c>
      <c r="D63" s="38">
        <v>0.3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60+65.5</f>
        <v>125.5</v>
      </c>
      <c r="D64" s="59">
        <v>0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1.7000000000000455</v>
      </c>
      <c r="D65" s="60">
        <f t="shared" si="4"/>
        <v>1.1899999999999409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65.6</v>
      </c>
      <c r="D67" s="41">
        <v>30.6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625.6+340.8</f>
        <v>966.4000000000001</v>
      </c>
      <c r="D69" s="42">
        <f>288.5+464.9</f>
        <v>753.4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72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2014-10-15T14:03:36Z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