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<sst xmlns="http://schemas.openxmlformats.org/spreadsheetml/2006/main" count="39" uniqueCount="34">
  <si>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Table 1--Soybeans:  U.S. supply and disappearance</t>
  </si>
  <si>
    <t>Sept. 1</t>
  </si>
  <si>
    <t xml:space="preserve">          Supply</t>
  </si>
  <si>
    <t>Production</t>
  </si>
  <si>
    <t>Imports</t>
  </si>
  <si>
    <t>Total</t>
  </si>
  <si>
    <t>Exports</t>
  </si>
  <si>
    <t>Ending</t>
  </si>
  <si>
    <t>stocks</t>
  </si>
  <si>
    <t>Beginning</t>
  </si>
  <si>
    <t>Last update:</t>
  </si>
  <si>
    <t xml:space="preserve">   Dec-Feb</t>
  </si>
  <si>
    <t>Area</t>
  </si>
  <si>
    <t>Planted</t>
  </si>
  <si>
    <t>Harvested</t>
  </si>
  <si>
    <t>Million acres</t>
  </si>
  <si>
    <t>Yield</t>
  </si>
  <si>
    <t>Bu/acre</t>
  </si>
  <si>
    <t>&amp; residual</t>
  </si>
  <si>
    <t xml:space="preserve">   Mar-May</t>
  </si>
  <si>
    <t xml:space="preserve">   Jun-Aug</t>
  </si>
  <si>
    <t>---</t>
  </si>
  <si>
    <r>
      <t xml:space="preserve">Sources: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Grain Stocks,</t>
    </r>
    <r>
      <rPr>
        <sz val="12"/>
        <rFont val="Times New Roman"/>
        <family val="1"/>
      </rPr>
      <t xml:space="preserve"> National Agricultural Statistics Service, U.S. Department of Agriculture </t>
    </r>
  </si>
  <si>
    <r>
      <t xml:space="preserve">and </t>
    </r>
    <r>
      <rPr>
        <i/>
        <sz val="12"/>
        <rFont val="Times New Roman"/>
        <family val="1"/>
      </rPr>
      <t>Oilseed Crushings,</t>
    </r>
    <r>
      <rPr>
        <sz val="12"/>
        <rFont val="Times New Roman"/>
        <family val="1"/>
      </rPr>
      <t xml:space="preserve"> Census Bureau, U.S. Department of Commerce.</t>
    </r>
  </si>
  <si>
    <t>Year begin.</t>
  </si>
  <si>
    <t>2009/10</t>
  </si>
  <si>
    <r>
      <t>2010/11</t>
    </r>
    <r>
      <rPr>
        <vertAlign val="superscript"/>
        <sz val="12"/>
        <rFont val="Times New Roman"/>
        <family val="1"/>
      </rPr>
      <t>1</t>
    </r>
  </si>
  <si>
    <r>
      <t>2011/12</t>
    </r>
    <r>
      <rPr>
        <vertAlign val="superscript"/>
        <sz val="12"/>
        <rFont val="Times New Roman"/>
        <family val="1"/>
      </rPr>
      <t>2</t>
    </r>
  </si>
  <si>
    <t>2010/11</t>
  </si>
  <si>
    <t>Use</t>
  </si>
  <si>
    <t>Crush, seed</t>
  </si>
  <si>
    <t>-------------------------------------Million bushels----------------------------------------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</si>
  <si>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</si>
  <si>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 xml:space="preserve">   Sep-Nov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</si>
</sst>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_)"/>
    <numFmt numFmtId="168" formatCode="#,##0.0_);\(#,##0.0\)"/>
    <numFmt numFmtId="169" formatCode="#,##0.0"/>
    <numFmt numFmtId="170" formatCode="0_)"/>
    <numFmt numFmtId="171" formatCode="0.0_)"/>
    <numFmt numFmtId="172" formatCode="0.000_)"/>
    <numFmt numFmtId="173" formatCode="#,##0.0_);[Red]\(#,##0.0\)"/>
    <numFmt numFmtId="174" formatCode="0_);[Red]\(0\)"/>
    <numFmt numFmtId="175" formatCode="mmm\-yy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44" applyNumberFormat="1" applyFont="1" applyBorder="1" applyAlignment="1">
      <alignment/>
    </xf>
    <xf numFmtId="164" fontId="3" fillId="0" borderId="0" xfId="44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3" fillId="0" borderId="0" xfId="44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3" fillId="0" borderId="0" xfId="44" applyNumberFormat="1" applyFont="1" applyBorder="1" applyAlignment="1">
      <alignment/>
    </xf>
    <xf numFmtId="164" fontId="3" fillId="0" borderId="0" xfId="44" applyNumberFormat="1" applyFont="1" applyBorder="1" applyAlignment="1" quotePrefix="1">
      <alignment horizontal="center"/>
    </xf>
    <xf numFmtId="0" fontId="3" fillId="0" borderId="0" xfId="0" applyFont="1" applyBorder="1" applyAlignment="1" quotePrefix="1">
      <alignment/>
    </xf>
    <xf numFmtId="14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0" xfId="44" applyNumberFormat="1" applyFont="1" applyAlignment="1">
      <alignment/>
    </xf>
    <xf numFmtId="165" fontId="3" fillId="0" borderId="0" xfId="44" applyNumberFormat="1" applyFont="1" applyAlignment="1">
      <alignment/>
    </xf>
    <xf numFmtId="164" fontId="3" fillId="0" borderId="0" xfId="44" applyNumberFormat="1" applyFont="1" applyAlignment="1" quotePrefix="1">
      <alignment horizontal="center"/>
    </xf>
    <xf numFmtId="164" fontId="3" fillId="0" borderId="11" xfId="44" applyNumberFormat="1" applyFont="1" applyBorder="1" applyAlignment="1">
      <alignment/>
    </xf>
    <xf numFmtId="14" fontId="3" fillId="0" borderId="0" xfId="0" applyNumberFormat="1" applyFont="1" applyAlignment="1">
      <alignment horizontal="left"/>
    </xf>
    <xf numFmtId="164" fontId="3" fillId="0" borderId="11" xfId="44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1.8515625" style="0" customWidth="1"/>
    <col min="2" max="2" width="13.00390625" style="0" customWidth="1"/>
    <col min="3" max="3" width="10.7109375" style="0" customWidth="1"/>
    <col min="4" max="4" width="10.8515625" style="0" customWidth="1"/>
    <col min="5" max="5" width="10.7109375" style="0" customWidth="1"/>
    <col min="6" max="6" width="13.00390625" style="0" customWidth="1"/>
    <col min="7" max="8" width="11.421875" style="0" customWidth="1"/>
    <col min="9" max="9" width="9.140625" style="0" hidden="1" customWidth="1"/>
    <col min="10" max="10" width="12.7109375" style="0" customWidth="1"/>
    <col min="11" max="11" width="11.57421875" style="0" customWidth="1"/>
    <col min="12" max="12" width="11.421875" style="0" customWidth="1"/>
    <col min="13" max="13" width="11.8515625" style="0" customWidth="1"/>
    <col min="14" max="14" width="11.0039062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"/>
      <c r="O1" s="1"/>
    </row>
    <row r="2" spans="1:15" ht="15.75">
      <c r="A2" s="17"/>
      <c r="B2" s="35" t="s">
        <v>12</v>
      </c>
      <c r="C2" s="35"/>
      <c r="D2" s="18" t="s">
        <v>16</v>
      </c>
      <c r="E2" s="19"/>
      <c r="F2" s="19" t="s">
        <v>2</v>
      </c>
      <c r="G2" s="19"/>
      <c r="H2" s="19"/>
      <c r="I2" s="3"/>
      <c r="J2" s="19"/>
      <c r="K2" s="9" t="s">
        <v>29</v>
      </c>
      <c r="L2" s="19"/>
      <c r="N2" s="1"/>
      <c r="O2" s="1"/>
    </row>
    <row r="3" spans="1:15" ht="15.75">
      <c r="A3" s="17" t="s">
        <v>24</v>
      </c>
      <c r="B3" s="18" t="s">
        <v>13</v>
      </c>
      <c r="C3" s="17" t="s">
        <v>14</v>
      </c>
      <c r="D3" s="17"/>
      <c r="E3" s="29" t="s">
        <v>9</v>
      </c>
      <c r="F3" s="29"/>
      <c r="G3" s="29"/>
      <c r="H3" s="29"/>
      <c r="I3" s="29"/>
      <c r="J3" s="29" t="s">
        <v>30</v>
      </c>
      <c r="K3" s="29"/>
      <c r="L3" s="29"/>
      <c r="M3" s="18" t="s">
        <v>7</v>
      </c>
      <c r="N3" s="10"/>
      <c r="O3" s="1"/>
    </row>
    <row r="4" spans="1:15" ht="15.75">
      <c r="A4" s="20" t="s">
        <v>1</v>
      </c>
      <c r="B4" s="20"/>
      <c r="C4" s="20"/>
      <c r="D4" s="20"/>
      <c r="E4" s="21" t="s">
        <v>8</v>
      </c>
      <c r="F4" s="31" t="s">
        <v>3</v>
      </c>
      <c r="G4" s="31" t="s">
        <v>4</v>
      </c>
      <c r="H4" s="21" t="s">
        <v>5</v>
      </c>
      <c r="I4" s="31"/>
      <c r="J4" s="31" t="s">
        <v>18</v>
      </c>
      <c r="K4" s="21" t="s">
        <v>6</v>
      </c>
      <c r="L4" s="21" t="s">
        <v>5</v>
      </c>
      <c r="M4" s="21" t="s">
        <v>8</v>
      </c>
      <c r="N4" s="10"/>
      <c r="O4" s="1"/>
    </row>
    <row r="5" spans="1:15" ht="15.75">
      <c r="A5" s="17"/>
      <c r="B5" s="34" t="s">
        <v>15</v>
      </c>
      <c r="C5" s="34"/>
      <c r="D5" s="30" t="s">
        <v>17</v>
      </c>
      <c r="F5" s="33"/>
      <c r="G5" s="33"/>
      <c r="J5" s="32" t="s">
        <v>31</v>
      </c>
      <c r="K5" s="33"/>
      <c r="L5" s="33"/>
      <c r="M5" s="33"/>
      <c r="N5" s="11"/>
      <c r="O5" s="1"/>
    </row>
    <row r="6" spans="1:15" ht="15.75">
      <c r="A6" s="17" t="s">
        <v>25</v>
      </c>
      <c r="B6" s="22">
        <v>77.451</v>
      </c>
      <c r="C6" s="22">
        <v>76.372</v>
      </c>
      <c r="D6" s="22">
        <f>+F6/C6</f>
        <v>43.9822317079558</v>
      </c>
      <c r="E6" s="23">
        <v>138.198</v>
      </c>
      <c r="F6" s="23">
        <v>3359.011</v>
      </c>
      <c r="G6" s="23">
        <v>14.589332047327801</v>
      </c>
      <c r="H6" s="23">
        <f>SUM(E6:G6)</f>
        <v>3511.7983320473277</v>
      </c>
      <c r="I6" s="23"/>
      <c r="J6" s="23">
        <f>L6-K6</f>
        <v>1861.8638480201275</v>
      </c>
      <c r="K6" s="23">
        <v>1499.0494840272</v>
      </c>
      <c r="L6" s="23">
        <f>+H6-M6</f>
        <v>3360.9133320473275</v>
      </c>
      <c r="M6" s="23">
        <v>150.885</v>
      </c>
      <c r="N6" s="12"/>
      <c r="O6" s="1"/>
    </row>
    <row r="7" spans="1:15" ht="18.75">
      <c r="A7" s="17" t="s">
        <v>26</v>
      </c>
      <c r="B7" s="22">
        <v>77.404</v>
      </c>
      <c r="C7" s="22">
        <v>76.61</v>
      </c>
      <c r="D7" s="22">
        <f>+F7/C7</f>
        <v>43.45621981464561</v>
      </c>
      <c r="E7" s="23">
        <f>+M6</f>
        <v>150.885</v>
      </c>
      <c r="F7" s="23">
        <f>F15</f>
        <v>3329.181</v>
      </c>
      <c r="G7" s="23">
        <f>G15</f>
        <v>14.448986251732201</v>
      </c>
      <c r="H7" s="23">
        <f>SUM(E7:G7)</f>
        <v>3494.514986251732</v>
      </c>
      <c r="I7" s="23"/>
      <c r="J7" s="23">
        <f>J15</f>
        <v>1778.5431321115318</v>
      </c>
      <c r="K7" s="23">
        <f>K15</f>
        <v>1501.3088541401999</v>
      </c>
      <c r="L7" s="23">
        <f>+H7-M7</f>
        <v>3279.851986251732</v>
      </c>
      <c r="M7" s="23">
        <f>M14</f>
        <v>214.663</v>
      </c>
      <c r="N7" s="12"/>
      <c r="O7" s="1"/>
    </row>
    <row r="8" spans="1:15" ht="18.75">
      <c r="A8" s="17" t="s">
        <v>27</v>
      </c>
      <c r="B8" s="22">
        <v>74.966</v>
      </c>
      <c r="C8" s="22">
        <v>73.676</v>
      </c>
      <c r="D8" s="22">
        <f>+F8/C8</f>
        <v>41.337178999945706</v>
      </c>
      <c r="E8" s="23">
        <f>+M7</f>
        <v>214.663</v>
      </c>
      <c r="F8" s="23">
        <v>3045.558</v>
      </c>
      <c r="G8" s="23">
        <v>15</v>
      </c>
      <c r="H8" s="23">
        <f>SUM(E8:G8)</f>
        <v>3275.221</v>
      </c>
      <c r="I8" s="23"/>
      <c r="J8" s="23">
        <f>L8-K8</f>
        <v>1745.221</v>
      </c>
      <c r="K8" s="23">
        <v>1300</v>
      </c>
      <c r="L8" s="23">
        <f>+H8-M8</f>
        <v>3045.221</v>
      </c>
      <c r="M8" s="23">
        <v>230</v>
      </c>
      <c r="N8" s="12"/>
      <c r="O8" s="1"/>
    </row>
    <row r="9" spans="1:15" ht="15.75">
      <c r="A9" s="3"/>
      <c r="B9" s="3"/>
      <c r="C9" s="3"/>
      <c r="D9" s="3"/>
      <c r="E9" s="4"/>
      <c r="F9" s="4"/>
      <c r="G9" s="7"/>
      <c r="H9" s="4"/>
      <c r="I9" s="4"/>
      <c r="J9" s="7"/>
      <c r="K9" s="7"/>
      <c r="L9" s="7"/>
      <c r="M9" s="5"/>
      <c r="N9" s="5"/>
      <c r="O9" s="1"/>
    </row>
    <row r="10" spans="1:15" ht="15.75">
      <c r="A10" s="17" t="s">
        <v>28</v>
      </c>
      <c r="B10" s="3"/>
      <c r="C10" s="3"/>
      <c r="D10" s="3"/>
      <c r="E10" s="5"/>
      <c r="F10" s="4"/>
      <c r="G10" s="4"/>
      <c r="H10" s="4"/>
      <c r="I10" s="4"/>
      <c r="J10" s="4"/>
      <c r="K10" s="4"/>
      <c r="L10" s="4"/>
      <c r="M10" s="5"/>
      <c r="N10" s="5"/>
      <c r="O10" s="1"/>
    </row>
    <row r="11" spans="1:15" ht="15.75">
      <c r="A11" s="17" t="s">
        <v>33</v>
      </c>
      <c r="E11" s="5">
        <v>150.885</v>
      </c>
      <c r="F11" s="24">
        <v>3329.181</v>
      </c>
      <c r="G11" s="7">
        <f>((1.892356+12.797425)+(16.157802+18.592107)+(34.338299+17.984528))*2.204622/60</f>
        <v>3.7391313958929002</v>
      </c>
      <c r="H11" s="4">
        <f>SUM(E11:G11)</f>
        <v>3483.8051313958927</v>
      </c>
      <c r="I11" s="4"/>
      <c r="J11" s="4">
        <f>L11-K11</f>
        <v>587.6937876060929</v>
      </c>
      <c r="K11" s="7">
        <f>(1854.608+7999.892+6965.454)*2.204622/60</f>
        <v>618.0273437897999</v>
      </c>
      <c r="L11" s="4">
        <f>+H11-M11</f>
        <v>1205.7211313958928</v>
      </c>
      <c r="M11" s="5">
        <v>2278.084</v>
      </c>
      <c r="N11" s="5"/>
      <c r="O11" s="1"/>
    </row>
    <row r="12" spans="1:15" ht="15.75">
      <c r="A12" s="17" t="s">
        <v>11</v>
      </c>
      <c r="E12" s="4">
        <f>M11</f>
        <v>2278.084</v>
      </c>
      <c r="F12" s="24" t="s">
        <v>21</v>
      </c>
      <c r="G12" s="4">
        <f>((34.056773+13.953645)+(33.680686+4.086614+9.224293)+(29.07119+5.920373+2.676359))*2.204622/60</f>
        <v>4.8747842171721</v>
      </c>
      <c r="H12" s="4">
        <f>SUM(E12:G12)</f>
        <v>2282.958784217172</v>
      </c>
      <c r="I12" s="4"/>
      <c r="J12" s="4">
        <f>L12-K12</f>
        <v>481.19600858897184</v>
      </c>
      <c r="K12" s="4">
        <f>(5328.565+5043.926+4676.695)*2.204622/60</f>
        <v>552.9627756282</v>
      </c>
      <c r="L12" s="4">
        <f>+H12-M12</f>
        <v>1034.1587842171718</v>
      </c>
      <c r="M12" s="5">
        <v>1248.8</v>
      </c>
      <c r="N12" s="5"/>
      <c r="O12" s="1"/>
    </row>
    <row r="13" spans="1:15" ht="15.75">
      <c r="A13" s="17" t="s">
        <v>19</v>
      </c>
      <c r="E13" s="4">
        <f>M12</f>
        <v>1248.8</v>
      </c>
      <c r="F13" s="24" t="s">
        <v>21</v>
      </c>
      <c r="G13" s="4">
        <f>((16.275495+6.172565+9.1136)+(10.79518+8.118303+8.3269)+(7.462335+6.902733+6.662696))*2.204622/60</f>
        <v>2.9332424794659</v>
      </c>
      <c r="H13" s="4">
        <f>SUM(E13:G13)</f>
        <v>1251.7332424794658</v>
      </c>
      <c r="I13" s="4"/>
      <c r="J13" s="4">
        <f>L13-K13</f>
        <v>407.9605287787658</v>
      </c>
      <c r="K13" s="4">
        <f>(3366.696+1810.551+932.364)*2.204622/60</f>
        <v>224.48971370069998</v>
      </c>
      <c r="L13" s="4">
        <f>+H13-M13</f>
        <v>632.4502424794658</v>
      </c>
      <c r="M13" s="5">
        <v>619.283</v>
      </c>
      <c r="N13" s="5"/>
      <c r="O13" s="1"/>
    </row>
    <row r="14" spans="1:15" ht="15.75">
      <c r="A14" s="28" t="s">
        <v>20</v>
      </c>
      <c r="E14" s="4">
        <f>M13</f>
        <v>619.283</v>
      </c>
      <c r="F14" s="24" t="s">
        <v>21</v>
      </c>
      <c r="G14" s="4">
        <f>((14.329609+5.769896+6.808564)+(9.402357+7.620789+7.713398)+(17.32651+5.110408+4.893318))*2.204622/60</f>
        <v>2.9018281592013</v>
      </c>
      <c r="H14" s="4">
        <f>SUM(E14:G14)</f>
        <v>622.1848281592013</v>
      </c>
      <c r="I14" s="4"/>
      <c r="J14" s="4">
        <f>L14-K14</f>
        <v>301.69280713770127</v>
      </c>
      <c r="K14" s="4">
        <f>(856.122+826.084+1197.989)*2.204622/60</f>
        <v>105.8290210215</v>
      </c>
      <c r="L14" s="4">
        <f>+H14-M14</f>
        <v>407.5218281592013</v>
      </c>
      <c r="M14" s="5">
        <v>214.663</v>
      </c>
      <c r="N14" s="5"/>
      <c r="O14" s="1"/>
    </row>
    <row r="15" spans="1:15" ht="15.75">
      <c r="A15" s="16" t="s">
        <v>5</v>
      </c>
      <c r="B15" s="16"/>
      <c r="C15" s="16"/>
      <c r="D15" s="16"/>
      <c r="E15" s="27"/>
      <c r="F15" s="25">
        <f>F11</f>
        <v>3329.181</v>
      </c>
      <c r="G15" s="27">
        <f>G11+G12+G13+G14</f>
        <v>14.448986251732201</v>
      </c>
      <c r="H15" s="25">
        <f>E11+F15+G15</f>
        <v>3494.514986251732</v>
      </c>
      <c r="I15" s="25"/>
      <c r="J15" s="27">
        <f>J11+J12+J13+J14</f>
        <v>1778.5431321115318</v>
      </c>
      <c r="K15" s="27">
        <f>K11+K12+K13+K14</f>
        <v>1501.3088541401999</v>
      </c>
      <c r="L15" s="27">
        <f>L11+L12+L13+L14</f>
        <v>3279.8519862517314</v>
      </c>
      <c r="M15" s="27"/>
      <c r="N15" s="5"/>
      <c r="O15" s="1"/>
    </row>
    <row r="16" spans="1:15" ht="18.75">
      <c r="A16" s="6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8"/>
      <c r="L16" s="3"/>
      <c r="M16" s="3"/>
      <c r="N16" s="5"/>
      <c r="O16" s="1"/>
    </row>
    <row r="17" spans="1:15" ht="15.75">
      <c r="A17" s="17" t="s">
        <v>22</v>
      </c>
      <c r="B17" s="17"/>
      <c r="C17" s="17"/>
      <c r="D17" s="17"/>
      <c r="E17" s="22"/>
      <c r="F17" s="22"/>
      <c r="G17" s="22"/>
      <c r="H17" s="22"/>
      <c r="I17" s="22"/>
      <c r="J17" s="22"/>
      <c r="K17" s="22"/>
      <c r="L17" s="22"/>
      <c r="M17" s="22"/>
      <c r="N17" s="5"/>
      <c r="O17" s="1"/>
    </row>
    <row r="18" spans="1:15" ht="15.75">
      <c r="A18" s="17" t="s">
        <v>23</v>
      </c>
      <c r="B18" s="17"/>
      <c r="C18" s="17"/>
      <c r="D18" s="17"/>
      <c r="E18" s="22"/>
      <c r="F18" s="22"/>
      <c r="G18" s="22"/>
      <c r="H18" s="22"/>
      <c r="I18" s="22"/>
      <c r="J18" s="22"/>
      <c r="K18" s="22"/>
      <c r="L18" s="22"/>
      <c r="M18" s="22"/>
      <c r="N18" s="5"/>
      <c r="O18" s="1"/>
    </row>
    <row r="19" spans="1:15" ht="15.75">
      <c r="A19" s="17" t="s">
        <v>10</v>
      </c>
      <c r="B19" s="26">
        <f ca="1">NOW()</f>
        <v>40890.62000659722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"/>
      <c r="O19" s="1"/>
    </row>
    <row r="20" spans="1:15" ht="17.25" customHeight="1">
      <c r="A20" s="14"/>
      <c r="B20" s="1"/>
      <c r="C20" s="1"/>
      <c r="D20" s="1"/>
      <c r="E20" s="4"/>
      <c r="F20" s="13"/>
      <c r="G20" s="4"/>
      <c r="H20" s="4"/>
      <c r="I20" s="4"/>
      <c r="J20" s="4"/>
      <c r="K20" s="4"/>
      <c r="L20" s="5"/>
      <c r="M20" s="4"/>
      <c r="N20" s="5"/>
      <c r="O20" s="1"/>
    </row>
    <row r="21" spans="1:15" ht="15.75">
      <c r="A21" s="14"/>
      <c r="B21" s="1"/>
      <c r="C21" s="1"/>
      <c r="D21" s="1"/>
      <c r="E21" s="4"/>
      <c r="F21" s="13"/>
      <c r="G21" s="4"/>
      <c r="H21" s="4"/>
      <c r="I21" s="4"/>
      <c r="J21" s="4"/>
      <c r="K21" s="4"/>
      <c r="L21" s="5"/>
      <c r="M21" s="4"/>
      <c r="N21" s="5"/>
      <c r="O21" s="1"/>
    </row>
    <row r="22" spans="1:15" ht="15.75">
      <c r="A22" s="3"/>
      <c r="B22" s="1"/>
      <c r="C22" s="1"/>
      <c r="D22" s="1"/>
      <c r="E22" s="4"/>
      <c r="F22" s="13"/>
      <c r="G22" s="4"/>
      <c r="H22" s="4"/>
      <c r="I22" s="4"/>
      <c r="J22" s="4"/>
      <c r="K22" s="4"/>
      <c r="L22" s="4"/>
      <c r="M22" s="4"/>
      <c r="N22" s="5"/>
      <c r="O22" s="1"/>
    </row>
    <row r="23" spans="1:15" ht="15.75">
      <c r="A23" s="14"/>
      <c r="B23" s="1"/>
      <c r="C23" s="1"/>
      <c r="D23" s="1"/>
      <c r="E23" s="4"/>
      <c r="F23" s="13"/>
      <c r="G23" s="7"/>
      <c r="H23" s="4"/>
      <c r="I23" s="4"/>
      <c r="J23" s="4"/>
      <c r="K23" s="7"/>
      <c r="L23" s="7"/>
      <c r="M23" s="4"/>
      <c r="N23" s="5"/>
      <c r="O23" s="1"/>
    </row>
    <row r="24" spans="1:15" ht="15.75">
      <c r="A24" s="14"/>
      <c r="B24" s="1"/>
      <c r="C24" s="1"/>
      <c r="D24" s="1"/>
      <c r="E24" s="4"/>
      <c r="F24" s="13"/>
      <c r="G24" s="7"/>
      <c r="H24" s="4"/>
      <c r="I24" s="4"/>
      <c r="J24" s="4"/>
      <c r="K24" s="7"/>
      <c r="L24" s="7"/>
      <c r="M24" s="4"/>
      <c r="N24" s="5"/>
      <c r="O24" s="1"/>
    </row>
    <row r="25" spans="1:15" ht="15.75">
      <c r="A25" s="14"/>
      <c r="B25" s="1"/>
      <c r="C25" s="1"/>
      <c r="D25" s="1"/>
      <c r="E25" s="4"/>
      <c r="F25" s="13"/>
      <c r="G25" s="7"/>
      <c r="H25" s="4"/>
      <c r="I25" s="4"/>
      <c r="J25" s="4"/>
      <c r="K25" s="7"/>
      <c r="L25" s="7"/>
      <c r="M25" s="4"/>
      <c r="N25" s="5"/>
      <c r="O25" s="1"/>
    </row>
    <row r="26" spans="1:15" ht="15.75">
      <c r="A26" s="14"/>
      <c r="B26" s="1"/>
      <c r="C26" s="1"/>
      <c r="D26" s="1"/>
      <c r="E26" s="4"/>
      <c r="F26" s="13"/>
      <c r="G26" s="7"/>
      <c r="H26" s="4"/>
      <c r="I26" s="4"/>
      <c r="J26" s="4"/>
      <c r="K26" s="7"/>
      <c r="L26" s="7"/>
      <c r="M26" s="4"/>
      <c r="N26" s="5"/>
      <c r="O26" s="1"/>
    </row>
    <row r="27" spans="1:15" ht="15.75">
      <c r="A27" s="14"/>
      <c r="B27" s="1"/>
      <c r="C27" s="1"/>
      <c r="D27" s="1"/>
      <c r="E27" s="4"/>
      <c r="F27" s="13"/>
      <c r="G27" s="7"/>
      <c r="H27" s="4"/>
      <c r="I27" s="4"/>
      <c r="J27" s="4"/>
      <c r="K27" s="7"/>
      <c r="L27" s="7"/>
      <c r="M27" s="4"/>
      <c r="N27" s="5"/>
      <c r="O27" s="1"/>
    </row>
    <row r="28" spans="1:15" ht="15.75">
      <c r="A28" s="3"/>
      <c r="B28" s="3"/>
      <c r="C28" s="3"/>
      <c r="D28" s="3"/>
      <c r="E28" s="5"/>
      <c r="F28" s="4"/>
      <c r="G28" s="4"/>
      <c r="H28" s="4"/>
      <c r="I28" s="4"/>
      <c r="J28" s="4"/>
      <c r="K28" s="4"/>
      <c r="L28" s="4"/>
      <c r="M28" s="4"/>
      <c r="N28" s="5"/>
      <c r="O28" s="1"/>
    </row>
    <row r="29" spans="1:15" ht="15.75">
      <c r="A29" s="3"/>
      <c r="B29" s="3"/>
      <c r="C29" s="3"/>
      <c r="D29" s="3"/>
      <c r="E29" s="5"/>
      <c r="F29" s="4"/>
      <c r="G29" s="4"/>
      <c r="H29" s="4"/>
      <c r="I29" s="4"/>
      <c r="J29" s="4"/>
      <c r="K29" s="4"/>
      <c r="L29" s="4"/>
      <c r="M29" s="4"/>
      <c r="N29" s="5"/>
      <c r="O29" s="1"/>
    </row>
    <row r="30" spans="1:15" ht="15.75">
      <c r="A30" s="14"/>
      <c r="B30" s="1"/>
      <c r="C30" s="1"/>
      <c r="D30" s="1"/>
      <c r="E30" s="4"/>
      <c r="F30" s="13"/>
      <c r="G30" s="7"/>
      <c r="H30" s="4"/>
      <c r="I30" s="4"/>
      <c r="J30" s="4"/>
      <c r="K30" s="7"/>
      <c r="L30" s="7"/>
      <c r="M30" s="4"/>
      <c r="N30" s="5"/>
      <c r="O30" s="1"/>
    </row>
    <row r="31" spans="1:15" ht="15.75">
      <c r="A31" s="14"/>
      <c r="B31" s="1"/>
      <c r="C31" s="1"/>
      <c r="D31" s="1"/>
      <c r="E31" s="4"/>
      <c r="F31" s="13"/>
      <c r="G31" s="7"/>
      <c r="H31" s="4"/>
      <c r="I31" s="4"/>
      <c r="J31" s="4"/>
      <c r="K31" s="7"/>
      <c r="L31" s="7"/>
      <c r="M31" s="4"/>
      <c r="N31" s="5"/>
      <c r="O31" s="1"/>
    </row>
    <row r="32" spans="1:15" ht="15.75">
      <c r="A32" s="14"/>
      <c r="B32" s="1"/>
      <c r="C32" s="1"/>
      <c r="D32" s="1"/>
      <c r="E32" s="4"/>
      <c r="F32" s="13"/>
      <c r="G32" s="7"/>
      <c r="H32" s="4"/>
      <c r="I32" s="4"/>
      <c r="J32" s="4"/>
      <c r="K32" s="7"/>
      <c r="L32" s="7"/>
      <c r="M32" s="4"/>
      <c r="N32" s="5"/>
      <c r="O32" s="1"/>
    </row>
    <row r="33" spans="1:14" ht="15.75">
      <c r="A33" s="3"/>
      <c r="B33" s="1"/>
      <c r="C33" s="1"/>
      <c r="D33" s="1"/>
      <c r="E33" s="5"/>
      <c r="F33" s="13"/>
      <c r="G33" s="4"/>
      <c r="H33" s="4"/>
      <c r="I33" s="4"/>
      <c r="J33" s="4"/>
      <c r="K33" s="4"/>
      <c r="L33" s="4"/>
      <c r="M33" s="4"/>
      <c r="N33" s="5"/>
    </row>
    <row r="34" spans="1:14" ht="15.75">
      <c r="A34" s="14"/>
      <c r="B34" s="3"/>
      <c r="C34" s="3"/>
      <c r="D34" s="3"/>
      <c r="E34" s="5"/>
      <c r="F34" s="4"/>
      <c r="G34" s="4"/>
      <c r="H34" s="4"/>
      <c r="I34" s="4"/>
      <c r="J34" s="4"/>
      <c r="K34" s="4"/>
      <c r="L34" s="4"/>
      <c r="M34" s="4"/>
      <c r="N34" s="5"/>
    </row>
    <row r="35" spans="1:14" ht="15.75">
      <c r="A35" s="14"/>
      <c r="B35" s="3"/>
      <c r="C35" s="3"/>
      <c r="D35" s="3"/>
      <c r="E35" s="5"/>
      <c r="F35" s="4"/>
      <c r="G35" s="4"/>
      <c r="H35" s="4"/>
      <c r="I35" s="4"/>
      <c r="J35" s="4"/>
      <c r="K35" s="4"/>
      <c r="L35" s="4"/>
      <c r="M35" s="4"/>
      <c r="N35" s="5"/>
    </row>
    <row r="36" spans="1:14" ht="15.75">
      <c r="A36" s="14"/>
      <c r="B36" s="3"/>
      <c r="C36" s="3"/>
      <c r="D36" s="3"/>
      <c r="E36" s="5"/>
      <c r="F36" s="4"/>
      <c r="G36" s="4"/>
      <c r="H36" s="4"/>
      <c r="I36" s="4"/>
      <c r="J36" s="4"/>
      <c r="K36" s="4"/>
      <c r="L36" s="4"/>
      <c r="M36" s="4"/>
      <c r="N36" s="5"/>
    </row>
    <row r="37" spans="1:14" ht="15.75">
      <c r="A37" s="3"/>
      <c r="B37" s="1"/>
      <c r="C37" s="1"/>
      <c r="D37" s="1"/>
      <c r="E37" s="4"/>
      <c r="F37" s="13"/>
      <c r="G37" s="4"/>
      <c r="H37" s="4"/>
      <c r="I37" s="4"/>
      <c r="J37" s="4"/>
      <c r="K37" s="4"/>
      <c r="L37" s="4"/>
      <c r="M37" s="4"/>
      <c r="N37" s="5"/>
    </row>
    <row r="38" spans="1:14" ht="15.75">
      <c r="A38" s="14"/>
      <c r="B38" s="1"/>
      <c r="C38" s="1"/>
      <c r="D38" s="1"/>
      <c r="E38" s="4"/>
      <c r="F38" s="13"/>
      <c r="G38" s="4"/>
      <c r="H38" s="4"/>
      <c r="I38" s="4"/>
      <c r="J38" s="4"/>
      <c r="K38" s="4"/>
      <c r="L38" s="7"/>
      <c r="M38" s="4"/>
      <c r="N38" s="5"/>
    </row>
    <row r="39" spans="1:14" ht="15.75">
      <c r="A39" s="14"/>
      <c r="B39" s="1"/>
      <c r="C39" s="1"/>
      <c r="D39" s="1"/>
      <c r="E39" s="4"/>
      <c r="F39" s="13"/>
      <c r="G39" s="4"/>
      <c r="H39" s="4"/>
      <c r="I39" s="4"/>
      <c r="J39" s="4"/>
      <c r="K39" s="4"/>
      <c r="L39" s="7"/>
      <c r="M39" s="4"/>
      <c r="N39" s="5"/>
    </row>
    <row r="40" spans="1:14" ht="15.75">
      <c r="A40" s="14"/>
      <c r="B40" s="1"/>
      <c r="C40" s="1"/>
      <c r="D40" s="1"/>
      <c r="E40" s="4"/>
      <c r="F40" s="13"/>
      <c r="G40" s="4"/>
      <c r="H40" s="4"/>
      <c r="I40" s="4"/>
      <c r="J40" s="4"/>
      <c r="K40" s="4"/>
      <c r="L40" s="4"/>
      <c r="M40" s="4"/>
      <c r="N40" s="5"/>
    </row>
    <row r="41" spans="1:14" ht="15.75">
      <c r="A41" s="3"/>
      <c r="B41" s="1"/>
      <c r="C41" s="1"/>
      <c r="D41" s="1"/>
      <c r="E41" s="4"/>
      <c r="F41" s="13"/>
      <c r="G41" s="4"/>
      <c r="H41" s="4"/>
      <c r="I41" s="4"/>
      <c r="J41" s="4"/>
      <c r="K41" s="4"/>
      <c r="L41" s="4"/>
      <c r="M41" s="4"/>
      <c r="N41" s="5"/>
    </row>
    <row r="42" spans="1:14" ht="15.75">
      <c r="A42" s="14"/>
      <c r="B42" s="1"/>
      <c r="C42" s="1"/>
      <c r="D42" s="1"/>
      <c r="E42" s="4"/>
      <c r="F42" s="13"/>
      <c r="G42" s="4"/>
      <c r="H42" s="4"/>
      <c r="I42" s="4"/>
      <c r="J42" s="4"/>
      <c r="K42" s="4"/>
      <c r="L42" s="7"/>
      <c r="M42" s="4"/>
      <c r="N42" s="5"/>
    </row>
    <row r="43" spans="1:14" ht="15.75">
      <c r="A43" s="14"/>
      <c r="B43" s="1"/>
      <c r="C43" s="1"/>
      <c r="D43" s="1"/>
      <c r="E43" s="4"/>
      <c r="F43" s="13"/>
      <c r="G43" s="4"/>
      <c r="H43" s="4"/>
      <c r="I43" s="4"/>
      <c r="J43" s="4"/>
      <c r="K43" s="4"/>
      <c r="L43" s="7"/>
      <c r="M43" s="4"/>
      <c r="N43" s="5"/>
    </row>
    <row r="44" spans="1:14" ht="15.75">
      <c r="A44" s="14"/>
      <c r="B44" s="1"/>
      <c r="C44" s="1"/>
      <c r="D44" s="1"/>
      <c r="E44" s="4"/>
      <c r="F44" s="13"/>
      <c r="G44" s="4"/>
      <c r="H44" s="4"/>
      <c r="I44" s="4"/>
      <c r="J44" s="5"/>
      <c r="K44" s="4"/>
      <c r="L44" s="7"/>
      <c r="M44" s="4"/>
      <c r="N44" s="5"/>
    </row>
    <row r="45" spans="1:14" ht="15.75">
      <c r="A45" s="14"/>
      <c r="B45" s="1"/>
      <c r="C45" s="1"/>
      <c r="D45" s="1"/>
      <c r="E45" s="4"/>
      <c r="F45" s="13"/>
      <c r="G45" s="4"/>
      <c r="H45" s="4"/>
      <c r="I45" s="4"/>
      <c r="J45" s="4"/>
      <c r="K45" s="4"/>
      <c r="L45" s="4"/>
      <c r="M45" s="4"/>
      <c r="N45" s="5"/>
    </row>
    <row r="46" spans="1:14" ht="15.75">
      <c r="A46" s="3"/>
      <c r="B46" s="3"/>
      <c r="C46" s="3"/>
      <c r="D46" s="3"/>
      <c r="E46" s="5"/>
      <c r="F46" s="4"/>
      <c r="G46" s="5"/>
      <c r="H46" s="4"/>
      <c r="I46" s="4"/>
      <c r="J46" s="5"/>
      <c r="K46" s="5"/>
      <c r="L46" s="5"/>
      <c r="M46" s="5"/>
      <c r="N46" s="5"/>
    </row>
    <row r="47" spans="1:14" ht="18.75">
      <c r="A47" s="6"/>
      <c r="B47" s="3"/>
      <c r="C47" s="3"/>
      <c r="D47" s="3"/>
      <c r="E47" s="3"/>
      <c r="F47" s="3"/>
      <c r="G47" s="3"/>
      <c r="H47" s="3"/>
      <c r="I47" s="3"/>
      <c r="J47" s="3"/>
      <c r="K47" s="8"/>
      <c r="L47" s="3"/>
      <c r="M47" s="3"/>
      <c r="N47" s="3"/>
    </row>
    <row r="48" spans="1:15" ht="15.75">
      <c r="A48" s="3"/>
      <c r="B48" s="3"/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2"/>
    </row>
    <row r="49" spans="1:14" ht="15.75">
      <c r="A49" s="3"/>
      <c r="B49" s="3"/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.75">
      <c r="A50" s="3"/>
      <c r="B50" s="1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sheetProtection/>
  <mergeCells count="2">
    <mergeCell ref="B5:C5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Verna Daniels</Manager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Soybeans: US supply and disappearance</dc:title>
  <dc:subject>agricultural economics</dc:subject>
  <dc:creator>Mark Ash and Erik Dohlman</dc:creator>
  <cp:keywords>soybeans, us supply, disappearance</cp:keywords>
  <dc:description/>
  <cp:lastModifiedBy>Lenovo User</cp:lastModifiedBy>
  <dcterms:created xsi:type="dcterms:W3CDTF">2009-07-14T12:17:15Z</dcterms:created>
  <dcterms:modified xsi:type="dcterms:W3CDTF">2011-12-13T19:53:32Z</dcterms:modified>
  <cp:category/>
  <cp:version/>
  <cp:contentType/>
  <cp:contentStatus/>
</cp:coreProperties>
</file>