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usdagcc.sharepoint.com/sites/REE-ERS-FruitTreeNuts/Shared Documents/General/Yearbook/For publication/All Yearbook tables/"/>
    </mc:Choice>
  </mc:AlternateContent>
  <xr:revisionPtr revIDLastSave="22" documentId="8_{3B86D636-54DC-4A2C-9FFD-B0B96278F9FF}" xr6:coauthVersionLast="47" xr6:coauthVersionMax="47" xr10:uidLastSave="{C3F26028-A77B-4320-894B-55A6C595DB65}"/>
  <bookViews>
    <workbookView xWindow="9000" yWindow="1800" windowWidth="28725" windowHeight="18675" tabRatio="855" activeTab="19" xr2:uid="{00000000-000D-0000-FFFF-FFFF00000000}"/>
  </bookViews>
  <sheets>
    <sheet name="Index" sheetId="226" r:id="rId1"/>
    <sheet name="E-1" sheetId="139" r:id="rId2"/>
    <sheet name="E-2" sheetId="140" r:id="rId3"/>
    <sheet name="E-3" sheetId="141" r:id="rId4"/>
    <sheet name="E-4" sheetId="142" r:id="rId5"/>
    <sheet name="E-5" sheetId="143" r:id="rId6"/>
    <sheet name="E-6" sheetId="144" r:id="rId7"/>
    <sheet name="E-7" sheetId="145" r:id="rId8"/>
    <sheet name="E-8" sheetId="146" r:id="rId9"/>
    <sheet name="E-9" sheetId="147" r:id="rId10"/>
    <sheet name="E-10" sheetId="148" r:id="rId11"/>
    <sheet name="E-11" sheetId="149" r:id="rId12"/>
    <sheet name="E-12" sheetId="150" r:id="rId13"/>
    <sheet name="E-13" sheetId="151" r:id="rId14"/>
    <sheet name="E-14" sheetId="152" r:id="rId15"/>
    <sheet name="E-15" sheetId="153" r:id="rId16"/>
    <sheet name="E-16" sheetId="154" r:id="rId17"/>
    <sheet name="E-17" sheetId="155" r:id="rId18"/>
    <sheet name="E-18" sheetId="156" r:id="rId19"/>
    <sheet name="E-19" sheetId="157" r:id="rId20"/>
  </sheets>
  <definedNames>
    <definedName name="__123Graph_A" localSheetId="10" hidden="1">#REF!</definedName>
    <definedName name="__123Graph_A" localSheetId="11" hidden="1">#REF!</definedName>
    <definedName name="__123Graph_A" localSheetId="12" hidden="1">#REF!</definedName>
    <definedName name="__123Graph_A" localSheetId="13" hidden="1">#REF!</definedName>
    <definedName name="__123Graph_A" localSheetId="14" hidden="1">#REF!</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2" hidden="1">#REF!</definedName>
    <definedName name="__123Graph_A" localSheetId="3" hidden="1">'E-3'!$C$2:$C$2</definedName>
    <definedName name="__123Graph_A" localSheetId="4" hidden="1">#REF!</definedName>
    <definedName name="__123Graph_A" localSheetId="5" hidden="1">#REF!</definedName>
    <definedName name="__123Graph_A" localSheetId="6" hidden="1">#REF!</definedName>
    <definedName name="__123Graph_A" localSheetId="7" hidden="1">'E-7'!#REF!</definedName>
    <definedName name="__123Graph_A" localSheetId="8" hidden="1">#REF!</definedName>
    <definedName name="__123Graph_A" localSheetId="9" hidden="1">#REF!</definedName>
    <definedName name="__123Graph_A" hidden="1">#REF!</definedName>
    <definedName name="__123Graph_ABROCMON" localSheetId="10" hidden="1">#REF!</definedName>
    <definedName name="__123Graph_ABROCMON" localSheetId="11" hidden="1">#REF!</definedName>
    <definedName name="__123Graph_ABROCMON" localSheetId="12" hidden="1">#REF!</definedName>
    <definedName name="__123Graph_ABROCMON" localSheetId="13" hidden="1">#REF!</definedName>
    <definedName name="__123Graph_ABROCMON" localSheetId="14" hidden="1">#REF!</definedName>
    <definedName name="__123Graph_ABROCMON" localSheetId="15" hidden="1">#REF!</definedName>
    <definedName name="__123Graph_ABROCMON" localSheetId="16" hidden="1">#REF!</definedName>
    <definedName name="__123Graph_ABROCMON" localSheetId="17" hidden="1">#REF!</definedName>
    <definedName name="__123Graph_ABROCMON" localSheetId="18" hidden="1">#REF!</definedName>
    <definedName name="__123Graph_ABROCMON" localSheetId="19" hidden="1">#REF!</definedName>
    <definedName name="__123Graph_ABROCMON" localSheetId="2" hidden="1">#REF!</definedName>
    <definedName name="__123Graph_ABROCMON" localSheetId="3" hidden="1">#REF!</definedName>
    <definedName name="__123Graph_ABROCMON" localSheetId="4" hidden="1">#REF!</definedName>
    <definedName name="__123Graph_ABROCMON" localSheetId="5" hidden="1">#REF!</definedName>
    <definedName name="__123Graph_ABROCMON" localSheetId="6" hidden="1">#REF!</definedName>
    <definedName name="__123Graph_ABROCMON" localSheetId="7" hidden="1">'E-7'!#REF!</definedName>
    <definedName name="__123Graph_ABROCMON" localSheetId="8" hidden="1">#REF!</definedName>
    <definedName name="__123Graph_ABROCMON" localSheetId="9" hidden="1">#REF!</definedName>
    <definedName name="__123Graph_ABROCMON" hidden="1">#REF!</definedName>
    <definedName name="__123Graph_ACARRMON" localSheetId="10" hidden="1">#REF!</definedName>
    <definedName name="__123Graph_ACARRMON" localSheetId="11" hidden="1">#REF!</definedName>
    <definedName name="__123Graph_ACARRMON" localSheetId="12" hidden="1">#REF!</definedName>
    <definedName name="__123Graph_ACARRMON" localSheetId="13" hidden="1">#REF!</definedName>
    <definedName name="__123Graph_ACARRMON" localSheetId="14" hidden="1">#REF!</definedName>
    <definedName name="__123Graph_ACARRMON" localSheetId="15" hidden="1">#REF!</definedName>
    <definedName name="__123Graph_ACARRMON" localSheetId="16" hidden="1">#REF!</definedName>
    <definedName name="__123Graph_ACARRMON" localSheetId="17" hidden="1">#REF!</definedName>
    <definedName name="__123Graph_ACARRMON" localSheetId="18" hidden="1">#REF!</definedName>
    <definedName name="__123Graph_ACARRMON" localSheetId="19" hidden="1">#REF!</definedName>
    <definedName name="__123Graph_ACARRMON" localSheetId="2" hidden="1">#REF!</definedName>
    <definedName name="__123Graph_ACARRMON" localSheetId="3" hidden="1">#REF!</definedName>
    <definedName name="__123Graph_ACARRMON" localSheetId="4" hidden="1">#REF!</definedName>
    <definedName name="__123Graph_ACARRMON" localSheetId="5" hidden="1">#REF!</definedName>
    <definedName name="__123Graph_ACARRMON" localSheetId="6" hidden="1">#REF!</definedName>
    <definedName name="__123Graph_ACARRMON" localSheetId="7" hidden="1">'E-7'!#REF!</definedName>
    <definedName name="__123Graph_ACARRMON" localSheetId="8" hidden="1">#REF!</definedName>
    <definedName name="__123Graph_ACARRMON" localSheetId="9" hidden="1">#REF!</definedName>
    <definedName name="__123Graph_ACARRMON" hidden="1">#REF!</definedName>
    <definedName name="__123Graph_ACAULMON" localSheetId="10" hidden="1">#REF!</definedName>
    <definedName name="__123Graph_ACAULMON" localSheetId="11" hidden="1">#REF!</definedName>
    <definedName name="__123Graph_ACAULMON" localSheetId="12" hidden="1">#REF!</definedName>
    <definedName name="__123Graph_ACAULMON" localSheetId="13" hidden="1">#REF!</definedName>
    <definedName name="__123Graph_ACAULMON" localSheetId="14" hidden="1">#REF!</definedName>
    <definedName name="__123Graph_ACAULMON" localSheetId="15" hidden="1">#REF!</definedName>
    <definedName name="__123Graph_ACAULMON" localSheetId="16" hidden="1">#REF!</definedName>
    <definedName name="__123Graph_ACAULMON" localSheetId="17" hidden="1">#REF!</definedName>
    <definedName name="__123Graph_ACAULMON" localSheetId="18" hidden="1">#REF!</definedName>
    <definedName name="__123Graph_ACAULMON" localSheetId="19" hidden="1">#REF!</definedName>
    <definedName name="__123Graph_ACAULMON" localSheetId="2" hidden="1">#REF!</definedName>
    <definedName name="__123Graph_ACAULMON" localSheetId="3" hidden="1">#REF!</definedName>
    <definedName name="__123Graph_ACAULMON" localSheetId="7" hidden="1">'E-7'!#REF!</definedName>
    <definedName name="__123Graph_ACAULMON" localSheetId="8" hidden="1">#REF!</definedName>
    <definedName name="__123Graph_ACAULMON" localSheetId="9" hidden="1">#REF!</definedName>
    <definedName name="__123Graph_ACAULMON" hidden="1">#REF!</definedName>
    <definedName name="__123Graph_ACELMON" localSheetId="10" hidden="1">#REF!</definedName>
    <definedName name="__123Graph_ACELMON" localSheetId="11" hidden="1">#REF!</definedName>
    <definedName name="__123Graph_ACELMON" localSheetId="12" hidden="1">#REF!</definedName>
    <definedName name="__123Graph_ACELMON" localSheetId="13" hidden="1">#REF!</definedName>
    <definedName name="__123Graph_ACELMON" localSheetId="14" hidden="1">#REF!</definedName>
    <definedName name="__123Graph_ACELMON" localSheetId="15" hidden="1">#REF!</definedName>
    <definedName name="__123Graph_ACELMON" localSheetId="16" hidden="1">#REF!</definedName>
    <definedName name="__123Graph_ACELMON" localSheetId="17" hidden="1">#REF!</definedName>
    <definedName name="__123Graph_ACELMON" localSheetId="18" hidden="1">#REF!</definedName>
    <definedName name="__123Graph_ACELMON" localSheetId="19" hidden="1">#REF!</definedName>
    <definedName name="__123Graph_ACELMON" localSheetId="2" hidden="1">#REF!</definedName>
    <definedName name="__123Graph_ACELMON" localSheetId="3" hidden="1">#REF!</definedName>
    <definedName name="__123Graph_ACELMON" localSheetId="7" hidden="1">'E-7'!$I$47:$I$52</definedName>
    <definedName name="__123Graph_ACELMON" localSheetId="8" hidden="1">#REF!</definedName>
    <definedName name="__123Graph_ACELMON" localSheetId="9" hidden="1">#REF!</definedName>
    <definedName name="__123Graph_ACELMON" hidden="1">#REF!</definedName>
    <definedName name="__123Graph_AFOBMON" localSheetId="10" hidden="1">#REF!</definedName>
    <definedName name="__123Graph_AFOBMON" localSheetId="11" hidden="1">#REF!</definedName>
    <definedName name="__123Graph_AFOBMON" localSheetId="12" hidden="1">#REF!</definedName>
    <definedName name="__123Graph_AFOBMON" localSheetId="13" hidden="1">#REF!</definedName>
    <definedName name="__123Graph_AFOBMON" localSheetId="14" hidden="1">#REF!</definedName>
    <definedName name="__123Graph_AFOBMON" localSheetId="15" hidden="1">#REF!</definedName>
    <definedName name="__123Graph_AFOBMON" localSheetId="16" hidden="1">#REF!</definedName>
    <definedName name="__123Graph_AFOBMON" localSheetId="17" hidden="1">#REF!</definedName>
    <definedName name="__123Graph_AFOBMON" localSheetId="18" hidden="1">#REF!</definedName>
    <definedName name="__123Graph_AFOBMON" localSheetId="19" hidden="1">#REF!</definedName>
    <definedName name="__123Graph_AFOBMON" localSheetId="2" hidden="1">#REF!</definedName>
    <definedName name="__123Graph_AFOBMON" localSheetId="3" hidden="1">#REF!</definedName>
    <definedName name="__123Graph_AFOBMON" localSheetId="7" hidden="1">'E-7'!#REF!</definedName>
    <definedName name="__123Graph_AFOBMON" localSheetId="8" hidden="1">#REF!</definedName>
    <definedName name="__123Graph_AFOBMON" localSheetId="9" hidden="1">#REF!</definedName>
    <definedName name="__123Graph_AFOBMON" hidden="1">#REF!</definedName>
    <definedName name="__123Graph_AHAC" localSheetId="14" hidden="1">#REF!</definedName>
    <definedName name="__123Graph_AHAC" localSheetId="15" hidden="1">#REF!</definedName>
    <definedName name="__123Graph_AHAC" localSheetId="16" hidden="1">#REF!</definedName>
    <definedName name="__123Graph_AHAC" localSheetId="17" hidden="1">#REF!</definedName>
    <definedName name="__123Graph_AHAC" localSheetId="18" hidden="1">#REF!</definedName>
    <definedName name="__123Graph_AHAC" localSheetId="19" hidden="1">#REF!</definedName>
    <definedName name="__123Graph_AHAC" localSheetId="2" hidden="1">#REF!</definedName>
    <definedName name="__123Graph_AHAC" localSheetId="3" hidden="1">#REF!</definedName>
    <definedName name="__123Graph_AHAC" localSheetId="7" hidden="1">#REF!</definedName>
    <definedName name="__123Graph_AHAC" localSheetId="8" hidden="1">#REF!</definedName>
    <definedName name="__123Graph_AHAC" localSheetId="9" hidden="1">#REF!</definedName>
    <definedName name="__123Graph_AHAC" hidden="1">#REF!</definedName>
    <definedName name="__123Graph_APERCAP" localSheetId="14" hidden="1">#REF!</definedName>
    <definedName name="__123Graph_APERCAP" localSheetId="15" hidden="1">#REF!</definedName>
    <definedName name="__123Graph_APERCAP" localSheetId="16" hidden="1">#REF!</definedName>
    <definedName name="__123Graph_APERCAP" localSheetId="17" hidden="1">#REF!</definedName>
    <definedName name="__123Graph_APERCAP" localSheetId="18" hidden="1">#REF!</definedName>
    <definedName name="__123Graph_APERCAP" localSheetId="19" hidden="1">#REF!</definedName>
    <definedName name="__123Graph_APERCAP" localSheetId="2" hidden="1">#REF!</definedName>
    <definedName name="__123Graph_APERCAP" localSheetId="3" hidden="1">#REF!</definedName>
    <definedName name="__123Graph_APERCAP" localSheetId="7" hidden="1">#REF!</definedName>
    <definedName name="__123Graph_APERCAP" localSheetId="8" hidden="1">#REF!</definedName>
    <definedName name="__123Graph_APERCAP" localSheetId="9" hidden="1">#REF!</definedName>
    <definedName name="__123Graph_APERCAP" hidden="1">#REF!</definedName>
    <definedName name="__123Graph_ATOMWEEK" localSheetId="14" hidden="1">#REF!</definedName>
    <definedName name="__123Graph_ATOMWEEK" localSheetId="15" hidden="1">#REF!</definedName>
    <definedName name="__123Graph_ATOMWEEK" localSheetId="16" hidden="1">#REF!</definedName>
    <definedName name="__123Graph_ATOMWEEK" localSheetId="17" hidden="1">#REF!</definedName>
    <definedName name="__123Graph_ATOMWEEK" localSheetId="18" hidden="1">#REF!</definedName>
    <definedName name="__123Graph_ATOMWEEK" localSheetId="19" hidden="1">#REF!</definedName>
    <definedName name="__123Graph_ATOMWEEK" localSheetId="2" hidden="1">#REF!</definedName>
    <definedName name="__123Graph_ATOMWEEK" localSheetId="3" hidden="1">#REF!</definedName>
    <definedName name="__123Graph_ATOMWEEK" localSheetId="7" hidden="1">'E-7'!#REF!</definedName>
    <definedName name="__123Graph_ATOMWEEK" localSheetId="8" hidden="1">#REF!</definedName>
    <definedName name="__123Graph_ATOMWEEK" localSheetId="9" hidden="1">#REF!</definedName>
    <definedName name="__123Graph_ATOMWEEK" hidden="1">#REF!</definedName>
    <definedName name="__123Graph_AWINTMON" localSheetId="14" hidden="1">#REF!</definedName>
    <definedName name="__123Graph_AWINTMON" localSheetId="15" hidden="1">#REF!</definedName>
    <definedName name="__123Graph_AWINTMON" localSheetId="16" hidden="1">#REF!</definedName>
    <definedName name="__123Graph_AWINTMON" localSheetId="17" hidden="1">#REF!</definedName>
    <definedName name="__123Graph_AWINTMON" localSheetId="18" hidden="1">#REF!</definedName>
    <definedName name="__123Graph_AWINTMON" localSheetId="19" hidden="1">#REF!</definedName>
    <definedName name="__123Graph_AWINTMON" localSheetId="2" hidden="1">#REF!</definedName>
    <definedName name="__123Graph_AWINTMON" localSheetId="3" hidden="1">#REF!</definedName>
    <definedName name="__123Graph_AWINTMON" localSheetId="7" hidden="1">'E-7'!#REF!</definedName>
    <definedName name="__123Graph_AWINTMON" localSheetId="8" hidden="1">#REF!</definedName>
    <definedName name="__123Graph_AWINTMON" localSheetId="9" hidden="1">#REF!</definedName>
    <definedName name="__123Graph_AWINTMON" hidden="1">#REF!</definedName>
    <definedName name="__123Graph_B" localSheetId="10" hidden="1">#REF!</definedName>
    <definedName name="__123Graph_B" localSheetId="11" hidden="1">#REF!</definedName>
    <definedName name="__123Graph_B" localSheetId="12" hidden="1">#REF!</definedName>
    <definedName name="__123Graph_B" localSheetId="13" hidden="1">#REF!</definedName>
    <definedName name="__123Graph_B" localSheetId="1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 hidden="1">#REF!</definedName>
    <definedName name="__123Graph_B" localSheetId="3" hidden="1">'E-3'!#REF!</definedName>
    <definedName name="__123Graph_B" localSheetId="4" hidden="1">#REF!</definedName>
    <definedName name="__123Graph_B" localSheetId="5" hidden="1">#REF!</definedName>
    <definedName name="__123Graph_B" localSheetId="7" hidden="1">'E-7'!#REF!</definedName>
    <definedName name="__123Graph_B" localSheetId="8" hidden="1">#REF!</definedName>
    <definedName name="__123Graph_B" localSheetId="9" hidden="1">#REF!</definedName>
    <definedName name="__123Graph_B" hidden="1">#REF!</definedName>
    <definedName name="__123Graph_BPC" localSheetId="10" hidden="1">#REF!</definedName>
    <definedName name="__123Graph_BPC" localSheetId="11" hidden="1">#REF!</definedName>
    <definedName name="__123Graph_BPC" localSheetId="12" hidden="1">#REF!</definedName>
    <definedName name="__123Graph_BPC" localSheetId="13" hidden="1">#REF!</definedName>
    <definedName name="__123Graph_BPC" localSheetId="14" hidden="1">#REF!</definedName>
    <definedName name="__123Graph_BPC" localSheetId="15" hidden="1">#REF!</definedName>
    <definedName name="__123Graph_BPC" localSheetId="16" hidden="1">#REF!</definedName>
    <definedName name="__123Graph_BPC" localSheetId="17" hidden="1">#REF!</definedName>
    <definedName name="__123Graph_BPC" localSheetId="18" hidden="1">#REF!</definedName>
    <definedName name="__123Graph_BPC" localSheetId="19" hidden="1">#REF!</definedName>
    <definedName name="__123Graph_BPC" localSheetId="3" hidden="1">#REF!</definedName>
    <definedName name="__123Graph_BPC" localSheetId="4" hidden="1">#REF!</definedName>
    <definedName name="__123Graph_BPC" localSheetId="5" hidden="1">#REF!</definedName>
    <definedName name="__123Graph_BPC" localSheetId="7" hidden="1">#REF!</definedName>
    <definedName name="__123Graph_BPC" localSheetId="8" hidden="1">#REF!</definedName>
    <definedName name="__123Graph_BPC" localSheetId="9" hidden="1">#REF!</definedName>
    <definedName name="__123Graph_BPC" hidden="1">#REF!</definedName>
    <definedName name="__123Graph_BPERCAP" localSheetId="10" hidden="1">#REF!</definedName>
    <definedName name="__123Graph_BPERCAP" localSheetId="11" hidden="1">#REF!</definedName>
    <definedName name="__123Graph_BPERCAP" localSheetId="12" hidden="1">#REF!</definedName>
    <definedName name="__123Graph_BPERCAP" localSheetId="13" hidden="1">#REF!</definedName>
    <definedName name="__123Graph_BPERCAP" localSheetId="14" hidden="1">#REF!</definedName>
    <definedName name="__123Graph_BPERCAP" localSheetId="15" hidden="1">#REF!</definedName>
    <definedName name="__123Graph_BPERCAP" localSheetId="16" hidden="1">#REF!</definedName>
    <definedName name="__123Graph_BPERCAP" localSheetId="17" hidden="1">#REF!</definedName>
    <definedName name="__123Graph_BPERCAP" localSheetId="18" hidden="1">#REF!</definedName>
    <definedName name="__123Graph_BPERCAP" localSheetId="19" hidden="1">#REF!</definedName>
    <definedName name="__123Graph_BPERCAP" localSheetId="2" hidden="1">#REF!</definedName>
    <definedName name="__123Graph_BPERCAP" localSheetId="3" hidden="1">#REF!</definedName>
    <definedName name="__123Graph_BPERCAP" localSheetId="4" hidden="1">#REF!</definedName>
    <definedName name="__123Graph_BPERCAP" localSheetId="5" hidden="1">#REF!</definedName>
    <definedName name="__123Graph_BPERCAP" localSheetId="7" hidden="1">#REF!</definedName>
    <definedName name="__123Graph_BPERCAP" localSheetId="8" hidden="1">#REF!</definedName>
    <definedName name="__123Graph_BPERCAP" localSheetId="9" hidden="1">#REF!</definedName>
    <definedName name="__123Graph_BPERCAP" hidden="1">#REF!</definedName>
    <definedName name="__123Graph_BPRIC_APP" localSheetId="10" hidden="1">#REF!</definedName>
    <definedName name="__123Graph_BPRIC_APP" localSheetId="11" hidden="1">#REF!</definedName>
    <definedName name="__123Graph_BPRIC_APP" localSheetId="12" hidden="1">#REF!</definedName>
    <definedName name="__123Graph_BPRIC_APP" localSheetId="13" hidden="1">#REF!</definedName>
    <definedName name="__123Graph_BPRIC_APP" localSheetId="14" hidden="1">#REF!</definedName>
    <definedName name="__123Graph_BPRIC_APP" localSheetId="15" hidden="1">#REF!</definedName>
    <definedName name="__123Graph_BPRIC_APP" localSheetId="16" hidden="1">#REF!</definedName>
    <definedName name="__123Graph_BPRIC_APP" localSheetId="17" hidden="1">#REF!</definedName>
    <definedName name="__123Graph_BPRIC_APP" localSheetId="18" hidden="1">#REF!</definedName>
    <definedName name="__123Graph_BPRIC_APP" localSheetId="19" hidden="1">#REF!</definedName>
    <definedName name="__123Graph_BPRIC_APP" localSheetId="2" hidden="1">#REF!</definedName>
    <definedName name="__123Graph_BPRIC_APP" localSheetId="3" hidden="1">#REF!</definedName>
    <definedName name="__123Graph_BPRIC_APP" localSheetId="7" hidden="1">#REF!</definedName>
    <definedName name="__123Graph_BPRIC_APP" localSheetId="8" hidden="1">#REF!</definedName>
    <definedName name="__123Graph_BPRIC_APP" localSheetId="9" hidden="1">#REF!</definedName>
    <definedName name="__123Graph_BPRIC_APP" hidden="1">#REF!</definedName>
    <definedName name="__123Graph_BTOMWEEK" localSheetId="10" hidden="1">#REF!</definedName>
    <definedName name="__123Graph_BTOMWEEK" localSheetId="11" hidden="1">#REF!</definedName>
    <definedName name="__123Graph_BTOMWEEK" localSheetId="12" hidden="1">#REF!</definedName>
    <definedName name="__123Graph_BTOMWEEK" localSheetId="13" hidden="1">#REF!</definedName>
    <definedName name="__123Graph_BTOMWEEK" localSheetId="14" hidden="1">#REF!</definedName>
    <definedName name="__123Graph_BTOMWEEK" localSheetId="15" hidden="1">#REF!</definedName>
    <definedName name="__123Graph_BTOMWEEK" localSheetId="16" hidden="1">#REF!</definedName>
    <definedName name="__123Graph_BTOMWEEK" localSheetId="17" hidden="1">#REF!</definedName>
    <definedName name="__123Graph_BTOMWEEK" localSheetId="18" hidden="1">#REF!</definedName>
    <definedName name="__123Graph_BTOMWEEK" localSheetId="19" hidden="1">#REF!</definedName>
    <definedName name="__123Graph_BTOMWEEK" localSheetId="2" hidden="1">#REF!</definedName>
    <definedName name="__123Graph_BTOMWEEK" localSheetId="3" hidden="1">#REF!</definedName>
    <definedName name="__123Graph_BTOMWEEK" localSheetId="4" hidden="1">#REF!</definedName>
    <definedName name="__123Graph_BTOMWEEK" localSheetId="5" hidden="1">#REF!</definedName>
    <definedName name="__123Graph_BTOMWEEK" localSheetId="7" hidden="1">'E-7'!#REF!</definedName>
    <definedName name="__123Graph_BTOMWEEK" localSheetId="8" hidden="1">#REF!</definedName>
    <definedName name="__123Graph_BTOMWEEK" localSheetId="9" hidden="1">#REF!</definedName>
    <definedName name="__123Graph_BTOMWEEK" hidden="1">#REF!</definedName>
    <definedName name="__123Graph_BWINTMON" localSheetId="10" hidden="1">#REF!</definedName>
    <definedName name="__123Graph_BWINTMON" localSheetId="11" hidden="1">#REF!</definedName>
    <definedName name="__123Graph_BWINTMON" localSheetId="12" hidden="1">#REF!</definedName>
    <definedName name="__123Graph_BWINTMON" localSheetId="13" hidden="1">#REF!</definedName>
    <definedName name="__123Graph_BWINTMON" localSheetId="14" hidden="1">#REF!</definedName>
    <definedName name="__123Graph_BWINTMON" localSheetId="15" hidden="1">#REF!</definedName>
    <definedName name="__123Graph_BWINTMON" localSheetId="16" hidden="1">#REF!</definedName>
    <definedName name="__123Graph_BWINTMON" localSheetId="17" hidden="1">#REF!</definedName>
    <definedName name="__123Graph_BWINTMON" localSheetId="18" hidden="1">#REF!</definedName>
    <definedName name="__123Graph_BWINTMON" localSheetId="19" hidden="1">#REF!</definedName>
    <definedName name="__123Graph_BWINTMON" localSheetId="2" hidden="1">#REF!</definedName>
    <definedName name="__123Graph_BWINTMON" localSheetId="3" hidden="1">#REF!</definedName>
    <definedName name="__123Graph_BWINTMON" localSheetId="4" hidden="1">#REF!</definedName>
    <definedName name="__123Graph_BWINTMON" localSheetId="5" hidden="1">#REF!</definedName>
    <definedName name="__123Graph_BWINTMON" localSheetId="7" hidden="1">'E-7'!#REF!</definedName>
    <definedName name="__123Graph_BWINTMON" localSheetId="8" hidden="1">#REF!</definedName>
    <definedName name="__123Graph_BWINTMON" localSheetId="9" hidden="1">#REF!</definedName>
    <definedName name="__123Graph_BWINTMON" hidden="1">#REF!</definedName>
    <definedName name="__123Graph_C" localSheetId="10" hidden="1">#REF!</definedName>
    <definedName name="__123Graph_C" localSheetId="11" hidden="1">#REF!</definedName>
    <definedName name="__123Graph_C" localSheetId="12" hidden="1">#REF!</definedName>
    <definedName name="__123Graph_C" localSheetId="13" hidden="1">#REF!</definedName>
    <definedName name="__123Graph_C" localSheetId="14" hidden="1">#REF!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19" hidden="1">#REF!</definedName>
    <definedName name="__123Graph_C" localSheetId="3" hidden="1">'E-3'!#REF!</definedName>
    <definedName name="__123Graph_C" localSheetId="4" hidden="1">#REF!</definedName>
    <definedName name="__123Graph_C" localSheetId="5" hidden="1">#REF!</definedName>
    <definedName name="__123Graph_C" localSheetId="7" hidden="1">#REF!</definedName>
    <definedName name="__123Graph_C" localSheetId="8" hidden="1">#REF!</definedName>
    <definedName name="__123Graph_C" localSheetId="9" hidden="1">#REF!</definedName>
    <definedName name="__123Graph_C" hidden="1">#REF!</definedName>
    <definedName name="__123Graph_CEXPORTS" localSheetId="10" hidden="1">#REF!</definedName>
    <definedName name="__123Graph_CEXPORTS" localSheetId="11" hidden="1">#REF!</definedName>
    <definedName name="__123Graph_CEXPORTS" localSheetId="12" hidden="1">#REF!</definedName>
    <definedName name="__123Graph_CEXPORTS" localSheetId="13" hidden="1">#REF!</definedName>
    <definedName name="__123Graph_CEXPORTS" localSheetId="14" hidden="1">#REF!</definedName>
    <definedName name="__123Graph_CEXPORTS" localSheetId="15" hidden="1">#REF!</definedName>
    <definedName name="__123Graph_CEXPORTS" localSheetId="16" hidden="1">#REF!</definedName>
    <definedName name="__123Graph_CEXPORTS" localSheetId="17" hidden="1">#REF!</definedName>
    <definedName name="__123Graph_CEXPORTS" localSheetId="18" hidden="1">#REF!</definedName>
    <definedName name="__123Graph_CEXPORTS" localSheetId="19" hidden="1">#REF!</definedName>
    <definedName name="__123Graph_CEXPORTS" localSheetId="3" hidden="1">#REF!</definedName>
    <definedName name="__123Graph_CEXPORTS" localSheetId="4" hidden="1">#REF!</definedName>
    <definedName name="__123Graph_CEXPORTS" localSheetId="5" hidden="1">#REF!</definedName>
    <definedName name="__123Graph_CEXPORTS" localSheetId="7" hidden="1">#REF!</definedName>
    <definedName name="__123Graph_CEXPORTS" localSheetId="8" hidden="1">#REF!</definedName>
    <definedName name="__123Graph_CEXPORTS" localSheetId="9" hidden="1">#REF!</definedName>
    <definedName name="__123Graph_CEXPORTS" hidden="1">#REF!</definedName>
    <definedName name="__123Graph_CPC" localSheetId="10" hidden="1">#REF!</definedName>
    <definedName name="__123Graph_CPC" localSheetId="11" hidden="1">#REF!</definedName>
    <definedName name="__123Graph_CPC" localSheetId="12" hidden="1">#REF!</definedName>
    <definedName name="__123Graph_CPC" localSheetId="13" hidden="1">#REF!</definedName>
    <definedName name="__123Graph_CPC" localSheetId="14" hidden="1">#REF!</definedName>
    <definedName name="__123Graph_CPC" localSheetId="15" hidden="1">#REF!</definedName>
    <definedName name="__123Graph_CPC" localSheetId="16" hidden="1">#REF!</definedName>
    <definedName name="__123Graph_CPC" localSheetId="17" hidden="1">#REF!</definedName>
    <definedName name="__123Graph_CPC" localSheetId="18" hidden="1">#REF!</definedName>
    <definedName name="__123Graph_CPC" localSheetId="19" hidden="1">#REF!</definedName>
    <definedName name="__123Graph_CPC" localSheetId="4" hidden="1">#REF!</definedName>
    <definedName name="__123Graph_CPC" localSheetId="5" hidden="1">#REF!</definedName>
    <definedName name="__123Graph_CPC" localSheetId="7" hidden="1">#REF!</definedName>
    <definedName name="__123Graph_CPC" localSheetId="8" hidden="1">#REF!</definedName>
    <definedName name="__123Graph_CPC" localSheetId="9" hidden="1">#REF!</definedName>
    <definedName name="__123Graph_CPC" hidden="1">#REF!</definedName>
    <definedName name="__123Graph_CPERCAP" localSheetId="10" hidden="1">#REF!</definedName>
    <definedName name="__123Graph_CPERCAP" localSheetId="11" hidden="1">#REF!</definedName>
    <definedName name="__123Graph_CPERCAP" localSheetId="12" hidden="1">#REF!</definedName>
    <definedName name="__123Graph_CPERCAP" localSheetId="13" hidden="1">#REF!</definedName>
    <definedName name="__123Graph_CPERCAP" localSheetId="14" hidden="1">#REF!</definedName>
    <definedName name="__123Graph_CPERCAP" localSheetId="15" hidden="1">#REF!</definedName>
    <definedName name="__123Graph_CPERCAP" localSheetId="16" hidden="1">#REF!</definedName>
    <definedName name="__123Graph_CPERCAP" localSheetId="17" hidden="1">#REF!</definedName>
    <definedName name="__123Graph_CPERCAP" localSheetId="18" hidden="1">#REF!</definedName>
    <definedName name="__123Graph_CPERCAP" localSheetId="19" hidden="1">#REF!</definedName>
    <definedName name="__123Graph_CPERCAP" localSheetId="2" hidden="1">#REF!</definedName>
    <definedName name="__123Graph_CPERCAP" localSheetId="3" hidden="1">#REF!</definedName>
    <definedName name="__123Graph_CPERCAP" localSheetId="4" hidden="1">#REF!</definedName>
    <definedName name="__123Graph_CPERCAP" localSheetId="5" hidden="1">#REF!</definedName>
    <definedName name="__123Graph_CPERCAP" localSheetId="7" hidden="1">#REF!</definedName>
    <definedName name="__123Graph_CPERCAP" localSheetId="8" hidden="1">#REF!</definedName>
    <definedName name="__123Graph_CPERCAP" localSheetId="9" hidden="1">#REF!</definedName>
    <definedName name="__123Graph_CPERCAP" hidden="1">#REF!</definedName>
    <definedName name="__123Graph_CSNAPBEAN" localSheetId="10" hidden="1">#REF!</definedName>
    <definedName name="__123Graph_CSNAPBEAN" localSheetId="11" hidden="1">#REF!</definedName>
    <definedName name="__123Graph_CSNAPBEAN" localSheetId="12" hidden="1">#REF!</definedName>
    <definedName name="__123Graph_CSNAPBEAN" localSheetId="13" hidden="1">#REF!</definedName>
    <definedName name="__123Graph_CSNAPBEAN" localSheetId="14" hidden="1">#REF!</definedName>
    <definedName name="__123Graph_CSNAPBEAN" localSheetId="15" hidden="1">#REF!</definedName>
    <definedName name="__123Graph_CSNAPBEAN" localSheetId="16" hidden="1">#REF!</definedName>
    <definedName name="__123Graph_CSNAPBEAN" localSheetId="17" hidden="1">#REF!</definedName>
    <definedName name="__123Graph_CSNAPBEAN" localSheetId="18" hidden="1">#REF!</definedName>
    <definedName name="__123Graph_CSNAPBEAN" localSheetId="19" hidden="1">#REF!</definedName>
    <definedName name="__123Graph_CSNAPBEAN" localSheetId="2" hidden="1">#REF!</definedName>
    <definedName name="__123Graph_CSNAPBEAN" localSheetId="4" hidden="1">#REF!</definedName>
    <definedName name="__123Graph_CSNAPBEAN" localSheetId="5" hidden="1">#REF!</definedName>
    <definedName name="__123Graph_CSNAPBEAN" localSheetId="7" hidden="1">#REF!</definedName>
    <definedName name="__123Graph_CSNAPBEAN" localSheetId="8" hidden="1">#REF!</definedName>
    <definedName name="__123Graph_CSNAPBEAN" localSheetId="9" hidden="1">#REF!</definedName>
    <definedName name="__123Graph_CSNAPBEAN" hidden="1">#REF!</definedName>
    <definedName name="__123Graph_CWINTMON" localSheetId="10" hidden="1">#REF!</definedName>
    <definedName name="__123Graph_CWINTMON" localSheetId="11" hidden="1">#REF!</definedName>
    <definedName name="__123Graph_CWINTMON" localSheetId="12" hidden="1">#REF!</definedName>
    <definedName name="__123Graph_CWINTMON" localSheetId="13" hidden="1">#REF!</definedName>
    <definedName name="__123Graph_CWINTMON" localSheetId="14" hidden="1">#REF!</definedName>
    <definedName name="__123Graph_CWINTMON" localSheetId="15" hidden="1">#REF!</definedName>
    <definedName name="__123Graph_CWINTMON" localSheetId="16" hidden="1">#REF!</definedName>
    <definedName name="__123Graph_CWINTMON" localSheetId="17" hidden="1">#REF!</definedName>
    <definedName name="__123Graph_CWINTMON" localSheetId="18" hidden="1">#REF!</definedName>
    <definedName name="__123Graph_CWINTMON" localSheetId="19" hidden="1">#REF!</definedName>
    <definedName name="__123Graph_CWINTMON" localSheetId="2" hidden="1">#REF!</definedName>
    <definedName name="__123Graph_CWINTMON" localSheetId="3" hidden="1">#REF!</definedName>
    <definedName name="__123Graph_CWINTMON" localSheetId="4" hidden="1">#REF!</definedName>
    <definedName name="__123Graph_CWINTMON" localSheetId="5" hidden="1">#REF!</definedName>
    <definedName name="__123Graph_CWINTMON" localSheetId="7" hidden="1">'E-7'!#REF!</definedName>
    <definedName name="__123Graph_CWINTMON" localSheetId="8" hidden="1">#REF!</definedName>
    <definedName name="__123Graph_CWINTMON" localSheetId="9" hidden="1">#REF!</definedName>
    <definedName name="__123Graph_CWINTMON" hidden="1">#REF!</definedName>
    <definedName name="__123Graph_X" localSheetId="3" hidden="1">'E-3'!#REF!</definedName>
    <definedName name="__123Graph_XEXP_DEB" hidden="1">#REF!</definedName>
    <definedName name="__123Graph_XEXPORTS" hidden="1">#REF!</definedName>
    <definedName name="__123Graph_XHAC" localSheetId="10" hidden="1">#REF!</definedName>
    <definedName name="__123Graph_XHAC" localSheetId="11" hidden="1">#REF!</definedName>
    <definedName name="__123Graph_XHAC" localSheetId="12" hidden="1">#REF!</definedName>
    <definedName name="__123Graph_XHAC" localSheetId="13" hidden="1">#REF!</definedName>
    <definedName name="__123Graph_XHAC" localSheetId="14" hidden="1">#REF!</definedName>
    <definedName name="__123Graph_XHAC" localSheetId="15" hidden="1">#REF!</definedName>
    <definedName name="__123Graph_XHAC" localSheetId="16" hidden="1">#REF!</definedName>
    <definedName name="__123Graph_XHAC" localSheetId="17" hidden="1">#REF!</definedName>
    <definedName name="__123Graph_XHAC" localSheetId="18" hidden="1">#REF!</definedName>
    <definedName name="__123Graph_XHAC" localSheetId="19" hidden="1">#REF!</definedName>
    <definedName name="__123Graph_XHAC" localSheetId="2" hidden="1">#REF!</definedName>
    <definedName name="__123Graph_XHAC" localSheetId="3" hidden="1">#REF!</definedName>
    <definedName name="__123Graph_XHAC" localSheetId="4" hidden="1">#REF!</definedName>
    <definedName name="__123Graph_XHAC" localSheetId="5" hidden="1">#REF!</definedName>
    <definedName name="__123Graph_XHAC" localSheetId="7" hidden="1">#REF!</definedName>
    <definedName name="__123Graph_XHAC" localSheetId="8" hidden="1">#REF!</definedName>
    <definedName name="__123Graph_XHAC" localSheetId="9" hidden="1">#REF!</definedName>
    <definedName name="__123Graph_XHAC" hidden="1">#REF!</definedName>
    <definedName name="__123Graph_XPRICE_VG" hidden="1">#REF!</definedName>
    <definedName name="_123Graph" localSheetId="10" hidden="1">#REF!</definedName>
    <definedName name="_123Graph" localSheetId="11" hidden="1">#REF!</definedName>
    <definedName name="_123Graph" localSheetId="12" hidden="1">#REF!</definedName>
    <definedName name="_123Graph" localSheetId="13" hidden="1">#REF!</definedName>
    <definedName name="_123Graph" localSheetId="14" hidden="1">#REF!</definedName>
    <definedName name="_123Graph" localSheetId="15" hidden="1">#REF!</definedName>
    <definedName name="_123Graph" localSheetId="16" hidden="1">#REF!</definedName>
    <definedName name="_123Graph" localSheetId="17" hidden="1">#REF!</definedName>
    <definedName name="_123Graph" localSheetId="18" hidden="1">#REF!</definedName>
    <definedName name="_123Graph" localSheetId="19" hidden="1">#REF!</definedName>
    <definedName name="_123Graph" localSheetId="2" hidden="1">#REF!</definedName>
    <definedName name="_123Graph" localSheetId="7" hidden="1">'E-7'!#REF!</definedName>
    <definedName name="_123Graph" localSheetId="8" hidden="1">#REF!</definedName>
    <definedName name="_123Graph" localSheetId="9" hidden="1">#REF!</definedName>
    <definedName name="_123Graph" hidden="1">#REF!</definedName>
    <definedName name="_123Graph_CPC" localSheetId="10" hidden="1">#REF!</definedName>
    <definedName name="_123Graph_CPC" localSheetId="11" hidden="1">#REF!</definedName>
    <definedName name="_123Graph_CPC" localSheetId="12" hidden="1">#REF!</definedName>
    <definedName name="_123Graph_CPC" localSheetId="13" hidden="1">#REF!</definedName>
    <definedName name="_123Graph_CPC" localSheetId="14" hidden="1">#REF!</definedName>
    <definedName name="_123Graph_CPC" localSheetId="15" hidden="1">#REF!</definedName>
    <definedName name="_123Graph_CPC" localSheetId="16" hidden="1">#REF!</definedName>
    <definedName name="_123Graph_CPC" localSheetId="17" hidden="1">#REF!</definedName>
    <definedName name="_123Graph_CPC" localSheetId="18" hidden="1">#REF!</definedName>
    <definedName name="_123Graph_CPC" localSheetId="19" hidden="1">#REF!</definedName>
    <definedName name="_123Graph_CPC" localSheetId="2" hidden="1">#REF!</definedName>
    <definedName name="_123Graph_CPC" localSheetId="8" hidden="1">#REF!</definedName>
    <definedName name="_123Graph_CPC" localSheetId="9" hidden="1">#REF!</definedName>
    <definedName name="_123Graph_CPC" hidden="1">#REF!</definedName>
    <definedName name="_123Graph_week" localSheetId="10" hidden="1">#REF!</definedName>
    <definedName name="_123Graph_week" localSheetId="11" hidden="1">#REF!</definedName>
    <definedName name="_123Graph_week" localSheetId="12" hidden="1">#REF!</definedName>
    <definedName name="_123Graph_week" localSheetId="13" hidden="1">#REF!</definedName>
    <definedName name="_123Graph_week" localSheetId="14" hidden="1">#REF!</definedName>
    <definedName name="_123Graph_week" localSheetId="15" hidden="1">#REF!</definedName>
    <definedName name="_123Graph_week" localSheetId="16" hidden="1">#REF!</definedName>
    <definedName name="_123Graph_week" localSheetId="17" hidden="1">#REF!</definedName>
    <definedName name="_123Graph_week" localSheetId="18" hidden="1">#REF!</definedName>
    <definedName name="_123Graph_week" localSheetId="19" hidden="1">#REF!</definedName>
    <definedName name="_123Graph_week" localSheetId="2" hidden="1">#REF!</definedName>
    <definedName name="_123Graph_week" localSheetId="3" hidden="1">#REF!</definedName>
    <definedName name="_123Graph_week" localSheetId="4" hidden="1">#REF!</definedName>
    <definedName name="_123Graph_week" localSheetId="5" hidden="1">#REF!</definedName>
    <definedName name="_123Graph_week" localSheetId="7" hidden="1">#REF!</definedName>
    <definedName name="_123Graph_week" localSheetId="8" hidden="1">#REF!</definedName>
    <definedName name="_123Graph_week" localSheetId="9" hidden="1">#REF!</definedName>
    <definedName name="_123Graph_week"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'E-14'!#REF!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hidden="1">#REF!</definedName>
    <definedName name="_xlnm._FilterDatabase" localSheetId="0" hidden="1">Index!$A$1:$B$20</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hidden="1">#REF!</definedName>
    <definedName name="_Order1" hidden="1">255</definedName>
    <definedName name="_Order2" hidden="1">0</definedName>
    <definedName name="_Parse_In" localSheetId="10" hidden="1">#REF!</definedName>
    <definedName name="_Parse_In" localSheetId="11" hidden="1">#REF!</definedName>
    <definedName name="_Parse_In" localSheetId="12" hidden="1">#REF!</definedName>
    <definedName name="_Parse_In" localSheetId="13" hidden="1">#REF!</definedName>
    <definedName name="_Parse_In" localSheetId="2" hidden="1">#REF!</definedName>
    <definedName name="_Parse_In" localSheetId="3" hidden="1">#REF!</definedName>
    <definedName name="_Parse_In" localSheetId="7" hidden="1">#REF!</definedName>
    <definedName name="_Parse_In" hidden="1">#REF!</definedName>
    <definedName name="_Parse_Out" localSheetId="10" hidden="1">#REF!</definedName>
    <definedName name="_Parse_Out" localSheetId="11" hidden="1">#REF!</definedName>
    <definedName name="_Parse_Out" localSheetId="12" hidden="1">#REF!</definedName>
    <definedName name="_Parse_Out" localSheetId="13" hidden="1">#REF!</definedName>
    <definedName name="_Parse_Out" localSheetId="2" hidden="1">#REF!</definedName>
    <definedName name="_Parse_Out" localSheetId="3" hidden="1">#REF!</definedName>
    <definedName name="_Parse_Out" localSheetId="7" hidden="1">#REF!</definedName>
    <definedName name="_Parse_Out" hidden="1">#REF!</definedName>
    <definedName name="_Regression_Out" localSheetId="10" hidden="1">#REF!</definedName>
    <definedName name="_Regression_Out" localSheetId="11" hidden="1">#REF!</definedName>
    <definedName name="_Regression_Out" localSheetId="12" hidden="1">#REF!</definedName>
    <definedName name="_Regression_Out" localSheetId="13" hidden="1">#REF!</definedName>
    <definedName name="_Regression_Out" localSheetId="14"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 hidden="1">#REF!</definedName>
    <definedName name="_Regression_Out" localSheetId="3" hidden="1">#REF!</definedName>
    <definedName name="_Regression_Out" localSheetId="7" hidden="1">'E-7'!#REF!</definedName>
    <definedName name="_Regression_Out" localSheetId="8" hidden="1">#REF!</definedName>
    <definedName name="_Regression_Out" localSheetId="9" hidden="1">#REF!</definedName>
    <definedName name="_Regression_Out" hidden="1">#REF!</definedName>
    <definedName name="_Regression_X" localSheetId="10" hidden="1">#REF!</definedName>
    <definedName name="_Regression_X" localSheetId="11"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 hidden="1">#REF!</definedName>
    <definedName name="_Regression_X" localSheetId="3" hidden="1">#REF!</definedName>
    <definedName name="_Regression_X" localSheetId="7" hidden="1">'E-7'!#REF!</definedName>
    <definedName name="_Regression_X" localSheetId="8" hidden="1">#REF!</definedName>
    <definedName name="_Regression_X" localSheetId="9" hidden="1">#REF!</definedName>
    <definedName name="_Regression_X" hidden="1">#REF!</definedName>
    <definedName name="_Regression_Y" localSheetId="10" hidden="1">#REF!</definedName>
    <definedName name="_Regression_Y" localSheetId="11" hidden="1">#REF!</definedName>
    <definedName name="_Regression_Y" localSheetId="12" hidden="1">#REF!</definedName>
    <definedName name="_Regression_Y" localSheetId="13" hidden="1">#REF!</definedName>
    <definedName name="_Regression_Y" localSheetId="14"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 hidden="1">#REF!</definedName>
    <definedName name="_Regression_Y" localSheetId="3" hidden="1">#REF!</definedName>
    <definedName name="_Regression_Y" localSheetId="7" hidden="1">'E-7'!#REF!</definedName>
    <definedName name="_Regression_Y" localSheetId="8" hidden="1">#REF!</definedName>
    <definedName name="_Regression_Y" localSheetId="9" hidden="1">#REF!</definedName>
    <definedName name="_Regression_Y"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 hidden="1">#REF!</definedName>
    <definedName name="_Sort" localSheetId="3" hidden="1">#REF!</definedName>
    <definedName name="_Sort" localSheetId="7" hidden="1">#REF!</definedName>
    <definedName name="_Sort" localSheetId="8" hidden="1">#REF!</definedName>
    <definedName name="_Sort" localSheetId="9" hidden="1">#REF!</definedName>
    <definedName name="_Sort" hidden="1">#REF!</definedName>
    <definedName name="a" localSheetId="2" hidden="1">#REF!</definedName>
    <definedName name="a" localSheetId="3" hidden="1">#REF!</definedName>
    <definedName name="a" localSheetId="7" hidden="1">#REF!</definedName>
    <definedName name="a" hidden="1">#REF!</definedName>
    <definedName name="CHART">#REF!</definedName>
    <definedName name="_xlnm.Print_Area" localSheetId="1">'E-1'!$A$1:$F$57</definedName>
    <definedName name="_xlnm.Print_Area" localSheetId="10">'E-10'!$A$1:$J$60</definedName>
    <definedName name="_xlnm.Print_Area" localSheetId="11">'E-11'!$A$1:$L$61</definedName>
    <definedName name="_xlnm.Print_Area" localSheetId="12">'E-12'!$A$1:$K$60</definedName>
    <definedName name="_xlnm.Print_Area" localSheetId="13">'E-13'!$A$1:$K$58</definedName>
    <definedName name="_xlnm.Print_Area" localSheetId="14">'E-14'!$A$1:$D$49</definedName>
    <definedName name="_xlnm.Print_Area" localSheetId="15">'E-15'!$A$1:$I$70</definedName>
    <definedName name="_xlnm.Print_Area" localSheetId="16">'E-16'!$A$1:$D$47</definedName>
    <definedName name="_xlnm.Print_Area" localSheetId="17">'E-17'!$A$1:$I$23</definedName>
    <definedName name="_xlnm.Print_Area" localSheetId="18">'E-18'!$A$1:$N$118</definedName>
    <definedName name="_xlnm.Print_Area" localSheetId="19">'E-19'!$A$1:$N$110</definedName>
    <definedName name="_xlnm.Print_Area" localSheetId="3">'E-3'!$A$1:$F$48</definedName>
    <definedName name="_xlnm.Print_Area" localSheetId="4">'E-4'!$A$1:$S$33</definedName>
    <definedName name="_xlnm.Print_Area" localSheetId="5">'E-5'!$A$1:$S$32</definedName>
    <definedName name="_xlnm.Print_Area" localSheetId="7">'E-7'!$A$1:$F$35</definedName>
    <definedName name="_xlnm.Print_Area" localSheetId="8">'E-8'!$A$1:$N$35</definedName>
    <definedName name="_xlnm.Print_Area" localSheetId="9">'E-9'!$A$1:$E$62</definedName>
    <definedName name="_xlnm.Print_Area">#REF!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#REF!</definedName>
    <definedName name="Table07" localSheetId="10" hidden="1">#REF!</definedName>
    <definedName name="Table07" localSheetId="11" hidden="1">#REF!</definedName>
    <definedName name="Table07" localSheetId="12" hidden="1">#REF!</definedName>
    <definedName name="Table07" localSheetId="13" hidden="1">#REF!</definedName>
    <definedName name="Table07" localSheetId="14" hidden="1">#REF!</definedName>
    <definedName name="Table07" localSheetId="15" hidden="1">#REF!</definedName>
    <definedName name="Table07" localSheetId="16" hidden="1">#REF!</definedName>
    <definedName name="Table07" localSheetId="17" hidden="1">#REF!</definedName>
    <definedName name="Table07" localSheetId="18" hidden="1">#REF!</definedName>
    <definedName name="Table07" localSheetId="19" hidden="1">#REF!</definedName>
    <definedName name="Table07" localSheetId="2" hidden="1">#REF!</definedName>
    <definedName name="Table07" localSheetId="8" hidden="1">#REF!</definedName>
    <definedName name="Table07" localSheetId="9" hidden="1">#REF!</definedName>
    <definedName name="Table07" hidden="1">#REF!</definedName>
    <definedName name="table09" localSheetId="10" hidden="1">#REF!</definedName>
    <definedName name="table09" localSheetId="11" hidden="1">#REF!</definedName>
    <definedName name="table09" localSheetId="12" hidden="1">#REF!</definedName>
    <definedName name="table09" localSheetId="13" hidden="1">#REF!</definedName>
    <definedName name="table09" localSheetId="14" hidden="1">#REF!</definedName>
    <definedName name="table09" localSheetId="15" hidden="1">#REF!</definedName>
    <definedName name="table09" localSheetId="16" hidden="1">#REF!</definedName>
    <definedName name="table09" localSheetId="17" hidden="1">#REF!</definedName>
    <definedName name="table09" localSheetId="18" hidden="1">#REF!</definedName>
    <definedName name="table09" localSheetId="19" hidden="1">#REF!</definedName>
    <definedName name="table09" localSheetId="2" hidden="1">#REF!</definedName>
    <definedName name="table09" localSheetId="8" hidden="1">#REF!</definedName>
    <definedName name="table09" localSheetId="9" hidden="1">#REF!</definedName>
    <definedName name="table09" hidden="1">#REF!</definedName>
    <definedName name="table17" localSheetId="2" hidden="1">#REF!</definedName>
    <definedName name="table17" hidden="1">#REF!</definedName>
    <definedName name="table64" localSheetId="2" hidden="1">#REF!</definedName>
    <definedName name="table64" hidden="1">#REF!</definedName>
    <definedName name="table65" localSheetId="2" hidden="1">#REF!</definedName>
    <definedName name="table65" hidden="1">#REF!</definedName>
    <definedName name="Table8" localSheetId="2" hidden="1">#REF!</definedName>
    <definedName name="Table8" hidden="1">#REF!</definedName>
    <definedName name="Table9" localSheetId="2" hidden="1">#REF!</definedName>
    <definedName name="Table9" hidden="1">#REF!</definedName>
    <definedName name="tablea_1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55" l="1"/>
  <c r="D3" i="148" l="1"/>
  <c r="F3" i="148" s="1"/>
  <c r="H3" i="148" s="1"/>
  <c r="D4" i="148"/>
  <c r="I4" i="148" s="1"/>
  <c r="D5" i="148"/>
  <c r="I5" i="148" s="1"/>
  <c r="D6" i="148"/>
  <c r="F6" i="148" s="1"/>
  <c r="H6" i="148" s="1"/>
  <c r="D7" i="148"/>
  <c r="F7" i="148" s="1"/>
  <c r="H7" i="148" s="1"/>
  <c r="D8" i="148"/>
  <c r="I8" i="148" s="1"/>
  <c r="D9" i="148"/>
  <c r="I9" i="148" s="1"/>
  <c r="D10" i="148"/>
  <c r="F10" i="148" s="1"/>
  <c r="H10" i="148" s="1"/>
  <c r="D11" i="148"/>
  <c r="F11" i="148" s="1"/>
  <c r="H11" i="148" s="1"/>
  <c r="D12" i="148"/>
  <c r="F12" i="148" s="1"/>
  <c r="H12" i="148" s="1"/>
  <c r="D13" i="148"/>
  <c r="F13" i="148" s="1"/>
  <c r="H13" i="148" s="1"/>
  <c r="D14" i="148"/>
  <c r="F14" i="148" s="1"/>
  <c r="H14" i="148" s="1"/>
  <c r="D15" i="148"/>
  <c r="F15" i="148" s="1"/>
  <c r="H15" i="148" s="1"/>
  <c r="D16" i="148"/>
  <c r="F16" i="148" s="1"/>
  <c r="H16" i="148" s="1"/>
  <c r="D17" i="148"/>
  <c r="F17" i="148" s="1"/>
  <c r="H17" i="148" s="1"/>
  <c r="D18" i="148"/>
  <c r="I18" i="148" s="1"/>
  <c r="D19" i="148"/>
  <c r="F19" i="148" s="1"/>
  <c r="H19" i="148" s="1"/>
  <c r="D20" i="148"/>
  <c r="F20" i="148" s="1"/>
  <c r="H20" i="148" s="1"/>
  <c r="D21" i="148"/>
  <c r="F21" i="148" s="1"/>
  <c r="H21" i="148" s="1"/>
  <c r="D22" i="148"/>
  <c r="I22" i="148" s="1"/>
  <c r="D23" i="148"/>
  <c r="F23" i="148" s="1"/>
  <c r="H23" i="148" s="1"/>
  <c r="D24" i="148"/>
  <c r="I24" i="148" s="1"/>
  <c r="D25" i="148"/>
  <c r="F25" i="148" s="1"/>
  <c r="H25" i="148" s="1"/>
  <c r="D26" i="148"/>
  <c r="I26" i="148" s="1"/>
  <c r="D27" i="148"/>
  <c r="F27" i="148" s="1"/>
  <c r="H27" i="148" s="1"/>
  <c r="B24" i="145"/>
  <c r="C24" i="145"/>
  <c r="E24" i="145"/>
  <c r="B25" i="145"/>
  <c r="C25" i="145"/>
  <c r="E25" i="145"/>
  <c r="B26" i="145"/>
  <c r="C26" i="145"/>
  <c r="E26" i="145"/>
  <c r="B27" i="145"/>
  <c r="C27" i="145"/>
  <c r="E27" i="145"/>
  <c r="B28" i="145"/>
  <c r="C28" i="145"/>
  <c r="I3" i="148" l="1"/>
  <c r="I16" i="148"/>
  <c r="F8" i="148"/>
  <c r="H8" i="148" s="1"/>
  <c r="I14" i="148"/>
  <c r="I13" i="148"/>
  <c r="I19" i="148"/>
  <c r="I27" i="148"/>
  <c r="I17" i="148"/>
  <c r="F26" i="148"/>
  <c r="H26" i="148" s="1"/>
  <c r="F5" i="148"/>
  <c r="H5" i="148" s="1"/>
  <c r="F18" i="148"/>
  <c r="H18" i="148" s="1"/>
  <c r="F24" i="148"/>
  <c r="H24" i="148" s="1"/>
  <c r="F22" i="148"/>
  <c r="H22" i="148" s="1"/>
  <c r="I7" i="148"/>
  <c r="I21" i="148"/>
  <c r="I6" i="148"/>
  <c r="I25" i="148"/>
  <c r="I12" i="148"/>
  <c r="I15" i="148"/>
  <c r="I11" i="148"/>
  <c r="I20" i="148"/>
  <c r="I23" i="148"/>
  <c r="I10" i="148"/>
  <c r="F4" i="148"/>
  <c r="H4" i="148" s="1"/>
  <c r="F9" i="148"/>
  <c r="H9" i="148" s="1"/>
</calcChain>
</file>

<file path=xl/sharedStrings.xml><?xml version="1.0" encoding="utf-8"?>
<sst xmlns="http://schemas.openxmlformats.org/spreadsheetml/2006/main" count="788" uniqueCount="262">
  <si>
    <t>INDEX</t>
  </si>
  <si>
    <t>TABLE NAME</t>
  </si>
  <si>
    <t>E-1</t>
  </si>
  <si>
    <t>E-2</t>
  </si>
  <si>
    <t>E-3</t>
  </si>
  <si>
    <t>E-4</t>
  </si>
  <si>
    <t>E-5</t>
  </si>
  <si>
    <t>E-6</t>
  </si>
  <si>
    <t>E-7</t>
  </si>
  <si>
    <t>E-8</t>
  </si>
  <si>
    <t>E-9</t>
  </si>
  <si>
    <t>E-10</t>
  </si>
  <si>
    <t>E-11</t>
  </si>
  <si>
    <t>E-12</t>
  </si>
  <si>
    <t>E-13</t>
  </si>
  <si>
    <t>E-14</t>
  </si>
  <si>
    <t>E-15</t>
  </si>
  <si>
    <t>E-16</t>
  </si>
  <si>
    <t>Table E-16--U.S. exports of melons, 1980 to date</t>
  </si>
  <si>
    <t>E-17</t>
  </si>
  <si>
    <t>Table E-17--U.S. melon (all) export value to selected countries and the world, 2003 to date</t>
  </si>
  <si>
    <t>E-18</t>
  </si>
  <si>
    <t>E-19</t>
  </si>
  <si>
    <t>Year</t>
  </si>
  <si>
    <t>Source: USDA, Economic Research Service.</t>
  </si>
  <si>
    <t>Other</t>
  </si>
  <si>
    <t>Watermelon</t>
  </si>
  <si>
    <t>Cantaloupe</t>
  </si>
  <si>
    <t xml:space="preserve">Table E-3--Melons: U.S. cash receipts, 1980 to date  </t>
  </si>
  <si>
    <t xml:space="preserve">Source: USDA, Economic Research Service. </t>
  </si>
  <si>
    <t>Commodity/country</t>
  </si>
  <si>
    <t>Watermelon:</t>
  </si>
  <si>
    <t>China, mainland</t>
  </si>
  <si>
    <t>India</t>
  </si>
  <si>
    <t>Iran</t>
  </si>
  <si>
    <t>Algeria</t>
  </si>
  <si>
    <t>Brazil</t>
  </si>
  <si>
    <t>Senegal</t>
  </si>
  <si>
    <t>Russian Federation</t>
  </si>
  <si>
    <t>World</t>
  </si>
  <si>
    <t>Kazakhstan</t>
  </si>
  <si>
    <t>Afghanistan</t>
  </si>
  <si>
    <t>Guatemala</t>
  </si>
  <si>
    <t>Italy</t>
  </si>
  <si>
    <t>Cantaloupe:</t>
  </si>
  <si>
    <r>
      <rPr>
        <vertAlign val="superscript"/>
        <sz val="8"/>
        <rFont val="Arial"/>
        <family val="2"/>
      </rPr>
      <t>2</t>
    </r>
    <r>
      <rPr>
        <sz val="8"/>
        <rFont val="Arial"/>
        <family val="2"/>
      </rPr>
      <t xml:space="preserve"> In 2012 through 2014, honeydew shipments included miscellaneous melons.</t>
    </r>
  </si>
  <si>
    <t>2007:</t>
  </si>
  <si>
    <t>2008:</t>
  </si>
  <si>
    <t>2009:</t>
  </si>
  <si>
    <t>2010:</t>
  </si>
  <si>
    <t>2011:</t>
  </si>
  <si>
    <t>2012:</t>
  </si>
  <si>
    <t>2013:</t>
  </si>
  <si>
    <t>2014:</t>
  </si>
  <si>
    <t>2015:</t>
  </si>
  <si>
    <t>2016:</t>
  </si>
  <si>
    <t>2017:</t>
  </si>
  <si>
    <t>2018:</t>
  </si>
  <si>
    <t>2019:</t>
  </si>
  <si>
    <t>2020:</t>
  </si>
  <si>
    <t>2021:</t>
  </si>
  <si>
    <r>
      <rPr>
        <vertAlign val="superscript"/>
        <sz val="8"/>
        <rFont val="Arial"/>
        <family val="2"/>
      </rPr>
      <t>2</t>
    </r>
    <r>
      <rPr>
        <sz val="8"/>
        <rFont val="Arial"/>
        <family val="2"/>
      </rPr>
      <t xml:space="preserve"> Seedless watermelon, including miniature.</t>
    </r>
  </si>
  <si>
    <t>`</t>
  </si>
  <si>
    <r>
      <rPr>
        <vertAlign val="superscript"/>
        <sz val="8"/>
        <rFont val="Arial"/>
        <family val="2"/>
      </rPr>
      <t>3</t>
    </r>
    <r>
      <rPr>
        <sz val="8"/>
        <rFont val="Arial"/>
        <family val="2"/>
      </rPr>
      <t xml:space="preserve"> Constant-dollar prices were calculated using the gross domestic product implicit price deflator, 2012 = 100.  </t>
    </r>
  </si>
  <si>
    <t>Table E-15--Selected fresh melons:  U.S. import value from selected countries and the world, 2005 to date</t>
  </si>
  <si>
    <t>Item</t>
  </si>
  <si>
    <t>2005:</t>
  </si>
  <si>
    <t xml:space="preserve">Cantaloupe </t>
  </si>
  <si>
    <t>2006:</t>
  </si>
  <si>
    <t xml:space="preserve">Watermelon </t>
  </si>
  <si>
    <t>Source: USDA, Economic Research Service using data from the U.S. Department of Commerce, Bureau of the Census and Statistics Canada.</t>
  </si>
  <si>
    <t>Source: USDA, Economic Research Service calculations based on data of the U.S. Department of Commerce, Bureau of the Census.</t>
  </si>
  <si>
    <t>Total supply (million pounds)</t>
  </si>
  <si>
    <t>Domestic availability (million pounds)</t>
  </si>
  <si>
    <t>Per capita availability (pounds)</t>
  </si>
  <si>
    <r>
      <t>Imports (million pounds)</t>
    </r>
    <r>
      <rPr>
        <b/>
        <vertAlign val="superscript"/>
        <sz val="8"/>
        <rFont val="Arial"/>
        <family val="2"/>
      </rPr>
      <t>2</t>
    </r>
  </si>
  <si>
    <r>
      <t>Exports (million pounds)</t>
    </r>
    <r>
      <rPr>
        <b/>
        <vertAlign val="superscript"/>
        <sz val="8"/>
        <rFont val="Arial"/>
        <family val="2"/>
      </rPr>
      <t>2</t>
    </r>
  </si>
  <si>
    <r>
      <t>Production (million pounds)</t>
    </r>
    <r>
      <rPr>
        <b/>
        <vertAlign val="superscript"/>
        <sz val="8"/>
        <rFont val="Arial"/>
        <family val="2"/>
      </rPr>
      <t>1</t>
    </r>
  </si>
  <si>
    <t>Cantaloupe (1,000 cwt)</t>
  </si>
  <si>
    <t>Total (1,000 cwt)</t>
  </si>
  <si>
    <t>Watermelon, all (1,000 cwt)</t>
  </si>
  <si>
    <r>
      <t>Table E-7--Annual melon shipments, 1993 to date</t>
    </r>
    <r>
      <rPr>
        <vertAlign val="superscript"/>
        <sz val="8"/>
        <rFont val="Arial"/>
        <family val="2"/>
      </rPr>
      <t>1</t>
    </r>
  </si>
  <si>
    <r>
      <rPr>
        <vertAlign val="superscript"/>
        <sz val="8"/>
        <rFont val="Arial"/>
        <family val="2"/>
      </rPr>
      <t>1</t>
    </r>
    <r>
      <rPr>
        <sz val="8"/>
        <rFont val="Arial"/>
        <family val="2"/>
      </rPr>
      <t xml:space="preserve"> Miscellaneous melons.</t>
    </r>
  </si>
  <si>
    <t>Watermelon (pounds, farm weight)</t>
  </si>
  <si>
    <t>Cantaloupe (pounds, farm weight)</t>
  </si>
  <si>
    <t>Honeydew (pounds, farm weight)</t>
  </si>
  <si>
    <t>Total melons (pounds, farm weight)</t>
  </si>
  <si>
    <r>
      <t>Others (pounds, farm weight)</t>
    </r>
    <r>
      <rPr>
        <b/>
        <vertAlign val="superscript"/>
        <sz val="8"/>
        <rFont val="Arial"/>
        <family val="2"/>
      </rPr>
      <t>1</t>
    </r>
  </si>
  <si>
    <t>Table E-1--U.S. per capita availability of melons, 1970 to date</t>
  </si>
  <si>
    <r>
      <rPr>
        <vertAlign val="superscript"/>
        <sz val="8"/>
        <rFont val="Arial"/>
        <family val="2"/>
      </rPr>
      <t>1</t>
    </r>
    <r>
      <rPr>
        <sz val="8"/>
        <rFont val="Arial"/>
        <family val="2"/>
      </rPr>
      <t xml:space="preserve"> Includes casaba melons and crenshaw melons.</t>
    </r>
  </si>
  <si>
    <t>Watermelon (1,000 dollars)</t>
  </si>
  <si>
    <t>Cantaloupe (1,000 dollars)</t>
  </si>
  <si>
    <t>Honeydew (1,000 dollars)</t>
  </si>
  <si>
    <t>Total (1,000 dollars)</t>
  </si>
  <si>
    <r>
      <t>Other melons (1,000 dollars)</t>
    </r>
    <r>
      <rPr>
        <b/>
        <vertAlign val="superscript"/>
        <sz val="8"/>
        <rFont val="Arial"/>
        <family val="2"/>
      </rPr>
      <t>1</t>
    </r>
  </si>
  <si>
    <t>Cantaloupe (dollars/each)</t>
  </si>
  <si>
    <t>Honeydew (dollars/each)</t>
  </si>
  <si>
    <r>
      <rPr>
        <vertAlign val="superscript"/>
        <sz val="8"/>
        <rFont val="Arial"/>
        <family val="2"/>
      </rPr>
      <t xml:space="preserve">1 </t>
    </r>
    <r>
      <rPr>
        <sz val="8"/>
        <rFont val="Arial"/>
        <family val="2"/>
      </rPr>
      <t xml:space="preserve">Dataset began in October 2007. Prices are for conventionally-grown crops. </t>
    </r>
  </si>
  <si>
    <r>
      <t>Table E-9--Melons: U.S. quarterly average advertised retail prices, 2007 to date</t>
    </r>
    <r>
      <rPr>
        <vertAlign val="superscript"/>
        <sz val="8"/>
        <rFont val="Arial"/>
        <family val="2"/>
      </rPr>
      <t>1</t>
    </r>
  </si>
  <si>
    <t>2022:</t>
  </si>
  <si>
    <r>
      <rPr>
        <vertAlign val="superscript"/>
        <sz val="8"/>
        <rFont val="Arial"/>
        <family val="2"/>
      </rPr>
      <t>2</t>
    </r>
    <r>
      <rPr>
        <sz val="8"/>
        <rFont val="Arial"/>
        <family val="2"/>
      </rPr>
      <t xml:space="preserve"> U.S. Department of Commerce, Bureau of the Census. Exports for 1978-89 adjusted using Canadian import data.</t>
    </r>
  </si>
  <si>
    <t>Trade share, use imported (percent)</t>
  </si>
  <si>
    <t>Trade share, supply exported (percent)</t>
  </si>
  <si>
    <t xml:space="preserve">Table E-11--U.S. cantaloupe: Supply, availability, and price, farm weight, 1970 to date </t>
  </si>
  <si>
    <r>
      <rPr>
        <vertAlign val="superscript"/>
        <sz val="8"/>
        <rFont val="Arial"/>
        <family val="2"/>
      </rPr>
      <t xml:space="preserve">2 </t>
    </r>
    <r>
      <rPr>
        <sz val="8"/>
        <rFont val="Arial"/>
        <family val="2"/>
      </rPr>
      <t xml:space="preserve">U.S. Department of Commerce, Bureau of the Census. Honeydews do not have a separate Harmonized System (HS) code. From 1970-79, trade was estimated as 50 percent of the category called "other melons." From 1980-91, shipment data were used to estimate the distribution of the "other melon" category (ranged from 42 to 97 percent). Exports were not adjusted due to data limitations. </t>
    </r>
  </si>
  <si>
    <r>
      <rPr>
        <vertAlign val="superscript"/>
        <sz val="8"/>
        <rFont val="Arial"/>
        <family val="2"/>
      </rPr>
      <t>2</t>
    </r>
    <r>
      <rPr>
        <sz val="8"/>
        <rFont val="Arial"/>
        <family val="2"/>
      </rPr>
      <t xml:space="preserve"> U.S. Department of Commerce, Bureau of the Census.</t>
    </r>
  </si>
  <si>
    <r>
      <rPr>
        <vertAlign val="superscript"/>
        <sz val="8"/>
        <rFont val="Arial"/>
        <family val="2"/>
      </rPr>
      <t>4</t>
    </r>
    <r>
      <rPr>
        <sz val="8"/>
        <rFont val="Arial"/>
        <family val="2"/>
      </rPr>
      <t xml:space="preserve"> Constant-dollar prices were calculated using the gross domestic product implicit price deflator, 2012=100. </t>
    </r>
  </si>
  <si>
    <t xml:space="preserve">Table E-12--U.S. honeydew melons: Supply, availability, and price, farm weight, 1970 to date </t>
  </si>
  <si>
    <t xml:space="preserve">Table E-13--U.S. watermelon: Supply, availability, and price, farm weight, 1970 to date </t>
  </si>
  <si>
    <t>Cantaloupe (1,000 pounds)</t>
  </si>
  <si>
    <t>Watermelon (1,000 pounds)</t>
  </si>
  <si>
    <t>Other melons (1,000 pounds)</t>
  </si>
  <si>
    <r>
      <t>Table E-14--U.S. imports of melons, 1980 to date</t>
    </r>
    <r>
      <rPr>
        <vertAlign val="superscript"/>
        <sz val="8"/>
        <rFont val="Helvetica"/>
      </rPr>
      <t xml:space="preserve">1 </t>
    </r>
  </si>
  <si>
    <r>
      <rPr>
        <vertAlign val="superscript"/>
        <sz val="8"/>
        <rFont val="Arial"/>
        <family val="2"/>
      </rPr>
      <t xml:space="preserve">1 </t>
    </r>
    <r>
      <rPr>
        <sz val="8"/>
        <rFont val="Arial"/>
        <family val="2"/>
      </rPr>
      <t xml:space="preserve">Except for 1989 to the present, data in this table are taken from the USDA Foreign Agricultural Trade of the United States (FATUS) report. Data after 1988 come directly from the U.S. Department of Commerce, Bureau of the Census. </t>
    </r>
  </si>
  <si>
    <r>
      <rPr>
        <vertAlign val="superscript"/>
        <sz val="8"/>
        <rFont val="Arial"/>
        <family val="2"/>
      </rPr>
      <t xml:space="preserve">1 </t>
    </r>
    <r>
      <rPr>
        <sz val="8"/>
        <rFont val="Arial"/>
        <family val="2"/>
      </rPr>
      <t>Data for 1982-91 are from the State Statistical Offices. USDA, National Agricultural Statistics Service reinstated national data collection in 1992. Beginning in 2016, estimates were for total harvested acres, production, and value of utilized production in the United States. Prior to 2016, NASS only reported harvested acres, production, and value of production for the fresh market, which represents nearly the entire industry.</t>
    </r>
  </si>
  <si>
    <r>
      <t>Table E-2--U.S. melons: Harvested area and production, 1980 to date</t>
    </r>
    <r>
      <rPr>
        <vertAlign val="superscript"/>
        <sz val="8"/>
        <rFont val="Arial"/>
        <family val="2"/>
      </rPr>
      <t>1</t>
    </r>
  </si>
  <si>
    <r>
      <rPr>
        <vertAlign val="superscript"/>
        <sz val="8"/>
        <rFont val="Arial"/>
        <family val="2"/>
      </rPr>
      <t xml:space="preserve">1 </t>
    </r>
    <r>
      <rPr>
        <sz val="8"/>
        <rFont val="Arial"/>
        <family val="2"/>
      </rPr>
      <t>Data for 1982-91 are from the State Statistical Offices. USDA, National Agricultural Statistics Service reinstated national data collection in 1992. Beginning in 2016, estimates were for total production for each State. Prior to 2016, NASS did not report State and National-level total production; estimates reflected only fresh-market output, which accounts for the bulk of total production.</t>
    </r>
  </si>
  <si>
    <r>
      <rPr>
        <vertAlign val="superscript"/>
        <sz val="8"/>
        <rFont val="Arial"/>
        <family val="2"/>
      </rPr>
      <t>1</t>
    </r>
    <r>
      <rPr>
        <sz val="8"/>
        <rFont val="Arial"/>
        <family val="2"/>
      </rPr>
      <t xml:space="preserve"> Includes fresh and processing production. U.S. data may not match data elsewhere in this report due to reporting delays.    </t>
    </r>
  </si>
  <si>
    <r>
      <rPr>
        <vertAlign val="superscript"/>
        <sz val="8"/>
        <rFont val="Arial"/>
        <family val="2"/>
      </rPr>
      <t>1</t>
    </r>
    <r>
      <rPr>
        <sz val="8"/>
        <rFont val="Arial"/>
        <family val="2"/>
      </rPr>
      <t xml:space="preserve"> Includes fresh and processing acreage. U.S. data may not match data elsewhere in this report due to reporting delays. </t>
    </r>
  </si>
  <si>
    <t>Note: Some figures may not add up due to rounding.</t>
  </si>
  <si>
    <t>Source: USDA, Economic Research Service calculations based on data from U.S. Department of Commerce, Bureau of the Census.</t>
  </si>
  <si>
    <r>
      <t xml:space="preserve">1989 </t>
    </r>
    <r>
      <rPr>
        <vertAlign val="superscript"/>
        <sz val="8"/>
        <rFont val="Arial"/>
        <family val="2"/>
      </rPr>
      <t>2</t>
    </r>
  </si>
  <si>
    <r>
      <rPr>
        <vertAlign val="superscript"/>
        <sz val="8"/>
        <rFont val="Arial"/>
        <family val="2"/>
      </rPr>
      <t>1</t>
    </r>
    <r>
      <rPr>
        <sz val="8"/>
        <rFont val="Arial"/>
        <family val="2"/>
      </rPr>
      <t xml:space="preserve"> Includes cantaloupe, watermelon, and all other melons.</t>
    </r>
  </si>
  <si>
    <r>
      <rPr>
        <vertAlign val="superscript"/>
        <sz val="8"/>
        <rFont val="Arial"/>
        <family val="2"/>
      </rPr>
      <t xml:space="preserve">2 </t>
    </r>
    <r>
      <rPr>
        <sz val="8"/>
        <rFont val="Arial"/>
        <family val="2"/>
      </rPr>
      <t xml:space="preserve">Data beginning January 1989 reported under the harmonized tariff schedule (HS). </t>
    </r>
  </si>
  <si>
    <r>
      <rPr>
        <vertAlign val="superscript"/>
        <sz val="8"/>
        <rFont val="Arial"/>
        <family val="2"/>
      </rPr>
      <t>2</t>
    </r>
    <r>
      <rPr>
        <sz val="8"/>
        <rFont val="Arial"/>
        <family val="2"/>
      </rPr>
      <t xml:space="preserve"> Data beginning January 1989 reported under the harmonized tariff schedule (HS). Canadian data for 1989 was adjusted due to a known undercount using U.S. melon imports as reported by Statistics Canada.</t>
    </r>
  </si>
  <si>
    <t>Guatemala, import value (1,000 dollars)</t>
  </si>
  <si>
    <t>Costa Rica, import value (1,000 dollars)</t>
  </si>
  <si>
    <t>Honduras, import value (1,000 dollars)</t>
  </si>
  <si>
    <t>Mexico, import value (1,000 dollars)</t>
  </si>
  <si>
    <t>Nicaragua, import value (1,000 dollars)</t>
  </si>
  <si>
    <t>Other, import value (1,000 dollars)</t>
  </si>
  <si>
    <t>World, import value (1,000 dollars)</t>
  </si>
  <si>
    <t>Türkiye</t>
  </si>
  <si>
    <t>Viet Nam</t>
  </si>
  <si>
    <t>Spain</t>
  </si>
  <si>
    <r>
      <t>Table E-4--Melon production in leading countries and the world, 2001 to 2021</t>
    </r>
    <r>
      <rPr>
        <vertAlign val="superscript"/>
        <sz val="8"/>
        <rFont val="Arial"/>
        <family val="2"/>
      </rPr>
      <t>1</t>
    </r>
  </si>
  <si>
    <r>
      <t>United States</t>
    </r>
    <r>
      <rPr>
        <vertAlign val="superscript"/>
        <sz val="8"/>
        <rFont val="Arial"/>
        <family val="2"/>
      </rPr>
      <t>2</t>
    </r>
  </si>
  <si>
    <r>
      <rPr>
        <vertAlign val="superscript"/>
        <sz val="8"/>
        <rFont val="Arial"/>
        <family val="2"/>
      </rPr>
      <t>2</t>
    </r>
    <r>
      <rPr>
        <sz val="8"/>
        <rFont val="Arial"/>
        <family val="2"/>
      </rPr>
      <t xml:space="preserve"> The United States ranked 8th in watermelon production, and 11th in cantaloupe/other melon production in 2021.</t>
    </r>
  </si>
  <si>
    <t>Bangladesh</t>
  </si>
  <si>
    <r>
      <t>Table E-5--Melon harvested acreage in leading countries and the world, 2001 to 2021</t>
    </r>
    <r>
      <rPr>
        <vertAlign val="superscript"/>
        <sz val="8"/>
        <rFont val="Arial"/>
        <family val="2"/>
      </rPr>
      <t>1</t>
    </r>
  </si>
  <si>
    <r>
      <rPr>
        <vertAlign val="superscript"/>
        <sz val="8"/>
        <rFont val="Arial"/>
        <family val="2"/>
      </rPr>
      <t>2</t>
    </r>
    <r>
      <rPr>
        <sz val="8"/>
        <rFont val="Arial"/>
        <family val="2"/>
      </rPr>
      <t xml:space="preserve"> The United States ranked 14th in watermelon area, and 13th in cantaloupe/other melon area in 2021.</t>
    </r>
  </si>
  <si>
    <t xml:space="preserve">Source: USDA, Economic Research Service calculations based on data from United Nations Food and Agriculture Organization, FAOSTAT (October 2023). </t>
  </si>
  <si>
    <t>Harvested area, watermelon (acres)</t>
  </si>
  <si>
    <t>Harvested area, cantaloupe (acres)</t>
  </si>
  <si>
    <t>Harvested area, honeydew (acres)</t>
  </si>
  <si>
    <t>Production, watermelon (1,000 cwt)</t>
  </si>
  <si>
    <t>Production, cantaloupe (1,000 cwt)</t>
  </si>
  <si>
    <t>Production, honeydew (1,000 cwt)</t>
  </si>
  <si>
    <t>Value of production, watermelon (1,000 dollars)</t>
  </si>
  <si>
    <t>Value of production, cantaloupe (1,000 dollars)</t>
  </si>
  <si>
    <t>Value of production, honeydew (1,000 dollars)</t>
  </si>
  <si>
    <t>Value of production, total (1,000 dollars)</t>
  </si>
  <si>
    <t>Harvested area, total (acres)</t>
  </si>
  <si>
    <t>Production, total (1,000 cwt)</t>
  </si>
  <si>
    <t>Arizona, production (1,000 cwt)</t>
  </si>
  <si>
    <t>California, production (1,000 cwt)</t>
  </si>
  <si>
    <t>Florida, production (1,000 cwt)</t>
  </si>
  <si>
    <t>Georgia, production (1,000 cwt)</t>
  </si>
  <si>
    <t>Indiana, production (1,000 cwt)</t>
  </si>
  <si>
    <t>South Carolina, production (1,000 cwt)</t>
  </si>
  <si>
    <t>Texas, production (1,000 cwt)</t>
  </si>
  <si>
    <t>Quarter</t>
  </si>
  <si>
    <r>
      <rPr>
        <vertAlign val="superscript"/>
        <sz val="8"/>
        <rFont val="Arial"/>
        <family val="2"/>
      </rPr>
      <t xml:space="preserve">1 </t>
    </r>
    <r>
      <rPr>
        <sz val="8"/>
        <rFont val="Arial"/>
        <family val="2"/>
      </rPr>
      <t xml:space="preserve">Data prior to 1982 and after 1991 are from USDA, National Agricultural Statistics Service. Data for 1982-91 estimated by USDA, Economic Research Service based on available State data adjusted to the national level. Excludes miscellaneous melons. </t>
    </r>
  </si>
  <si>
    <r>
      <rPr>
        <vertAlign val="superscript"/>
        <sz val="8"/>
        <rFont val="Arial"/>
        <family val="2"/>
      </rPr>
      <t xml:space="preserve">2 </t>
    </r>
    <r>
      <rPr>
        <sz val="8"/>
        <rFont val="Arial"/>
        <family val="2"/>
      </rPr>
      <t>Derived by ERS from data of U.S. Dept. of Commerce, Bureau of the Census. Includes miscellaneous melons.</t>
    </r>
  </si>
  <si>
    <r>
      <rPr>
        <vertAlign val="superscript"/>
        <sz val="8"/>
        <rFont val="Arial"/>
        <family val="2"/>
      </rPr>
      <t>6</t>
    </r>
    <r>
      <rPr>
        <sz val="8"/>
        <rFont val="Arial"/>
        <family val="2"/>
      </rPr>
      <t xml:space="preserve"> Share of total supply that is exported.  </t>
    </r>
  </si>
  <si>
    <t xml:space="preserve">Table E-10--U.S. melons: Supply, availability, and price, farm weight, 1970 to date </t>
  </si>
  <si>
    <t>IV</t>
  </si>
  <si>
    <t>I</t>
  </si>
  <si>
    <t>II</t>
  </si>
  <si>
    <t>III</t>
  </si>
  <si>
    <r>
      <t>Table E-8--Cantaloupe, fresh market: U.S. monthly and season-average f.o.b. shipping-point price, 1995 to date</t>
    </r>
    <r>
      <rPr>
        <vertAlign val="superscript"/>
        <sz val="8"/>
        <rFont val="Arial"/>
        <family val="2"/>
      </rPr>
      <t xml:space="preserve">1 </t>
    </r>
  </si>
  <si>
    <t>Selected total</t>
  </si>
  <si>
    <t>Canada (1,000 dollars)</t>
  </si>
  <si>
    <t>Mexico (1,000 dollars)</t>
  </si>
  <si>
    <t>South Korea (1,000 dollars)</t>
  </si>
  <si>
    <t>Hong Kong (1,000 dollars)</t>
  </si>
  <si>
    <t>Taiwan (1,000 dollars)</t>
  </si>
  <si>
    <t>Japan (1,000 dollars)</t>
  </si>
  <si>
    <t>Other (1,000 dollars)</t>
  </si>
  <si>
    <t>World (1,000 dollars)</t>
  </si>
  <si>
    <t>Jan. (1,000 pounds)</t>
  </si>
  <si>
    <t>Feb. (1,000 pounds)</t>
  </si>
  <si>
    <t>Mar. (1,000 pounds)</t>
  </si>
  <si>
    <t>Apr. (1,000 pounds)</t>
  </si>
  <si>
    <t>May (1,000 pounds)</t>
  </si>
  <si>
    <t>June (1,000 pounds)</t>
  </si>
  <si>
    <t>July (1,000 pounds)</t>
  </si>
  <si>
    <t>Aug. (1,000 pounds)</t>
  </si>
  <si>
    <t>Oct. (1,000 pounds)</t>
  </si>
  <si>
    <t>Nov. (1,000 pounds)</t>
  </si>
  <si>
    <t>Annual (1,000 pounds)</t>
  </si>
  <si>
    <t>Sep. (1,000 pounds)</t>
  </si>
  <si>
    <t>Dec. (1,000 pounds)</t>
  </si>
  <si>
    <t>Jan. (dollars per cwt)</t>
  </si>
  <si>
    <t>Feb. (dollars per cwt)</t>
  </si>
  <si>
    <t>Mar. (dollars per cwt)</t>
  </si>
  <si>
    <t>Apr. (dollars per cwt)</t>
  </si>
  <si>
    <t>May (dollars per cwt)</t>
  </si>
  <si>
    <t>June (dollars per cwt)</t>
  </si>
  <si>
    <t>July (dollars per cwt)</t>
  </si>
  <si>
    <t>Aug. (dollars per cwt)</t>
  </si>
  <si>
    <t>Sep. (dollars per cwt)</t>
  </si>
  <si>
    <t>Oct. (dollars per cwt)</t>
  </si>
  <si>
    <t>Nov. (dollars per cwt)</t>
  </si>
  <si>
    <t>Dec. (dollars per cwt)</t>
  </si>
  <si>
    <t>Season average (dollars per cwt)</t>
  </si>
  <si>
    <t>Note: Units are million hundredweight (cwt). One million cwt is equal to 100 million pounds or 50,000 U.S. tons.</t>
  </si>
  <si>
    <t>Watermelon (million cwt):</t>
  </si>
  <si>
    <t>Cantaloupe/other melon (million cwt):</t>
  </si>
  <si>
    <t>Watermelon (1,000 acres):</t>
  </si>
  <si>
    <t>Cantaloupe/other melon (1,000 acres):</t>
  </si>
  <si>
    <t>Note: One hundredweight (cwt) is equal to 100 pounds.</t>
  </si>
  <si>
    <t>NA</t>
  </si>
  <si>
    <t>NP</t>
  </si>
  <si>
    <r>
      <t xml:space="preserve">Source: USDA, Economic Research Service based on data from USDA, National Agricultural Statistics Service, </t>
    </r>
    <r>
      <rPr>
        <i/>
        <sz val="8"/>
        <rFont val="Arial"/>
        <family val="2"/>
      </rPr>
      <t>Vegetables Annual Summary.</t>
    </r>
  </si>
  <si>
    <r>
      <t>Table E-6--Production of selected melons for selected States, 1990 to date</t>
    </r>
    <r>
      <rPr>
        <vertAlign val="superscript"/>
        <sz val="8"/>
        <rFont val="Arial"/>
        <family val="2"/>
      </rPr>
      <t>1</t>
    </r>
  </si>
  <si>
    <r>
      <t>Source: USDA, Economic Research Service based on data from USDA, Agricultural Marketing Service,</t>
    </r>
    <r>
      <rPr>
        <i/>
        <sz val="8"/>
        <rFont val="Arial"/>
        <family val="2"/>
      </rPr>
      <t xml:space="preserve"> Fresh Fruit and Vegetable Shipments.</t>
    </r>
  </si>
  <si>
    <r>
      <rPr>
        <vertAlign val="superscript"/>
        <sz val="8"/>
        <rFont val="Arial"/>
        <family val="2"/>
      </rPr>
      <t xml:space="preserve">1 </t>
    </r>
    <r>
      <rPr>
        <sz val="8"/>
        <rFont val="Arial"/>
        <family val="2"/>
      </rPr>
      <t>Monthly prices are averages received at the free-on-board (f.o.b.) shipping point through December 2005. Thereafter, prices are measured at the point of first sale. The season average is the weighted average price received by producers at the point of first sale. Data collection resumed in 1995 after estimates had been eliminated in 1981.</t>
    </r>
  </si>
  <si>
    <r>
      <t xml:space="preserve">Source: USDA, Economic Research Service based on data from USDA, National Agricultural Statistics Service, </t>
    </r>
    <r>
      <rPr>
        <i/>
        <sz val="8"/>
        <rFont val="Arial"/>
        <family val="2"/>
      </rPr>
      <t>Agricultural Prices</t>
    </r>
    <r>
      <rPr>
        <sz val="8"/>
        <rFont val="Arial"/>
        <family val="2"/>
      </rPr>
      <t>, various issues.</t>
    </r>
  </si>
  <si>
    <r>
      <t xml:space="preserve">Source: USDA, Economic Research Service calculations based on data from USDA, Agricultural Marketing Service, </t>
    </r>
    <r>
      <rPr>
        <i/>
        <sz val="8"/>
        <rFont val="Arial"/>
        <family val="2"/>
      </rPr>
      <t>Fruit and Vegetable Market News</t>
    </r>
    <r>
      <rPr>
        <sz val="8"/>
        <rFont val="Arial"/>
        <family val="2"/>
      </rPr>
      <t>.</t>
    </r>
  </si>
  <si>
    <t>Season-average price, current dollars (dollars/cwt)</t>
  </si>
  <si>
    <r>
      <rPr>
        <vertAlign val="superscript"/>
        <sz val="8"/>
        <rFont val="Arial"/>
        <family val="2"/>
      </rPr>
      <t>1</t>
    </r>
    <r>
      <rPr>
        <sz val="8"/>
        <rFont val="Arial"/>
        <family val="2"/>
      </rPr>
      <t xml:space="preserve"> USDA, National Agricultural Statistics Service (NASS).</t>
    </r>
  </si>
  <si>
    <t>Source: USDA, Economic Research Service based on data from U.S. Department of Commerce, Bureau of the Census.</t>
  </si>
  <si>
    <t>NA = Not available.</t>
  </si>
  <si>
    <t>NP = Withheld to avoid disclosing data for individual operations.</t>
  </si>
  <si>
    <t>Table E-18--Melons: U.S. monthly and annual imports, 1980 to date</t>
  </si>
  <si>
    <r>
      <t>All melons</t>
    </r>
    <r>
      <rPr>
        <b/>
        <vertAlign val="superscript"/>
        <sz val="8"/>
        <rFont val="Arial"/>
        <family val="2"/>
      </rPr>
      <t>1</t>
    </r>
    <r>
      <rPr>
        <b/>
        <sz val="8"/>
        <rFont val="Arial"/>
        <family val="2"/>
      </rPr>
      <t>:</t>
    </r>
  </si>
  <si>
    <t>Source: USDA, Economic Research Service based on data from the U.S. Department of Commerce, Bureau of the Census.</t>
  </si>
  <si>
    <t xml:space="preserve">NA  = Not available.  </t>
  </si>
  <si>
    <r>
      <t>Domestic availability (million pounds)</t>
    </r>
    <r>
      <rPr>
        <b/>
        <vertAlign val="superscript"/>
        <sz val="8"/>
        <rFont val="Arial"/>
        <family val="2"/>
      </rPr>
      <t>3</t>
    </r>
  </si>
  <si>
    <r>
      <rPr>
        <vertAlign val="superscript"/>
        <sz val="8"/>
        <rFont val="Arial"/>
        <family val="2"/>
      </rPr>
      <t xml:space="preserve">3 </t>
    </r>
    <r>
      <rPr>
        <sz val="8"/>
        <rFont val="Arial"/>
        <family val="2"/>
      </rPr>
      <t>Source of season-average price data is USDA, NASS except 1982-91, which was estimated by USDA, ERS using State data.</t>
    </r>
  </si>
  <si>
    <r>
      <rPr>
        <vertAlign val="superscript"/>
        <sz val="8"/>
        <rFont val="Arial"/>
        <family val="2"/>
      </rPr>
      <t>1</t>
    </r>
    <r>
      <rPr>
        <sz val="8"/>
        <rFont val="Arial"/>
        <family val="2"/>
      </rPr>
      <t xml:space="preserve"> USDA, National Agricultural Statistics Service (NASS). Production data were estimated by USDA, ERS for 1982-91 based on available State data adjusted to the national level. Includes all uses. </t>
    </r>
  </si>
  <si>
    <r>
      <rPr>
        <vertAlign val="superscript"/>
        <sz val="8"/>
        <color theme="1"/>
        <rFont val="Arial"/>
        <family val="2"/>
      </rPr>
      <t>1</t>
    </r>
    <r>
      <rPr>
        <sz val="8"/>
        <color theme="1"/>
        <rFont val="Arial"/>
        <family val="2"/>
      </rPr>
      <t xml:space="preserve"> USDA, National Agricultural Statistics Service (NASS). Production data were estimated by USDA, ERS for 1982-91 based on available State data adjusted to the national level. Includes all uses. </t>
    </r>
  </si>
  <si>
    <r>
      <rPr>
        <vertAlign val="superscript"/>
        <sz val="8"/>
        <rFont val="Arial"/>
        <family val="2"/>
      </rPr>
      <t xml:space="preserve">3 </t>
    </r>
    <r>
      <rPr>
        <sz val="8"/>
        <rFont val="Arial"/>
        <family val="2"/>
      </rPr>
      <t xml:space="preserve">Source of season-average price data is USDA, NASS, except for 1982-91, which was estimated by USDA, ERS using State data. </t>
    </r>
  </si>
  <si>
    <r>
      <rPr>
        <vertAlign val="superscript"/>
        <sz val="8"/>
        <rFont val="Arial"/>
        <family val="2"/>
      </rPr>
      <t xml:space="preserve">4 </t>
    </r>
    <r>
      <rPr>
        <sz val="8"/>
        <rFont val="Arial"/>
        <family val="2"/>
      </rPr>
      <t>Constant-dollar prices were calculated using the gross domestic product implicit price deflator, 2012 = 100.</t>
    </r>
  </si>
  <si>
    <r>
      <rPr>
        <vertAlign val="superscript"/>
        <sz val="8"/>
        <rFont val="Arial"/>
        <family val="2"/>
      </rPr>
      <t>3</t>
    </r>
    <r>
      <rPr>
        <sz val="8"/>
        <rFont val="Arial"/>
        <family val="2"/>
      </rPr>
      <t xml:space="preserve"> Shipments to U.S. territories were subtracted from total availability from 1978-88 but are not shown separately. </t>
    </r>
  </si>
  <si>
    <r>
      <rPr>
        <vertAlign val="superscript"/>
        <sz val="8"/>
        <rFont val="Arial"/>
        <family val="2"/>
      </rPr>
      <t xml:space="preserve">5 </t>
    </r>
    <r>
      <rPr>
        <sz val="8"/>
        <rFont val="Arial"/>
        <family val="2"/>
      </rPr>
      <t>Share of domestic availability accounted for by imports.</t>
    </r>
  </si>
  <si>
    <r>
      <rPr>
        <vertAlign val="superscript"/>
        <sz val="8"/>
        <rFont val="Arial"/>
        <family val="2"/>
      </rPr>
      <t xml:space="preserve">4 </t>
    </r>
    <r>
      <rPr>
        <sz val="8"/>
        <rFont val="Arial"/>
        <family val="2"/>
      </rPr>
      <t>Computed as domestic availability divided by total U.S. population (including military) on July 1.</t>
    </r>
  </si>
  <si>
    <r>
      <rPr>
        <vertAlign val="superscript"/>
        <sz val="8"/>
        <rFont val="Arial"/>
        <family val="2"/>
      </rPr>
      <t>1</t>
    </r>
    <r>
      <rPr>
        <sz val="8"/>
        <rFont val="Arial"/>
        <family val="2"/>
      </rPr>
      <t xml:space="preserve"> Includes domestic and import shipments.</t>
    </r>
  </si>
  <si>
    <t xml:space="preserve"> Cantaloupe (1,000 pounds)</t>
  </si>
  <si>
    <r>
      <rPr>
        <vertAlign val="superscript"/>
        <sz val="8"/>
        <rFont val="Arial"/>
        <family val="2"/>
      </rPr>
      <t>1</t>
    </r>
    <r>
      <rPr>
        <sz val="8"/>
        <rFont val="Arial"/>
        <family val="2"/>
      </rPr>
      <t xml:space="preserve"> Data for 1980-89 were not adjusted due to a lack of consistent Canadian data.</t>
    </r>
  </si>
  <si>
    <r>
      <t>Table E-19--Melons: U.S. monthly and annual exports, 1990 to date</t>
    </r>
    <r>
      <rPr>
        <vertAlign val="superscript"/>
        <sz val="8"/>
        <rFont val="Arial"/>
        <family val="2"/>
      </rPr>
      <t>1</t>
    </r>
    <r>
      <rPr>
        <sz val="8"/>
        <rFont val="Arial"/>
        <family val="2"/>
      </rPr>
      <t xml:space="preserve"> </t>
    </r>
  </si>
  <si>
    <r>
      <t>Honeydew  (1,000 cwt)</t>
    </r>
    <r>
      <rPr>
        <b/>
        <vertAlign val="superscript"/>
        <sz val="8"/>
        <rFont val="Arial"/>
        <family val="2"/>
      </rPr>
      <t>2</t>
    </r>
  </si>
  <si>
    <r>
      <t>Misc. melons (1,000 cwt)</t>
    </r>
    <r>
      <rPr>
        <b/>
        <vertAlign val="superscript"/>
        <sz val="8"/>
        <rFont val="Arial"/>
        <family val="2"/>
      </rPr>
      <t>2</t>
    </r>
  </si>
  <si>
    <r>
      <t>Watermelon (dollars/each)</t>
    </r>
    <r>
      <rPr>
        <b/>
        <vertAlign val="superscript"/>
        <sz val="8"/>
        <rFont val="Arial"/>
        <family val="2"/>
      </rPr>
      <t>2</t>
    </r>
  </si>
  <si>
    <r>
      <t>Per capita availability (pounds)</t>
    </r>
    <r>
      <rPr>
        <b/>
        <vertAlign val="superscript"/>
        <sz val="8"/>
        <rFont val="Arial"/>
        <family val="2"/>
      </rPr>
      <t>4</t>
    </r>
  </si>
  <si>
    <r>
      <t>Trade share of use imported (percent)</t>
    </r>
    <r>
      <rPr>
        <b/>
        <vertAlign val="superscript"/>
        <sz val="8"/>
        <rFont val="Arial"/>
        <family val="2"/>
      </rPr>
      <t>5</t>
    </r>
  </si>
  <si>
    <r>
      <t>Trade share of supply exported (percent)</t>
    </r>
    <r>
      <rPr>
        <b/>
        <vertAlign val="superscript"/>
        <sz val="8"/>
        <rFont val="Arial"/>
        <family val="2"/>
      </rPr>
      <t>6</t>
    </r>
  </si>
  <si>
    <r>
      <t>Season-average price, current dollars (dollars/cwt)</t>
    </r>
    <r>
      <rPr>
        <b/>
        <vertAlign val="superscript"/>
        <sz val="8"/>
        <rFont val="Arial"/>
        <family val="2"/>
      </rPr>
      <t>3</t>
    </r>
  </si>
  <si>
    <r>
      <t>Season average price, constant 2012 dollars (dollars/cwt)</t>
    </r>
    <r>
      <rPr>
        <b/>
        <vertAlign val="superscript"/>
        <sz val="8"/>
        <rFont val="Arial"/>
        <family val="2"/>
      </rPr>
      <t>4</t>
    </r>
  </si>
  <si>
    <r>
      <t>Season average price, constant 2012 dollars (dollars/cwt)</t>
    </r>
    <r>
      <rPr>
        <b/>
        <vertAlign val="superscript"/>
        <sz val="8"/>
        <rFont val="Arial"/>
        <family val="2"/>
      </rPr>
      <t>3</t>
    </r>
  </si>
  <si>
    <r>
      <t>Watermelon (1,000 pounds)</t>
    </r>
    <r>
      <rPr>
        <b/>
        <vertAlign val="superscript"/>
        <sz val="8"/>
        <rFont val="Arial"/>
        <family val="2"/>
      </rPr>
      <t>1</t>
    </r>
  </si>
  <si>
    <r>
      <t>Other melons (1,000 pounds)</t>
    </r>
    <r>
      <rPr>
        <b/>
        <vertAlign val="superscript"/>
        <sz val="8"/>
        <rFont val="Arial"/>
        <family val="2"/>
      </rPr>
      <t>1</t>
    </r>
  </si>
  <si>
    <t>Table E-2--U.S. melons: Harvested area and production, 1980 to date</t>
  </si>
  <si>
    <t>Table E-6--Production of selected melons for selected States, 1990 to date</t>
  </si>
  <si>
    <t>Table E-7--Annual melon shipments, 1993 to date</t>
  </si>
  <si>
    <t xml:space="preserve">Table E-8--Cantaloupe, fresh market: U.S. monthly and season-average f.o.b. shipping-point price, 1995 to date </t>
  </si>
  <si>
    <t>Table E-9--Melons: U.S. quarterly average advertised retail prices, 2007 to date</t>
  </si>
  <si>
    <t xml:space="preserve">Table E-14--U.S. imports of melons, 1980 to date </t>
  </si>
  <si>
    <t xml:space="preserve">Table E-19--Melons: U.S. monthly and annual exports, 1990 to date </t>
  </si>
  <si>
    <t>Table E-4--Melon production in leading countries and the world, 2001 to 2021</t>
  </si>
  <si>
    <t>Table E-5--Melon harvested acreage in leading countries and the world, 2001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</si>
</sst>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0_)"/>
    <numFmt numFmtId="165" formatCode="0.0_)"/>
    <numFmt numFmtId="166" formatCode="_(* #,##0.0_);_(* \(#,##0.0\);_(* &quot;-&quot;??_);_(@_)"/>
    <numFmt numFmtId="167" formatCode="0.00_)"/>
    <numFmt numFmtId="168" formatCode="0.0"/>
    <numFmt numFmtId="169" formatCode="_(* #,##0_);_(* \(#,##0\);_(* &quot;-&quot;??_);_(@_)"/>
    <numFmt numFmtId="170" formatCode="#,##0_____)"/>
    <numFmt numFmtId="171" formatCode="#,##0.0"/>
    <numFmt numFmtId="172" formatCode="#,##0___________)"/>
    <numFmt numFmtId="173" formatCode="#,##0.0_);\(#,##0.0\)"/>
    <numFmt numFmtId="174" formatCode="General_)"/>
    <numFmt numFmtId="175" formatCode="#,##0.000_);\(#,##0.000\)"/>
    <numFmt numFmtId="176" formatCode="#,##0.000"/>
    <numFmt numFmtId="177" formatCode="_(* #,##0_);_(* \(#,##0\);_(* &quot;-&quot;?_);_(@_)"/>
  </numFmts>
  <fonts count="88">
    <font>
      <sz val="11"/>
      <color theme="1"/>
      <name val="Calibri"/>
      <family val="2"/>
      <scheme val="minor"/>
    </font>
    <font>
      <sz val="12"/>
      <name val="Arial"/>
      <family val="2"/>
    </font>
    <font>
      <sz val="10"/>
      <name val="Arial"/>
      <family val="2"/>
    </font>
    <font>
      <sz val="9"/>
      <name val="Arial MT"/>
    </font>
    <font>
      <sz val="9"/>
      <name val="Arial"/>
      <family val="2"/>
    </font>
    <font>
      <sz val="12"/>
      <name val="Arial MT"/>
    </font>
    <font>
      <sz val="10"/>
      <color indexed="10"/>
      <name val="Arial"/>
      <family val="2"/>
    </font>
    <font>
      <sz val="10"/>
      <name val="Arial"/>
      <family val="2"/>
    </font>
    <font>
      <sz val="10"/>
      <color indexed="8"/>
      <name val="Arial"/>
      <family val="2"/>
    </font>
    <font>
      <sz val="10"/>
      <color theme="1"/>
      <name val="Arial"/>
      <family val="2"/>
    </font>
    <font>
      <b/>
      <sz val="11"/>
      <color theme="1"/>
      <name val="Calibri"/>
      <family val="2"/>
      <scheme val="minor"/>
    </font>
    <font>
      <sz val="11"/>
      <color theme="1"/>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8"/>
      <color theme="3"/>
      <name val="Calibri Light"/>
      <family val="2"/>
      <scheme val="major"/>
    </font>
    <font>
      <sz val="11"/>
      <color rgb="FF9C6500"/>
      <name val="Calibri"/>
      <family val="2"/>
      <scheme val="minor"/>
    </font>
    <font>
      <sz val="10"/>
      <color theme="0"/>
      <name val="Arial"/>
      <family val="2"/>
    </font>
    <font>
      <sz val="10"/>
      <color indexed="9"/>
      <name val="Arial"/>
      <family val="2"/>
    </font>
    <font>
      <sz val="10"/>
      <color rgb="FF9C0006"/>
      <name val="Arial"/>
      <family val="2"/>
    </font>
    <font>
      <sz val="10"/>
      <color indexed="20"/>
      <name val="Arial"/>
      <family val="2"/>
    </font>
    <font>
      <b/>
      <sz val="10"/>
      <color rgb="FFFA7D00"/>
      <name val="Arial"/>
      <family val="2"/>
    </font>
    <font>
      <b/>
      <sz val="10"/>
      <color indexed="52"/>
      <name val="Arial"/>
      <family val="2"/>
    </font>
    <font>
      <b/>
      <sz val="10"/>
      <color theme="0"/>
      <name val="Arial"/>
      <family val="2"/>
    </font>
    <font>
      <b/>
      <sz val="10"/>
      <color indexed="9"/>
      <name val="Arial"/>
      <family val="2"/>
    </font>
    <font>
      <i/>
      <sz val="10"/>
      <color rgb="FF7F7F7F"/>
      <name val="Arial"/>
      <family val="2"/>
    </font>
    <font>
      <i/>
      <sz val="10"/>
      <color indexed="23"/>
      <name val="Arial"/>
      <family val="2"/>
    </font>
    <font>
      <sz val="10"/>
      <color rgb="FF006100"/>
      <name val="Arial"/>
      <family val="2"/>
    </font>
    <font>
      <sz val="10"/>
      <color indexed="17"/>
      <name val="Arial"/>
      <family val="2"/>
    </font>
    <font>
      <b/>
      <sz val="15"/>
      <color theme="3"/>
      <name val="Arial"/>
      <family val="2"/>
    </font>
    <font>
      <b/>
      <sz val="15"/>
      <color indexed="56"/>
      <name val="Arial"/>
      <family val="2"/>
    </font>
    <font>
      <b/>
      <sz val="13"/>
      <color theme="3"/>
      <name val="Arial"/>
      <family val="2"/>
    </font>
    <font>
      <b/>
      <sz val="13"/>
      <color indexed="56"/>
      <name val="Arial"/>
      <family val="2"/>
    </font>
    <font>
      <b/>
      <sz val="11"/>
      <color theme="3"/>
      <name val="Arial"/>
      <family val="2"/>
    </font>
    <font>
      <b/>
      <sz val="11"/>
      <color indexed="56"/>
      <name val="Arial"/>
      <family val="2"/>
    </font>
    <font>
      <u/>
      <sz val="10"/>
      <color indexed="12"/>
      <name val="Arial"/>
      <family val="2"/>
    </font>
    <font>
      <sz val="10"/>
      <color rgb="FF3F3F76"/>
      <name val="Arial"/>
      <family val="2"/>
    </font>
    <font>
      <sz val="10"/>
      <color indexed="62"/>
      <name val="Arial"/>
      <family val="2"/>
    </font>
    <font>
      <sz val="10"/>
      <color rgb="FFFA7D00"/>
      <name val="Arial"/>
      <family val="2"/>
    </font>
    <font>
      <sz val="10"/>
      <color indexed="52"/>
      <name val="Arial"/>
      <family val="2"/>
    </font>
    <font>
      <sz val="10"/>
      <color rgb="FF9C6500"/>
      <name val="Arial"/>
      <family val="2"/>
    </font>
    <font>
      <sz val="10"/>
      <color indexed="60"/>
      <name val="Arial"/>
      <family val="2"/>
    </font>
    <font>
      <sz val="10"/>
      <name val="Courier"/>
      <family val="3"/>
    </font>
    <font>
      <b/>
      <sz val="10"/>
      <color rgb="FF3F3F3F"/>
      <name val="Arial"/>
      <family val="2"/>
    </font>
    <font>
      <b/>
      <sz val="10"/>
      <color indexed="63"/>
      <name val="Arial"/>
      <family val="2"/>
    </font>
    <font>
      <b/>
      <sz val="18"/>
      <color indexed="56"/>
      <name val="Cambria"/>
      <family val="2"/>
    </font>
    <font>
      <b/>
      <sz val="10"/>
      <color theme="1"/>
      <name val="Arial"/>
      <family val="2"/>
    </font>
    <font>
      <b/>
      <sz val="10"/>
      <color indexed="8"/>
      <name val="Arial"/>
      <family val="2"/>
    </font>
    <font>
      <sz val="10"/>
      <color rgb="FFFF0000"/>
      <name val="Arial"/>
      <family val="2"/>
    </font>
    <font>
      <u/>
      <sz val="9"/>
      <color theme="10"/>
      <name val="Arial MT"/>
    </font>
    <font>
      <sz val="8"/>
      <name val="Helvetica"/>
      <family val="2"/>
    </font>
    <font>
      <vertAlign val="superscript"/>
      <sz val="8"/>
      <name val="Helvetica"/>
    </font>
    <font>
      <sz val="8"/>
      <name val="Arial"/>
      <family val="2"/>
    </font>
    <font>
      <sz val="8"/>
      <color theme="1"/>
      <name val="Helvetica"/>
    </font>
    <font>
      <sz val="8"/>
      <color theme="1"/>
      <name val="Arial"/>
      <family val="2"/>
    </font>
    <font>
      <sz val="8"/>
      <color rgb="FFFF0000"/>
      <name val="Arial"/>
      <family val="2"/>
    </font>
    <font>
      <sz val="8"/>
      <color indexed="8"/>
      <name val="Arial"/>
      <family val="2"/>
    </font>
    <font>
      <vertAlign val="superscript"/>
      <sz val="8"/>
      <color theme="1"/>
      <name val="Arial"/>
      <family val="2"/>
    </font>
    <font>
      <u/>
      <sz val="11"/>
      <color theme="10"/>
      <name val="Calibri"/>
      <family val="2"/>
      <scheme val="minor"/>
    </font>
    <font>
      <sz val="8"/>
      <name val="Calibri"/>
      <family val="2"/>
      <scheme val="minor"/>
    </font>
    <font>
      <sz val="12"/>
      <color indexed="8"/>
      <name val="Arial MT"/>
    </font>
    <font>
      <sz val="9"/>
      <color theme="1"/>
      <name val="Arial"/>
      <family val="2"/>
    </font>
    <font>
      <vertAlign val="superscript"/>
      <sz val="8"/>
      <name val="Arial"/>
      <family val="2"/>
    </font>
    <font>
      <sz val="10"/>
      <name val="Helv"/>
    </font>
    <font>
      <i/>
      <sz val="8"/>
      <name val="Arial"/>
      <family val="2"/>
    </font>
    <font>
      <sz val="9"/>
      <name val="Helv"/>
    </font>
    <font>
      <sz val="10"/>
      <name val="Arial MT"/>
    </font>
    <font>
      <b/>
      <sz val="8"/>
      <name val="Helvetica"/>
    </font>
    <font>
      <b/>
      <sz val="8"/>
      <name val="Arial"/>
      <family val="2"/>
    </font>
    <font>
      <b/>
      <vertAlign val="superscript"/>
      <sz val="8"/>
      <name val="Arial"/>
      <family val="2"/>
    </font>
    <font>
      <b/>
      <sz val="8"/>
      <color rgb="FFFF0000"/>
      <name val="Arial"/>
      <family val="2"/>
    </font>
    <font>
      <sz val="11"/>
      <color rgb="FF000000"/>
      <name val="Calibri"/>
      <family val="2"/>
      <scheme val="minor"/>
    </font>
    <font>
      <sz val="8"/>
      <name val="Arial"/>
      <family val="2"/>
    </font>
    <font>
      <sz val="8"/>
      <name val="Arial"/>
      <family val="2"/>
    </font>
    <font>
      <sz val="8"/>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
      <left/>
      <right/>
      <top style="thin">
        <color indexed="8"/>
      </top>
      <bottom/>
      <diagonal/>
    </border>
  </borders>
  <cellStyleXfs count="16785">
    <xf numFmtId="0" fontId="0"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2" fillId="0" borderId="0"/>
    <xf numFmtId="0" fontId="2" fillId="0" borderId="0"/>
    <xf numFmtId="0" fontId="7" fillId="0" borderId="0"/>
    <xf numFmtId="0" fontId="2"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12" fillId="0" borderId="0" applyNumberFormat="0" applyFill="0" applyBorder="0" applyAlignment="0" applyProtection="0"/>
    <xf numFmtId="0" fontId="11" fillId="8" borderId="8" applyNumberFormat="0" applyFont="0" applyAlignment="0" applyProtection="0"/>
    <xf numFmtId="0" fontId="25" fillId="0" borderId="0" applyNumberFormat="0" applyFill="0" applyBorder="0" applyAlignment="0" applyProtection="0"/>
    <xf numFmtId="0" fontId="10" fillId="0" borderId="9" applyNumberFormat="0" applyFill="0" applyAlignment="0" applyProtection="0"/>
    <xf numFmtId="0" fontId="26"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6"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6"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6"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6"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7" fillId="0" borderId="0"/>
    <xf numFmtId="1" fontId="3" fillId="0" borderId="0" applyFont="0"/>
    <xf numFmtId="0" fontId="4" fillId="0" borderId="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6"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6"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6"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6"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6"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6"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6"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26"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6"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6"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6"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6"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8"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22"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4" fillId="6" borderId="4"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24"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6" fillId="7" borderId="7"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7"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4"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1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20"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49" fillId="5" borderId="4"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23"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29"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64" fontId="1" fillId="0" borderId="0"/>
    <xf numFmtId="0" fontId="9" fillId="0" borderId="0"/>
    <xf numFmtId="0" fontId="9" fillId="0" borderId="0"/>
    <xf numFmtId="164"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8" fillId="0" borderId="0"/>
    <xf numFmtId="0" fontId="8" fillId="0" borderId="0"/>
    <xf numFmtId="0" fontId="8" fillId="0" borderId="0"/>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2" fillId="0" borderId="0">
      <alignment wrapText="1"/>
    </xf>
    <xf numFmtId="0" fontId="2" fillId="0" borderId="0">
      <alignment wrapText="1"/>
    </xf>
    <xf numFmtId="0" fontId="2"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164" fontId="1"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1" fillId="8" borderId="8"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21"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6" fillId="6" borderId="5"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10"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3" fontId="2" fillId="0" borderId="0" applyNumberFormat="0" applyFont="0" applyFill="0" applyBorder="0" applyAlignment="0" applyProtection="0"/>
    <xf numFmtId="1" fontId="62" fillId="0" borderId="0" applyNumberFormat="0" applyFill="0" applyBorder="0" applyAlignment="0" applyProtection="0"/>
    <xf numFmtId="0" fontId="29" fillId="4" borderId="0" applyNumberFormat="0" applyBorder="0" applyAlignment="0" applyProtection="0"/>
    <xf numFmtId="0" fontId="3" fillId="8" borderId="8" applyNumberFormat="0" applyFont="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71" fillId="0" borderId="0" applyNumberFormat="0" applyFill="0" applyBorder="0" applyAlignment="0" applyProtection="0"/>
    <xf numFmtId="43" fontId="74" fillId="0" borderId="0" applyFont="0" applyFill="0" applyBorder="0" applyAlignment="0" applyProtection="0"/>
    <xf numFmtId="0" fontId="11" fillId="0" borderId="0"/>
    <xf numFmtId="167" fontId="1" fillId="0" borderId="0"/>
    <xf numFmtId="43" fontId="11" fillId="0" borderId="0" applyFont="0" applyFill="0" applyBorder="0" applyAlignment="0" applyProtection="0"/>
    <xf numFmtId="43" fontId="11" fillId="0" borderId="0" applyFont="0" applyFill="0" applyBorder="0" applyAlignment="0" applyProtection="0"/>
    <xf numFmtId="37" fontId="4" fillId="0" borderId="0"/>
    <xf numFmtId="0" fontId="74" fillId="0" borderId="0"/>
    <xf numFmtId="174" fontId="4" fillId="0" borderId="0"/>
    <xf numFmtId="0" fontId="4" fillId="0" borderId="0"/>
    <xf numFmtId="174" fontId="76" fillId="0" borderId="0"/>
    <xf numFmtId="0" fontId="4" fillId="0" borderId="0"/>
    <xf numFmtId="0" fontId="4" fillId="0" borderId="0"/>
    <xf numFmtId="0" fontId="4" fillId="0" borderId="0"/>
    <xf numFmtId="164" fontId="1" fillId="0" borderId="0"/>
    <xf numFmtId="0" fontId="3" fillId="0" borderId="0"/>
    <xf numFmtId="174" fontId="78" fillId="0" borderId="0"/>
    <xf numFmtId="174" fontId="4" fillId="0" borderId="0"/>
    <xf numFmtId="0" fontId="79" fillId="0" borderId="0"/>
    <xf numFmtId="0" fontId="5" fillId="0" borderId="0"/>
    <xf numFmtId="0" fontId="2" fillId="0" borderId="0"/>
    <xf numFmtId="0" fontId="5" fillId="0" borderId="0" applyBorder="0"/>
    <xf numFmtId="0" fontId="3" fillId="0" borderId="0"/>
    <xf numFmtId="0" fontId="2"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3" fillId="0" borderId="0"/>
    <xf numFmtId="0" fontId="84" fillId="0" borderId="0"/>
    <xf numFmtId="0" fontId="2" fillId="0" borderId="0"/>
    <xf numFmtId="1" fontId="3" fillId="0" borderId="0" applyFont="0"/>
    <xf numFmtId="0" fontId="11" fillId="8" borderId="8" applyNumberFormat="0" applyFont="0" applyAlignment="0" applyProtection="0"/>
    <xf numFmtId="9" fontId="11" fillId="0" borderId="0" applyFont="0" applyFill="0" applyBorder="0" applyAlignment="0" applyProtection="0"/>
    <xf numFmtId="0" fontId="73" fillId="0" borderId="0"/>
    <xf numFmtId="0" fontId="73" fillId="8" borderId="8" applyNumberFormat="0" applyFont="0" applyAlignment="0" applyProtection="0"/>
    <xf numFmtId="0" fontId="11" fillId="0" borderId="0"/>
    <xf numFmtId="0" fontId="11" fillId="8" borderId="8" applyNumberFormat="0" applyFont="0" applyAlignment="0" applyProtection="0"/>
    <xf numFmtId="43" fontId="11" fillId="0" borderId="0" applyFont="0" applyFill="0" applyBorder="0" applyAlignment="0" applyProtection="0"/>
    <xf numFmtId="0" fontId="71" fillId="0" borderId="0" applyNumberFormat="0" applyFill="0" applyBorder="0" applyAlignment="0" applyProtection="0"/>
    <xf numFmtId="9" fontId="11" fillId="0" borderId="0" applyFont="0" applyFill="0" applyBorder="0" applyAlignment="0" applyProtection="0"/>
  </cellStyleXfs>
  <cellXfs count="424">
    <xf numFmtId="0" fontId="0" fillId="0" borderId="0" xfId="0"/>
    <xf numFmtId="169" fontId="0" fillId="0" borderId="0" xfId="1" applyNumberFormat="1" applyFont="1"/>
    <xf numFmtId="169" fontId="0" fillId="0" borderId="0" xfId="1" applyNumberFormat="1" applyFont="1" applyFill="1"/>
    <xf numFmtId="0" fontId="0" fillId="0" borderId="0" xfId="0" applyAlignment="1">
      <alignment horizontal="center"/>
    </xf>
    <xf numFmtId="165" fontId="65" fillId="0" borderId="0" xfId="14150" quotePrefix="1" applyNumberFormat="1" applyFont="1" applyAlignment="1" applyProtection="1">
      <alignment horizontal="left"/>
      <protection locked="0"/>
    </xf>
    <xf numFmtId="0" fontId="65" fillId="0" borderId="0" xfId="4429" quotePrefix="1" applyFont="1" applyAlignment="1" applyProtection="1">
      <alignment horizontal="left"/>
      <protection locked="0"/>
    </xf>
    <xf numFmtId="0" fontId="1" fillId="0" borderId="0" xfId="11112"/>
    <xf numFmtId="37" fontId="65" fillId="0" borderId="0" xfId="16751" applyFont="1"/>
    <xf numFmtId="3" fontId="65" fillId="0" borderId="0" xfId="16735" applyNumberFormat="1" applyFont="1"/>
    <xf numFmtId="1" fontId="4" fillId="0" borderId="0" xfId="16735" applyNumberFormat="1" applyFont="1"/>
    <xf numFmtId="0" fontId="74" fillId="0" borderId="0" xfId="16752"/>
    <xf numFmtId="169" fontId="65" fillId="0" borderId="0" xfId="2308" applyNumberFormat="1" applyFont="1"/>
    <xf numFmtId="174" fontId="65" fillId="0" borderId="0" xfId="16755" quotePrefix="1" applyFont="1" applyAlignment="1">
      <alignment horizontal="left"/>
    </xf>
    <xf numFmtId="0" fontId="65" fillId="0" borderId="0" xfId="16757" applyFont="1"/>
    <xf numFmtId="0" fontId="65" fillId="0" borderId="0" xfId="16757" quotePrefix="1" applyFont="1" applyAlignment="1">
      <alignment horizontal="left"/>
    </xf>
    <xf numFmtId="0" fontId="65" fillId="0" borderId="20" xfId="16757" applyFont="1" applyBorder="1"/>
    <xf numFmtId="0" fontId="65" fillId="0" borderId="0" xfId="16757" applyFont="1" applyAlignment="1">
      <alignment horizontal="left"/>
    </xf>
    <xf numFmtId="166" fontId="65" fillId="0" borderId="0" xfId="16746" applyNumberFormat="1" applyFont="1"/>
    <xf numFmtId="0" fontId="65" fillId="0" borderId="0" xfId="4429" applyFont="1"/>
    <xf numFmtId="0" fontId="65" fillId="0" borderId="0" xfId="4429" applyFont="1" applyAlignment="1" applyProtection="1">
      <alignment horizontal="left"/>
      <protection locked="0"/>
    </xf>
    <xf numFmtId="0" fontId="65" fillId="0" borderId="0" xfId="4429" quotePrefix="1" applyFont="1" applyAlignment="1">
      <alignment horizontal="left"/>
    </xf>
    <xf numFmtId="167" fontId="65" fillId="0" borderId="0" xfId="16759" applyNumberFormat="1" applyFont="1"/>
    <xf numFmtId="169" fontId="65" fillId="0" borderId="0" xfId="16746" applyNumberFormat="1" applyFont="1"/>
    <xf numFmtId="167" fontId="65" fillId="0" borderId="0" xfId="16759" quotePrefix="1" applyNumberFormat="1" applyFont="1" applyAlignment="1">
      <alignment horizontal="left"/>
    </xf>
    <xf numFmtId="167" fontId="65" fillId="0" borderId="0" xfId="16759" applyNumberFormat="1" applyFont="1" applyAlignment="1">
      <alignment horizontal="left"/>
    </xf>
    <xf numFmtId="164" fontId="65" fillId="0" borderId="0" xfId="16759" applyFont="1"/>
    <xf numFmtId="1" fontId="65" fillId="0" borderId="0" xfId="16735" quotePrefix="1" applyNumberFormat="1" applyFont="1" applyBorder="1" applyAlignment="1">
      <alignment horizontal="left"/>
    </xf>
    <xf numFmtId="0" fontId="65" fillId="0" borderId="0" xfId="16760" quotePrefix="1" applyFont="1" applyAlignment="1" applyProtection="1">
      <alignment horizontal="left"/>
      <protection locked="0"/>
    </xf>
    <xf numFmtId="0" fontId="65" fillId="0" borderId="0" xfId="16760" quotePrefix="1" applyFont="1" applyAlignment="1">
      <alignment horizontal="left"/>
    </xf>
    <xf numFmtId="0" fontId="65" fillId="0" borderId="0" xfId="11112" quotePrefix="1" applyFont="1" applyAlignment="1" applyProtection="1">
      <alignment horizontal="left"/>
      <protection locked="0"/>
    </xf>
    <xf numFmtId="0" fontId="65" fillId="0" borderId="0" xfId="16760" applyFont="1"/>
    <xf numFmtId="0" fontId="65" fillId="0" borderId="0" xfId="16763" applyFont="1"/>
    <xf numFmtId="167" fontId="65" fillId="0" borderId="0" xfId="16763" applyNumberFormat="1" applyFont="1"/>
    <xf numFmtId="173" fontId="65" fillId="0" borderId="0" xfId="16763" applyNumberFormat="1" applyFont="1"/>
    <xf numFmtId="0" fontId="65" fillId="0" borderId="0" xfId="16764" quotePrefix="1" applyFont="1" applyAlignment="1" applyProtection="1">
      <alignment horizontal="left"/>
      <protection locked="0"/>
    </xf>
    <xf numFmtId="0" fontId="65" fillId="0" borderId="0" xfId="16764" applyFont="1"/>
    <xf numFmtId="174" fontId="65" fillId="0" borderId="0" xfId="16753" quotePrefix="1" applyFont="1"/>
    <xf numFmtId="167" fontId="65" fillId="0" borderId="20" xfId="16764" applyNumberFormat="1" applyFont="1" applyBorder="1" applyAlignment="1">
      <alignment horizontal="left"/>
    </xf>
    <xf numFmtId="173" fontId="65" fillId="0" borderId="20" xfId="16764" applyNumberFormat="1" applyFont="1" applyBorder="1"/>
    <xf numFmtId="0" fontId="65" fillId="0" borderId="0" xfId="16765" quotePrefix="1" applyFont="1" applyAlignment="1">
      <alignment horizontal="left"/>
    </xf>
    <xf numFmtId="0" fontId="67" fillId="0" borderId="0" xfId="56" quotePrefix="1" applyFont="1" applyFill="1" applyBorder="1" applyAlignment="1">
      <alignment horizontal="left"/>
    </xf>
    <xf numFmtId="3" fontId="2" fillId="0" borderId="0" xfId="16735" applyNumberFormat="1" applyFont="1"/>
    <xf numFmtId="1" fontId="1" fillId="0" borderId="0" xfId="16735" applyNumberFormat="1" applyFont="1"/>
    <xf numFmtId="3" fontId="1" fillId="0" borderId="0" xfId="11112" applyNumberFormat="1"/>
    <xf numFmtId="0" fontId="65" fillId="0" borderId="0" xfId="11112" applyFont="1"/>
    <xf numFmtId="174" fontId="65" fillId="0" borderId="0" xfId="16755" applyFont="1"/>
    <xf numFmtId="0" fontId="2" fillId="0" borderId="0" xfId="11112" applyFont="1"/>
    <xf numFmtId="37" fontId="63" fillId="0" borderId="0" xfId="11112" applyNumberFormat="1" applyFont="1"/>
    <xf numFmtId="0" fontId="65" fillId="0" borderId="0" xfId="11112" quotePrefix="1" applyFont="1" applyAlignment="1">
      <alignment horizontal="left"/>
    </xf>
    <xf numFmtId="3" fontId="4" fillId="0" borderId="0" xfId="11112" applyNumberFormat="1" applyFont="1"/>
    <xf numFmtId="169" fontId="4" fillId="0" borderId="0" xfId="16746" applyNumberFormat="1" applyFont="1"/>
    <xf numFmtId="3" fontId="74" fillId="0" borderId="0" xfId="16752" applyNumberFormat="1"/>
    <xf numFmtId="3" fontId="65" fillId="0" borderId="0" xfId="11112" applyNumberFormat="1" applyFont="1"/>
    <xf numFmtId="0" fontId="63" fillId="55" borderId="0" xfId="11112" applyFont="1" applyFill="1" applyAlignment="1" applyProtection="1">
      <alignment horizontal="left"/>
      <protection locked="0"/>
    </xf>
    <xf numFmtId="169" fontId="4" fillId="0" borderId="0" xfId="16746" applyNumberFormat="1" applyFont="1" applyBorder="1"/>
    <xf numFmtId="3" fontId="4" fillId="0" borderId="0" xfId="16752" applyNumberFormat="1" applyFont="1"/>
    <xf numFmtId="0" fontId="63" fillId="0" borderId="0" xfId="11112" applyFont="1" applyAlignment="1" applyProtection="1">
      <alignment horizontal="left"/>
      <protection locked="0"/>
    </xf>
    <xf numFmtId="176" fontId="65" fillId="0" borderId="0" xfId="11112" applyNumberFormat="1" applyFont="1"/>
    <xf numFmtId="176" fontId="2" fillId="0" borderId="0" xfId="11112" applyNumberFormat="1" applyFont="1"/>
    <xf numFmtId="4" fontId="2" fillId="0" borderId="0" xfId="11112" applyNumberFormat="1" applyFont="1"/>
    <xf numFmtId="37" fontId="2" fillId="0" borderId="0" xfId="11112" applyNumberFormat="1" applyFont="1"/>
    <xf numFmtId="0" fontId="65" fillId="0" borderId="0" xfId="16766" applyFont="1"/>
    <xf numFmtId="37" fontId="65" fillId="0" borderId="0" xfId="16766" applyNumberFormat="1" applyFont="1"/>
    <xf numFmtId="0" fontId="65" fillId="0" borderId="0" xfId="16766" applyFont="1" applyBorder="1"/>
    <xf numFmtId="37" fontId="65" fillId="0" borderId="0" xfId="16766" applyNumberFormat="1" applyFont="1" applyBorder="1"/>
    <xf numFmtId="170" fontId="65" fillId="0" borderId="0" xfId="11112" applyNumberFormat="1" applyFont="1"/>
    <xf numFmtId="0" fontId="63" fillId="55" borderId="22" xfId="11112" applyFont="1" applyFill="1" applyBorder="1" applyAlignment="1" applyProtection="1">
      <alignment horizontal="left"/>
      <protection locked="0"/>
    </xf>
    <xf numFmtId="37" fontId="65" fillId="0" borderId="0" xfId="11112" applyNumberFormat="1" applyFont="1"/>
    <xf numFmtId="0" fontId="63" fillId="0" borderId="23" xfId="11112" quotePrefix="1" applyFont="1" applyBorder="1" applyAlignment="1">
      <alignment horizontal="left"/>
    </xf>
    <xf numFmtId="37" fontId="63" fillId="0" borderId="23" xfId="11112" applyNumberFormat="1" applyFont="1" applyBorder="1"/>
    <xf numFmtId="0" fontId="65" fillId="0" borderId="22" xfId="16766" quotePrefix="1" applyFont="1" applyBorder="1" applyAlignment="1">
      <alignment horizontal="left"/>
    </xf>
    <xf numFmtId="37" fontId="65" fillId="0" borderId="23" xfId="16766" applyNumberFormat="1" applyFont="1" applyBorder="1"/>
    <xf numFmtId="37" fontId="65" fillId="0" borderId="24" xfId="16766" applyNumberFormat="1" applyFont="1" applyBorder="1"/>
    <xf numFmtId="0" fontId="10" fillId="0" borderId="21" xfId="0" applyFont="1" applyBorder="1" applyAlignment="1">
      <alignment horizontal="center" vertical="center" wrapText="1"/>
    </xf>
    <xf numFmtId="0" fontId="0" fillId="0" borderId="0" xfId="0" applyAlignment="1">
      <alignment horizontal="left" vertical="center" wrapText="1"/>
    </xf>
    <xf numFmtId="0" fontId="71" fillId="0" borderId="0" xfId="16745" applyAlignment="1">
      <alignment horizontal="center" vertical="center" wrapText="1"/>
    </xf>
    <xf numFmtId="0" fontId="0" fillId="0" borderId="0" xfId="0" applyAlignment="1">
      <alignment wrapText="1"/>
    </xf>
    <xf numFmtId="1" fontId="65" fillId="0" borderId="0" xfId="51" applyFont="1"/>
    <xf numFmtId="168" fontId="65" fillId="0" borderId="0" xfId="51" applyNumberFormat="1" applyFont="1"/>
    <xf numFmtId="2" fontId="65" fillId="0" borderId="0" xfId="51" applyNumberFormat="1" applyFont="1"/>
    <xf numFmtId="1" fontId="65" fillId="0" borderId="0" xfId="51" quotePrefix="1" applyFont="1"/>
    <xf numFmtId="2" fontId="65" fillId="0" borderId="0" xfId="51" quotePrefix="1" applyNumberFormat="1" applyFont="1"/>
    <xf numFmtId="168" fontId="65" fillId="0" borderId="0" xfId="16735" applyNumberFormat="1" applyFont="1"/>
    <xf numFmtId="167" fontId="65" fillId="0" borderId="23" xfId="16759" quotePrefix="1" applyNumberFormat="1" applyFont="1" applyBorder="1" applyAlignment="1">
      <alignment horizontal="left"/>
    </xf>
    <xf numFmtId="167" fontId="65" fillId="0" borderId="23" xfId="16759" applyNumberFormat="1" applyFont="1" applyBorder="1"/>
    <xf numFmtId="37" fontId="65" fillId="0" borderId="0" xfId="16759" applyNumberFormat="1" applyFont="1"/>
    <xf numFmtId="3" fontId="65" fillId="0" borderId="0" xfId="16735" applyNumberFormat="1" applyFont="1" applyAlignment="1">
      <alignment horizontal="center"/>
    </xf>
    <xf numFmtId="3" fontId="65" fillId="0" borderId="0" xfId="16735" applyNumberFormat="1" applyFont="1" applyBorder="1" applyAlignment="1">
      <alignment horizontal="center"/>
    </xf>
    <xf numFmtId="167" fontId="81" fillId="0" borderId="19" xfId="16759" applyNumberFormat="1" applyFont="1" applyBorder="1" applyAlignment="1">
      <alignment horizontal="center" vertical="center" wrapText="1"/>
    </xf>
    <xf numFmtId="167" fontId="81" fillId="0" borderId="19" xfId="16759" applyNumberFormat="1" applyFont="1" applyBorder="1" applyAlignment="1">
      <alignment horizontal="left" vertical="center" wrapText="1"/>
    </xf>
    <xf numFmtId="1" fontId="65" fillId="0" borderId="20" xfId="16735" quotePrefix="1" applyNumberFormat="1" applyFont="1" applyBorder="1" applyAlignment="1">
      <alignment horizontal="left"/>
    </xf>
    <xf numFmtId="1" fontId="65" fillId="0" borderId="24" xfId="16735" quotePrefix="1" applyNumberFormat="1" applyFont="1" applyBorder="1" applyAlignment="1">
      <alignment horizontal="left"/>
    </xf>
    <xf numFmtId="0" fontId="65" fillId="0" borderId="0" xfId="14150" quotePrefix="1" applyFont="1" applyAlignment="1">
      <alignment horizontal="left"/>
    </xf>
    <xf numFmtId="0" fontId="65" fillId="0" borderId="0" xfId="14150" applyFont="1"/>
    <xf numFmtId="0" fontId="65" fillId="0" borderId="0" xfId="14150" applyFont="1" applyAlignment="1">
      <alignment horizontal="left"/>
    </xf>
    <xf numFmtId="4" fontId="65" fillId="0" borderId="0" xfId="14150" applyNumberFormat="1" applyFont="1" applyAlignment="1">
      <alignment horizontal="center"/>
    </xf>
    <xf numFmtId="0" fontId="81" fillId="0" borderId="19" xfId="14150" applyFont="1" applyBorder="1" applyAlignment="1">
      <alignment horizontal="center" vertical="center" wrapText="1"/>
    </xf>
    <xf numFmtId="0" fontId="81" fillId="0" borderId="19" xfId="14150" applyFont="1" applyBorder="1" applyAlignment="1">
      <alignment horizontal="left" vertical="center" wrapText="1"/>
    </xf>
    <xf numFmtId="164" fontId="65" fillId="55" borderId="0" xfId="16748" quotePrefix="1" applyNumberFormat="1" applyFont="1" applyFill="1" applyAlignment="1">
      <alignment horizontal="left"/>
    </xf>
    <xf numFmtId="169" fontId="65" fillId="55" borderId="0" xfId="16749" quotePrefix="1" applyNumberFormat="1" applyFont="1" applyFill="1" applyBorder="1" applyAlignment="1" applyProtection="1">
      <alignment horizontal="left"/>
    </xf>
    <xf numFmtId="167" fontId="65" fillId="0" borderId="0" xfId="16748" applyFont="1"/>
    <xf numFmtId="37" fontId="65" fillId="0" borderId="0" xfId="16748" applyNumberFormat="1" applyFont="1"/>
    <xf numFmtId="0" fontId="65" fillId="0" borderId="0" xfId="16747" applyFont="1"/>
    <xf numFmtId="169" fontId="65" fillId="0" borderId="0" xfId="16747" applyNumberFormat="1" applyFont="1"/>
    <xf numFmtId="37" fontId="65" fillId="0" borderId="23" xfId="16751" quotePrefix="1" applyFont="1" applyBorder="1" applyAlignment="1">
      <alignment horizontal="left"/>
    </xf>
    <xf numFmtId="37" fontId="65" fillId="0" borderId="23" xfId="16751" applyFont="1" applyBorder="1"/>
    <xf numFmtId="37" fontId="65" fillId="55" borderId="0" xfId="16751" applyFont="1" applyFill="1"/>
    <xf numFmtId="37" fontId="65" fillId="55" borderId="0" xfId="16751" quotePrefix="1" applyFont="1" applyFill="1" applyAlignment="1">
      <alignment horizontal="left"/>
    </xf>
    <xf numFmtId="169" fontId="65" fillId="55" borderId="0" xfId="2308" applyNumberFormat="1" applyFont="1" applyFill="1" applyBorder="1" applyProtection="1">
      <protection locked="0"/>
    </xf>
    <xf numFmtId="37" fontId="65" fillId="0" borderId="0" xfId="16751" quotePrefix="1" applyFont="1" applyAlignment="1" applyProtection="1">
      <alignment horizontal="left"/>
      <protection locked="0"/>
    </xf>
    <xf numFmtId="169" fontId="65" fillId="0" borderId="0" xfId="1" applyNumberFormat="1" applyFont="1" applyBorder="1"/>
    <xf numFmtId="0" fontId="65" fillId="0" borderId="0" xfId="16752" quotePrefix="1" applyFont="1" applyAlignment="1">
      <alignment horizontal="left"/>
    </xf>
    <xf numFmtId="37" fontId="81" fillId="55" borderId="24" xfId="16751" applyFont="1" applyFill="1" applyBorder="1" applyAlignment="1">
      <alignment vertical="center" wrapText="1"/>
    </xf>
    <xf numFmtId="37" fontId="81" fillId="55" borderId="23" xfId="16751" applyFont="1" applyFill="1" applyBorder="1" applyAlignment="1">
      <alignment horizontal="center" vertical="center" wrapText="1"/>
    </xf>
    <xf numFmtId="0" fontId="65" fillId="0" borderId="0" xfId="16751" quotePrefix="1" applyNumberFormat="1" applyFont="1" applyAlignment="1">
      <alignment horizontal="left"/>
    </xf>
    <xf numFmtId="3" fontId="65" fillId="0" borderId="0" xfId="16748" quotePrefix="1" applyNumberFormat="1" applyFont="1" applyAlignment="1">
      <alignment horizontal="center"/>
    </xf>
    <xf numFmtId="3" fontId="65" fillId="0" borderId="24" xfId="16748" quotePrefix="1" applyNumberFormat="1" applyFont="1" applyBorder="1" applyAlignment="1">
      <alignment horizontal="center"/>
    </xf>
    <xf numFmtId="3" fontId="65" fillId="0" borderId="0" xfId="16751" applyNumberFormat="1" applyFont="1" applyAlignment="1">
      <alignment horizontal="center"/>
    </xf>
    <xf numFmtId="3" fontId="65" fillId="0" borderId="0" xfId="16751" quotePrefix="1" applyNumberFormat="1" applyFont="1" applyAlignment="1">
      <alignment horizontal="center"/>
    </xf>
    <xf numFmtId="3" fontId="65" fillId="55" borderId="0" xfId="16751" applyNumberFormat="1" applyFont="1" applyFill="1" applyAlignment="1">
      <alignment horizontal="center"/>
    </xf>
    <xf numFmtId="3" fontId="65" fillId="0" borderId="0" xfId="11112" applyNumberFormat="1" applyFont="1" applyAlignment="1">
      <alignment horizontal="center"/>
    </xf>
    <xf numFmtId="3" fontId="65" fillId="55" borderId="0" xfId="2308" applyNumberFormat="1" applyFont="1" applyFill="1" applyBorder="1" applyAlignment="1" applyProtection="1">
      <alignment horizontal="center"/>
      <protection locked="0"/>
    </xf>
    <xf numFmtId="0" fontId="65" fillId="0" borderId="24" xfId="16751" quotePrefix="1" applyNumberFormat="1" applyFont="1" applyBorder="1" applyAlignment="1">
      <alignment horizontal="left"/>
    </xf>
    <xf numFmtId="37" fontId="65" fillId="0" borderId="24" xfId="16751" applyFont="1" applyBorder="1"/>
    <xf numFmtId="0" fontId="65" fillId="0" borderId="23" xfId="16760" quotePrefix="1" applyFont="1" applyBorder="1" applyAlignment="1">
      <alignment horizontal="left"/>
    </xf>
    <xf numFmtId="0" fontId="65" fillId="0" borderId="23" xfId="16760" applyFont="1" applyBorder="1"/>
    <xf numFmtId="0" fontId="65" fillId="0" borderId="0" xfId="16760" applyFont="1" applyAlignment="1">
      <alignment horizontal="left"/>
    </xf>
    <xf numFmtId="167" fontId="65" fillId="0" borderId="0" xfId="16760" applyNumberFormat="1" applyFont="1"/>
    <xf numFmtId="0" fontId="65" fillId="55" borderId="0" xfId="16760" applyFont="1" applyFill="1" applyAlignment="1">
      <alignment horizontal="left"/>
    </xf>
    <xf numFmtId="0" fontId="65" fillId="55" borderId="24" xfId="16760" applyFont="1" applyFill="1" applyBorder="1" applyAlignment="1">
      <alignment horizontal="left"/>
    </xf>
    <xf numFmtId="0" fontId="81" fillId="0" borderId="0" xfId="16760" applyFont="1" applyAlignment="1">
      <alignment horizontal="center" vertical="center"/>
    </xf>
    <xf numFmtId="2" fontId="65" fillId="0" borderId="0" xfId="16760" applyNumberFormat="1" applyFont="1" applyAlignment="1">
      <alignment horizontal="center"/>
    </xf>
    <xf numFmtId="2" fontId="69" fillId="0" borderId="0" xfId="16761" applyNumberFormat="1" applyFont="1" applyAlignment="1">
      <alignment horizontal="center"/>
    </xf>
    <xf numFmtId="2" fontId="65" fillId="0" borderId="0" xfId="16751" applyNumberFormat="1" applyFont="1" applyAlignment="1">
      <alignment horizontal="center"/>
    </xf>
    <xf numFmtId="2" fontId="69" fillId="55" borderId="0" xfId="16761" applyNumberFormat="1" applyFont="1" applyFill="1" applyAlignment="1">
      <alignment horizontal="center"/>
    </xf>
    <xf numFmtId="2" fontId="65" fillId="55" borderId="0" xfId="16751" applyNumberFormat="1" applyFont="1" applyFill="1" applyAlignment="1">
      <alignment horizontal="center"/>
    </xf>
    <xf numFmtId="2" fontId="65" fillId="55" borderId="0" xfId="16760" applyNumberFormat="1" applyFont="1" applyFill="1" applyAlignment="1">
      <alignment horizontal="center"/>
    </xf>
    <xf numFmtId="2" fontId="65" fillId="0" borderId="24" xfId="16760" quotePrefix="1" applyNumberFormat="1" applyFont="1" applyBorder="1" applyAlignment="1">
      <alignment horizontal="center"/>
    </xf>
    <xf numFmtId="0" fontId="81" fillId="0" borderId="0" xfId="16760" quotePrefix="1" applyFont="1" applyAlignment="1">
      <alignment horizontal="left"/>
    </xf>
    <xf numFmtId="0" fontId="65" fillId="0" borderId="24" xfId="16760" quotePrefix="1" applyFont="1" applyBorder="1" applyAlignment="1">
      <alignment horizontal="left"/>
    </xf>
    <xf numFmtId="0" fontId="81" fillId="55" borderId="23" xfId="16760" applyFont="1" applyFill="1" applyBorder="1" applyAlignment="1">
      <alignment horizontal="center" wrapText="1"/>
    </xf>
    <xf numFmtId="0" fontId="65" fillId="55" borderId="0" xfId="16763" applyFont="1" applyFill="1"/>
    <xf numFmtId="0" fontId="65" fillId="55" borderId="0" xfId="16765" applyFont="1" applyFill="1" applyAlignment="1" applyProtection="1">
      <alignment horizontal="left"/>
      <protection locked="0"/>
    </xf>
    <xf numFmtId="0" fontId="65" fillId="0" borderId="0" xfId="16765" applyFont="1" applyAlignment="1" applyProtection="1">
      <alignment horizontal="left"/>
      <protection locked="0"/>
    </xf>
    <xf numFmtId="168" fontId="65" fillId="0" borderId="0" xfId="16763" applyNumberFormat="1" applyFont="1"/>
    <xf numFmtId="0" fontId="65" fillId="0" borderId="0" xfId="16763" applyFont="1" applyAlignment="1">
      <alignment horizontal="left"/>
    </xf>
    <xf numFmtId="0" fontId="65" fillId="55" borderId="0" xfId="16763" quotePrefix="1" applyFont="1" applyFill="1" applyAlignment="1" applyProtection="1">
      <alignment horizontal="left"/>
      <protection locked="0"/>
    </xf>
    <xf numFmtId="169" fontId="65" fillId="0" borderId="0" xfId="2308" applyNumberFormat="1" applyFont="1" applyBorder="1"/>
    <xf numFmtId="0" fontId="65" fillId="0" borderId="24" xfId="16763" applyFont="1" applyBorder="1"/>
    <xf numFmtId="1" fontId="65" fillId="0" borderId="0" xfId="16763" applyNumberFormat="1" applyFont="1"/>
    <xf numFmtId="1" fontId="65" fillId="0" borderId="0" xfId="16735" applyNumberFormat="1" applyFont="1"/>
    <xf numFmtId="0" fontId="65" fillId="0" borderId="0" xfId="2" quotePrefix="1" applyFont="1" applyAlignment="1">
      <alignment horizontal="left"/>
    </xf>
    <xf numFmtId="169" fontId="65" fillId="0" borderId="0" xfId="1" applyNumberFormat="1" applyFont="1"/>
    <xf numFmtId="168" fontId="67" fillId="0" borderId="0" xfId="0" applyNumberFormat="1" applyFont="1" applyAlignment="1">
      <alignment horizontal="center"/>
    </xf>
    <xf numFmtId="171" fontId="67" fillId="0" borderId="0" xfId="0" applyNumberFormat="1" applyFont="1" applyAlignment="1">
      <alignment horizontal="center"/>
    </xf>
    <xf numFmtId="171" fontId="65" fillId="0" borderId="0" xfId="51" applyNumberFormat="1" applyFont="1"/>
    <xf numFmtId="166" fontId="65" fillId="0" borderId="0" xfId="2308" applyNumberFormat="1" applyFont="1"/>
    <xf numFmtId="43" fontId="65" fillId="0" borderId="0" xfId="2308" applyFont="1"/>
    <xf numFmtId="166" fontId="65" fillId="0" borderId="0" xfId="2308" applyNumberFormat="1" applyFont="1" applyBorder="1"/>
    <xf numFmtId="39" fontId="65" fillId="0" borderId="0" xfId="16746" applyNumberFormat="1" applyFont="1"/>
    <xf numFmtId="39" fontId="65" fillId="0" borderId="0" xfId="16746" applyNumberFormat="1" applyFont="1" applyBorder="1"/>
    <xf numFmtId="43" fontId="65" fillId="0" borderId="0" xfId="16763" applyNumberFormat="1" applyFont="1"/>
    <xf numFmtId="2" fontId="65" fillId="0" borderId="0" xfId="16763" applyNumberFormat="1" applyFont="1"/>
    <xf numFmtId="0" fontId="83" fillId="0" borderId="0" xfId="16763" applyFont="1"/>
    <xf numFmtId="0" fontId="81" fillId="0" borderId="0" xfId="16763" applyFont="1" applyAlignment="1">
      <alignment vertical="center" wrapText="1"/>
    </xf>
    <xf numFmtId="0" fontId="81" fillId="55" borderId="24" xfId="16763" applyFont="1" applyFill="1" applyBorder="1" applyAlignment="1">
      <alignment horizontal="left" vertical="center" wrapText="1"/>
    </xf>
    <xf numFmtId="0" fontId="81" fillId="55" borderId="24" xfId="16763" applyFont="1" applyFill="1" applyBorder="1" applyAlignment="1">
      <alignment horizontal="center" vertical="center" wrapText="1"/>
    </xf>
    <xf numFmtId="0" fontId="81" fillId="55" borderId="24" xfId="16763" quotePrefix="1" applyFont="1" applyFill="1" applyBorder="1" applyAlignment="1">
      <alignment horizontal="center" vertical="center" wrapText="1"/>
    </xf>
    <xf numFmtId="0" fontId="65" fillId="0" borderId="24" xfId="16764" quotePrefix="1" applyFont="1" applyBorder="1" applyAlignment="1">
      <alignment horizontal="left"/>
    </xf>
    <xf numFmtId="171" fontId="65" fillId="55" borderId="0" xfId="16764" applyNumberFormat="1" applyFont="1" applyFill="1" applyAlignment="1" applyProtection="1">
      <alignment horizontal="center"/>
      <protection locked="0"/>
    </xf>
    <xf numFmtId="171" fontId="65" fillId="55" borderId="0" xfId="16764" applyNumberFormat="1" applyFont="1" applyFill="1" applyAlignment="1">
      <alignment horizontal="center"/>
    </xf>
    <xf numFmtId="171" fontId="65" fillId="0" borderId="0" xfId="16763" applyNumberFormat="1" applyFont="1" applyAlignment="1">
      <alignment horizontal="center"/>
    </xf>
    <xf numFmtId="171" fontId="65" fillId="0" borderId="0" xfId="16764" applyNumberFormat="1" applyFont="1" applyAlignment="1" applyProtection="1">
      <alignment horizontal="center"/>
      <protection locked="0"/>
    </xf>
    <xf numFmtId="171" fontId="65" fillId="0" borderId="0" xfId="16764" applyNumberFormat="1" applyFont="1" applyAlignment="1">
      <alignment horizontal="center"/>
    </xf>
    <xf numFmtId="171" fontId="65" fillId="55" borderId="22" xfId="16764" applyNumberFormat="1" applyFont="1" applyFill="1" applyBorder="1" applyAlignment="1">
      <alignment horizontal="center"/>
    </xf>
    <xf numFmtId="171" fontId="65" fillId="0" borderId="22" xfId="16763" applyNumberFormat="1" applyFont="1" applyBorder="1" applyAlignment="1">
      <alignment horizontal="center"/>
    </xf>
    <xf numFmtId="4" fontId="65" fillId="55" borderId="0" xfId="16764" applyNumberFormat="1" applyFont="1" applyFill="1" applyAlignment="1">
      <alignment horizontal="center"/>
    </xf>
    <xf numFmtId="4" fontId="65" fillId="0" borderId="0" xfId="16764" applyNumberFormat="1" applyFont="1" applyAlignment="1">
      <alignment horizontal="center"/>
    </xf>
    <xf numFmtId="4" fontId="65" fillId="55" borderId="0" xfId="16763" quotePrefix="1" applyNumberFormat="1" applyFont="1" applyFill="1" applyAlignment="1">
      <alignment horizontal="center"/>
    </xf>
    <xf numFmtId="4" fontId="65" fillId="0" borderId="0" xfId="16763" quotePrefix="1" applyNumberFormat="1" applyFont="1" applyAlignment="1">
      <alignment horizontal="center"/>
    </xf>
    <xf numFmtId="4" fontId="65" fillId="55" borderId="22" xfId="16763" quotePrefix="1" applyNumberFormat="1" applyFont="1" applyFill="1" applyBorder="1" applyAlignment="1">
      <alignment horizontal="center"/>
    </xf>
    <xf numFmtId="4" fontId="65" fillId="0" borderId="22" xfId="16763" quotePrefix="1" applyNumberFormat="1" applyFont="1" applyBorder="1" applyAlignment="1">
      <alignment horizontal="center"/>
    </xf>
    <xf numFmtId="0" fontId="65" fillId="0" borderId="24" xfId="16765" quotePrefix="1" applyFont="1" applyBorder="1" applyAlignment="1">
      <alignment horizontal="left"/>
    </xf>
    <xf numFmtId="0" fontId="81" fillId="55" borderId="23" xfId="16763" quotePrefix="1" applyFont="1" applyFill="1" applyBorder="1" applyAlignment="1">
      <alignment horizontal="center" vertical="center" wrapText="1"/>
    </xf>
    <xf numFmtId="0" fontId="65" fillId="55" borderId="22" xfId="16763" quotePrefix="1" applyFont="1" applyFill="1" applyBorder="1" applyAlignment="1" applyProtection="1">
      <alignment horizontal="left"/>
      <protection locked="0"/>
    </xf>
    <xf numFmtId="171" fontId="65" fillId="55" borderId="0" xfId="16765" applyNumberFormat="1" applyFont="1" applyFill="1" applyAlignment="1">
      <alignment horizontal="center"/>
    </xf>
    <xf numFmtId="171" fontId="65" fillId="55" borderId="0" xfId="16765" applyNumberFormat="1" applyFont="1" applyFill="1" applyAlignment="1" applyProtection="1">
      <alignment horizontal="center"/>
      <protection locked="0"/>
    </xf>
    <xf numFmtId="171" fontId="65" fillId="0" borderId="0" xfId="16765" applyNumberFormat="1" applyFont="1" applyAlignment="1">
      <alignment horizontal="center"/>
    </xf>
    <xf numFmtId="171" fontId="65" fillId="0" borderId="0" xfId="16765" applyNumberFormat="1" applyFont="1" applyAlignment="1" applyProtection="1">
      <alignment horizontal="center"/>
      <protection locked="0"/>
    </xf>
    <xf numFmtId="4" fontId="65" fillId="0" borderId="0" xfId="16765" applyNumberFormat="1" applyFont="1" applyAlignment="1">
      <alignment horizontal="center"/>
    </xf>
    <xf numFmtId="4" fontId="65" fillId="55" borderId="0" xfId="16765" applyNumberFormat="1" applyFont="1" applyFill="1" applyAlignment="1">
      <alignment horizontal="center"/>
    </xf>
    <xf numFmtId="4" fontId="65" fillId="55" borderId="0" xfId="16765" quotePrefix="1" applyNumberFormat="1" applyFont="1" applyFill="1" applyAlignment="1">
      <alignment horizontal="center"/>
    </xf>
    <xf numFmtId="4" fontId="65" fillId="0" borderId="0" xfId="16765" quotePrefix="1" applyNumberFormat="1" applyFont="1" applyAlignment="1">
      <alignment horizontal="center"/>
    </xf>
    <xf numFmtId="4" fontId="65" fillId="0" borderId="22" xfId="16765" quotePrefix="1" applyNumberFormat="1" applyFont="1" applyBorder="1" applyAlignment="1">
      <alignment horizontal="center"/>
    </xf>
    <xf numFmtId="0" fontId="81" fillId="0" borderId="24" xfId="16763" applyFont="1" applyBorder="1" applyAlignment="1">
      <alignment horizontal="left" vertical="center" wrapText="1"/>
    </xf>
    <xf numFmtId="0" fontId="81" fillId="0" borderId="24" xfId="16763" applyFont="1" applyBorder="1" applyAlignment="1">
      <alignment horizontal="center" vertical="center" wrapText="1"/>
    </xf>
    <xf numFmtId="0" fontId="81" fillId="0" borderId="24" xfId="16763" quotePrefix="1" applyFont="1" applyBorder="1" applyAlignment="1">
      <alignment horizontal="center" vertical="center" wrapText="1"/>
    </xf>
    <xf numFmtId="166" fontId="65" fillId="0" borderId="0" xfId="2308" applyNumberFormat="1" applyFont="1" applyFill="1"/>
    <xf numFmtId="166" fontId="65" fillId="0" borderId="0" xfId="2308" applyNumberFormat="1" applyFont="1" applyFill="1" applyBorder="1"/>
    <xf numFmtId="0" fontId="65" fillId="0" borderId="24" xfId="16765" applyFont="1" applyBorder="1" applyAlignment="1" applyProtection="1">
      <alignment horizontal="left"/>
      <protection locked="0"/>
    </xf>
    <xf numFmtId="171" fontId="65" fillId="0" borderId="22" xfId="16765" applyNumberFormat="1" applyFont="1" applyBorder="1" applyAlignment="1">
      <alignment horizontal="center"/>
    </xf>
    <xf numFmtId="166" fontId="65" fillId="0" borderId="0" xfId="16763" applyNumberFormat="1" applyFont="1"/>
    <xf numFmtId="0" fontId="65" fillId="0" borderId="0" xfId="16765" applyFont="1"/>
    <xf numFmtId="166" fontId="65" fillId="0" borderId="0" xfId="16746" applyNumberFormat="1" applyFont="1" applyFill="1"/>
    <xf numFmtId="37" fontId="80" fillId="55" borderId="23" xfId="11112" quotePrefix="1" applyNumberFormat="1" applyFont="1" applyFill="1" applyBorder="1" applyAlignment="1">
      <alignment horizontal="center" vertical="center" wrapText="1"/>
    </xf>
    <xf numFmtId="0" fontId="80" fillId="55" borderId="24" xfId="11112" applyFont="1" applyFill="1" applyBorder="1" applyAlignment="1">
      <alignment vertical="center"/>
    </xf>
    <xf numFmtId="3" fontId="63" fillId="0" borderId="0" xfId="11112" applyNumberFormat="1" applyFont="1" applyAlignment="1">
      <alignment horizontal="center"/>
    </xf>
    <xf numFmtId="3" fontId="63" fillId="55" borderId="0" xfId="11112" applyNumberFormat="1" applyFont="1" applyFill="1" applyAlignment="1">
      <alignment horizontal="center"/>
    </xf>
    <xf numFmtId="3" fontId="66" fillId="0" borderId="0" xfId="16752" applyNumberFormat="1" applyFont="1" applyAlignment="1">
      <alignment horizontal="center"/>
    </xf>
    <xf numFmtId="3" fontId="66" fillId="0" borderId="22" xfId="16752" applyNumberFormat="1" applyFont="1" applyBorder="1" applyAlignment="1">
      <alignment horizontal="center"/>
    </xf>
    <xf numFmtId="3" fontId="63" fillId="55" borderId="22" xfId="11112" applyNumberFormat="1" applyFont="1" applyFill="1" applyBorder="1" applyAlignment="1">
      <alignment horizontal="center"/>
    </xf>
    <xf numFmtId="3" fontId="63" fillId="0" borderId="22" xfId="11112" applyNumberFormat="1" applyFont="1" applyBorder="1" applyAlignment="1">
      <alignment horizontal="center"/>
    </xf>
    <xf numFmtId="0" fontId="65" fillId="0" borderId="24" xfId="16747" applyFont="1" applyBorder="1" applyAlignment="1">
      <alignment horizontal="left"/>
    </xf>
    <xf numFmtId="0" fontId="65" fillId="0" borderId="0" xfId="16747" applyFont="1" applyAlignment="1">
      <alignment horizontal="left"/>
    </xf>
    <xf numFmtId="37" fontId="65" fillId="0" borderId="0" xfId="16750" applyNumberFormat="1" applyFont="1" applyAlignment="1">
      <alignment horizontal="center"/>
    </xf>
    <xf numFmtId="37" fontId="65" fillId="0" borderId="0" xfId="16750" applyNumberFormat="1" applyFont="1" applyBorder="1" applyAlignment="1">
      <alignment horizontal="center"/>
    </xf>
    <xf numFmtId="37" fontId="65" fillId="0" borderId="24" xfId="16750" applyNumberFormat="1" applyFont="1" applyBorder="1" applyAlignment="1">
      <alignment horizontal="center"/>
    </xf>
    <xf numFmtId="0" fontId="81" fillId="0" borderId="0" xfId="4429" applyFont="1"/>
    <xf numFmtId="172" fontId="65" fillId="0" borderId="0" xfId="4429" applyNumberFormat="1" applyFont="1"/>
    <xf numFmtId="0" fontId="65" fillId="0" borderId="0" xfId="4429" applyFont="1" applyAlignment="1">
      <alignment horizontal="left"/>
    </xf>
    <xf numFmtId="0" fontId="65" fillId="55" borderId="0" xfId="4429" applyFont="1" applyFill="1" applyAlignment="1">
      <alignment horizontal="left"/>
    </xf>
    <xf numFmtId="0" fontId="65" fillId="55" borderId="22" xfId="4429" applyFont="1" applyFill="1" applyBorder="1" applyAlignment="1">
      <alignment horizontal="left"/>
    </xf>
    <xf numFmtId="0" fontId="65" fillId="55" borderId="24" xfId="4429" applyFont="1" applyFill="1" applyBorder="1" applyAlignment="1">
      <alignment horizontal="left"/>
    </xf>
    <xf numFmtId="3" fontId="65" fillId="0" borderId="0" xfId="4429" quotePrefix="1" applyNumberFormat="1" applyFont="1" applyAlignment="1">
      <alignment horizontal="center"/>
    </xf>
    <xf numFmtId="3" fontId="65" fillId="0" borderId="24" xfId="4429" quotePrefix="1" applyNumberFormat="1" applyFont="1" applyBorder="1" applyAlignment="1">
      <alignment horizontal="center"/>
    </xf>
    <xf numFmtId="3" fontId="65" fillId="0" borderId="0" xfId="4429" applyNumberFormat="1" applyFont="1" applyAlignment="1">
      <alignment horizontal="center"/>
    </xf>
    <xf numFmtId="3" fontId="65" fillId="0" borderId="0" xfId="16746" applyNumberFormat="1" applyFont="1" applyAlignment="1">
      <alignment horizontal="center"/>
    </xf>
    <xf numFmtId="3" fontId="65" fillId="55" borderId="0" xfId="16746" applyNumberFormat="1" applyFont="1" applyFill="1" applyAlignment="1">
      <alignment horizontal="center"/>
    </xf>
    <xf numFmtId="3" fontId="65" fillId="55" borderId="0" xfId="16746" applyNumberFormat="1" applyFont="1" applyFill="1" applyBorder="1" applyAlignment="1">
      <alignment horizontal="center"/>
    </xf>
    <xf numFmtId="3" fontId="65" fillId="0" borderId="24" xfId="4429" applyNumberFormat="1" applyFont="1" applyBorder="1" applyAlignment="1">
      <alignment horizontal="center"/>
    </xf>
    <xf numFmtId="3" fontId="81" fillId="0" borderId="0" xfId="4429" applyNumberFormat="1" applyFont="1" applyAlignment="1">
      <alignment horizontal="center"/>
    </xf>
    <xf numFmtId="3" fontId="65" fillId="55" borderId="0" xfId="4429" applyNumberFormat="1" applyFont="1" applyFill="1" applyAlignment="1">
      <alignment horizontal="center"/>
    </xf>
    <xf numFmtId="3" fontId="65" fillId="55" borderId="22" xfId="4429" applyNumberFormat="1" applyFont="1" applyFill="1" applyBorder="1" applyAlignment="1">
      <alignment horizontal="center"/>
    </xf>
    <xf numFmtId="3" fontId="65" fillId="0" borderId="22" xfId="4429" applyNumberFormat="1" applyFont="1" applyBorder="1" applyAlignment="1">
      <alignment horizontal="center"/>
    </xf>
    <xf numFmtId="3" fontId="65" fillId="0" borderId="0" xfId="16759" applyNumberFormat="1" applyFont="1" applyAlignment="1">
      <alignment horizontal="center"/>
    </xf>
    <xf numFmtId="3" fontId="65" fillId="0" borderId="24" xfId="16759" applyNumberFormat="1" applyFont="1" applyBorder="1" applyAlignment="1">
      <alignment horizontal="center"/>
    </xf>
    <xf numFmtId="171" fontId="65" fillId="0" borderId="0" xfId="16735" applyNumberFormat="1" applyFont="1" applyAlignment="1">
      <alignment horizontal="right" vertical="center"/>
    </xf>
    <xf numFmtId="171" fontId="65" fillId="0" borderId="0" xfId="16746" applyNumberFormat="1" applyFont="1" applyAlignment="1">
      <alignment horizontal="right" vertical="center"/>
    </xf>
    <xf numFmtId="37" fontId="65" fillId="0" borderId="0" xfId="16766" applyNumberFormat="1" applyFont="1" applyBorder="1" applyAlignment="1">
      <alignment horizontal="left"/>
    </xf>
    <xf numFmtId="37" fontId="65" fillId="0" borderId="0" xfId="16766" quotePrefix="1" applyNumberFormat="1" applyFont="1" applyBorder="1" applyAlignment="1">
      <alignment horizontal="left"/>
    </xf>
    <xf numFmtId="175" fontId="65" fillId="0" borderId="0" xfId="16766" applyNumberFormat="1" applyFont="1"/>
    <xf numFmtId="169" fontId="65" fillId="0" borderId="0" xfId="16766" applyNumberFormat="1" applyFont="1"/>
    <xf numFmtId="37" fontId="81" fillId="0" borderId="0" xfId="16766" quotePrefix="1" applyNumberFormat="1" applyFont="1" applyBorder="1" applyAlignment="1">
      <alignment horizontal="left"/>
    </xf>
    <xf numFmtId="0" fontId="65" fillId="0" borderId="0" xfId="16752" applyFont="1"/>
    <xf numFmtId="37" fontId="65" fillId="0" borderId="0" xfId="16766" applyNumberFormat="1" applyFont="1" applyAlignment="1">
      <alignment horizontal="center"/>
    </xf>
    <xf numFmtId="0" fontId="65" fillId="0" borderId="0" xfId="16766" applyFont="1" applyAlignment="1">
      <alignment horizontal="center"/>
    </xf>
    <xf numFmtId="37" fontId="65" fillId="0" borderId="0" xfId="16766" applyNumberFormat="1" applyFont="1" applyBorder="1" applyAlignment="1">
      <alignment horizontal="center"/>
    </xf>
    <xf numFmtId="37" fontId="65" fillId="0" borderId="24" xfId="16766" applyNumberFormat="1" applyFont="1" applyBorder="1" applyAlignment="1">
      <alignment horizontal="center"/>
    </xf>
    <xf numFmtId="1" fontId="65" fillId="0" borderId="0" xfId="16735" applyNumberFormat="1" applyFont="1" applyAlignment="1">
      <alignment horizontal="center"/>
    </xf>
    <xf numFmtId="169" fontId="65" fillId="0" borderId="0" xfId="16746" applyNumberFormat="1" applyFont="1" applyAlignment="1">
      <alignment horizontal="center"/>
    </xf>
    <xf numFmtId="3" fontId="65" fillId="0" borderId="0" xfId="0" applyNumberFormat="1" applyFont="1" applyAlignment="1">
      <alignment horizontal="center" vertical="center"/>
    </xf>
    <xf numFmtId="0" fontId="65" fillId="0" borderId="24" xfId="11112" quotePrefix="1" applyFont="1" applyBorder="1" applyAlignment="1">
      <alignment horizontal="left"/>
    </xf>
    <xf numFmtId="0" fontId="65" fillId="0" borderId="0" xfId="11112" applyFont="1" applyAlignment="1" applyProtection="1">
      <alignment horizontal="left"/>
      <protection locked="0"/>
    </xf>
    <xf numFmtId="0" fontId="65" fillId="55" borderId="0" xfId="11112" applyFont="1" applyFill="1" applyAlignment="1" applyProtection="1">
      <alignment horizontal="left"/>
      <protection locked="0"/>
    </xf>
    <xf numFmtId="0" fontId="65" fillId="55" borderId="24" xfId="11112" applyFont="1" applyFill="1" applyBorder="1" applyAlignment="1" applyProtection="1">
      <alignment horizontal="left"/>
      <protection locked="0"/>
    </xf>
    <xf numFmtId="177" fontId="65" fillId="0" borderId="0" xfId="11112" applyNumberFormat="1" applyFont="1"/>
    <xf numFmtId="169" fontId="65" fillId="0" borderId="0" xfId="11112" applyNumberFormat="1" applyFont="1"/>
    <xf numFmtId="169" fontId="65" fillId="0" borderId="0" xfId="16746" applyNumberFormat="1" applyFont="1" applyBorder="1"/>
    <xf numFmtId="3" fontId="65" fillId="0" borderId="0" xfId="16752" applyNumberFormat="1" applyFont="1"/>
    <xf numFmtId="37" fontId="65" fillId="0" borderId="24" xfId="11112" applyNumberFormat="1" applyFont="1" applyBorder="1"/>
    <xf numFmtId="170" fontId="81" fillId="55" borderId="23" xfId="11112" applyNumberFormat="1" applyFont="1" applyFill="1" applyBorder="1" applyAlignment="1">
      <alignment horizontal="center" vertical="center" wrapText="1"/>
    </xf>
    <xf numFmtId="0" fontId="65" fillId="0" borderId="0" xfId="11112" applyFont="1" applyAlignment="1">
      <alignment horizontal="center" vertical="center"/>
    </xf>
    <xf numFmtId="0" fontId="81" fillId="55" borderId="24" xfId="11112" applyFont="1" applyFill="1" applyBorder="1" applyAlignment="1">
      <alignment horizontal="left" vertical="center" wrapText="1"/>
    </xf>
    <xf numFmtId="3" fontId="65" fillId="55" borderId="0" xfId="11112" applyNumberFormat="1" applyFont="1" applyFill="1" applyAlignment="1">
      <alignment horizontal="center"/>
    </xf>
    <xf numFmtId="3" fontId="65" fillId="0" borderId="24" xfId="11112" applyNumberFormat="1" applyFont="1" applyBorder="1" applyAlignment="1">
      <alignment horizontal="center"/>
    </xf>
    <xf numFmtId="0" fontId="65" fillId="0" borderId="23" xfId="16766" quotePrefix="1" applyFont="1" applyBorder="1" applyAlignment="1">
      <alignment horizontal="left"/>
    </xf>
    <xf numFmtId="0" fontId="65" fillId="0" borderId="0" xfId="16766" applyFont="1" applyBorder="1" applyAlignment="1">
      <alignment horizontal="left"/>
    </xf>
    <xf numFmtId="0" fontId="65" fillId="0" borderId="0" xfId="16766" applyFont="1" applyAlignment="1">
      <alignment horizontal="left"/>
    </xf>
    <xf numFmtId="0" fontId="65" fillId="0" borderId="24" xfId="16766" applyFont="1" applyBorder="1" applyAlignment="1">
      <alignment horizontal="left"/>
    </xf>
    <xf numFmtId="3" fontId="65" fillId="0" borderId="0" xfId="16766" applyNumberFormat="1" applyFont="1"/>
    <xf numFmtId="4" fontId="65" fillId="0" borderId="0" xfId="16766" applyNumberFormat="1" applyFont="1"/>
    <xf numFmtId="3" fontId="65" fillId="0" borderId="0" xfId="2308" applyNumberFormat="1" applyFont="1"/>
    <xf numFmtId="37" fontId="65" fillId="0" borderId="0" xfId="16735" applyNumberFormat="1" applyFont="1" applyAlignment="1" applyProtection="1">
      <alignment horizontal="center"/>
    </xf>
    <xf numFmtId="37" fontId="65" fillId="0" borderId="0" xfId="16735" applyNumberFormat="1" applyFont="1" applyBorder="1" applyAlignment="1" applyProtection="1">
      <alignment horizontal="center"/>
    </xf>
    <xf numFmtId="37" fontId="65" fillId="0" borderId="24" xfId="16735" applyNumberFormat="1" applyFont="1" applyBorder="1" applyAlignment="1" applyProtection="1">
      <alignment horizontal="center"/>
    </xf>
    <xf numFmtId="0" fontId="65" fillId="0" borderId="23" xfId="16767" applyFont="1" applyBorder="1"/>
    <xf numFmtId="0" fontId="65" fillId="0" borderId="0" xfId="16767" applyFont="1"/>
    <xf numFmtId="0" fontId="81" fillId="0" borderId="0" xfId="16767" quotePrefix="1" applyFont="1" applyAlignment="1">
      <alignment horizontal="left"/>
    </xf>
    <xf numFmtId="0" fontId="81" fillId="0" borderId="0" xfId="16767" applyFont="1" applyAlignment="1">
      <alignment horizontal="left"/>
    </xf>
    <xf numFmtId="165" fontId="65" fillId="0" borderId="0" xfId="16760" applyNumberFormat="1" applyFont="1"/>
    <xf numFmtId="165" fontId="65" fillId="0" borderId="0" xfId="16760" applyNumberFormat="1" applyFont="1" applyAlignment="1">
      <alignment horizontal="left"/>
    </xf>
    <xf numFmtId="3" fontId="65" fillId="0" borderId="0" xfId="16767" applyNumberFormat="1" applyFont="1"/>
    <xf numFmtId="4" fontId="65" fillId="0" borderId="0" xfId="16767" applyNumberFormat="1" applyFont="1"/>
    <xf numFmtId="37" fontId="65" fillId="0" borderId="0" xfId="16767" applyNumberFormat="1" applyFont="1"/>
    <xf numFmtId="169" fontId="65" fillId="0" borderId="0" xfId="16752" applyNumberFormat="1" applyFont="1"/>
    <xf numFmtId="3" fontId="65" fillId="0" borderId="0" xfId="16768" applyNumberFormat="1" applyFont="1" applyAlignment="1">
      <alignment horizontal="center"/>
    </xf>
    <xf numFmtId="3" fontId="65" fillId="0" borderId="0" xfId="16760" applyNumberFormat="1" applyFont="1" applyAlignment="1">
      <alignment horizontal="center"/>
    </xf>
    <xf numFmtId="3" fontId="65" fillId="55" borderId="0" xfId="16768" applyNumberFormat="1" applyFont="1" applyFill="1" applyAlignment="1">
      <alignment horizontal="center"/>
    </xf>
    <xf numFmtId="3" fontId="65" fillId="55" borderId="24" xfId="16768" applyNumberFormat="1" applyFont="1" applyFill="1" applyBorder="1" applyAlignment="1">
      <alignment horizontal="center"/>
    </xf>
    <xf numFmtId="3" fontId="65" fillId="0" borderId="24" xfId="16760" applyNumberFormat="1" applyFont="1" applyBorder="1" applyAlignment="1">
      <alignment horizontal="center"/>
    </xf>
    <xf numFmtId="0" fontId="65" fillId="0" borderId="24" xfId="16767" applyFont="1" applyBorder="1" applyAlignment="1">
      <alignment horizontal="left"/>
    </xf>
    <xf numFmtId="3" fontId="65" fillId="0" borderId="24" xfId="16767" applyNumberFormat="1" applyFont="1" applyBorder="1" applyAlignment="1">
      <alignment horizontal="center"/>
    </xf>
    <xf numFmtId="171" fontId="65" fillId="0" borderId="0" xfId="16767" applyNumberFormat="1" applyFont="1"/>
    <xf numFmtId="3" fontId="65" fillId="55" borderId="0" xfId="16735" applyNumberFormat="1" applyFont="1" applyFill="1" applyAlignment="1">
      <alignment horizontal="center"/>
    </xf>
    <xf numFmtId="37" fontId="81" fillId="55" borderId="23" xfId="16766" applyNumberFormat="1" applyFont="1" applyFill="1" applyBorder="1" applyAlignment="1">
      <alignment horizontal="center" wrapText="1"/>
    </xf>
    <xf numFmtId="37" fontId="81" fillId="55" borderId="23" xfId="16766" quotePrefix="1" applyNumberFormat="1" applyFont="1" applyFill="1" applyBorder="1" applyAlignment="1">
      <alignment horizontal="center" wrapText="1"/>
    </xf>
    <xf numFmtId="37" fontId="81" fillId="55" borderId="24" xfId="16766" applyNumberFormat="1" applyFont="1" applyFill="1" applyBorder="1" applyAlignment="1">
      <alignment horizontal="center" wrapText="1"/>
    </xf>
    <xf numFmtId="0" fontId="65" fillId="0" borderId="23" xfId="14987" quotePrefix="1" applyFont="1" applyBorder="1" applyAlignment="1">
      <alignment horizontal="left"/>
    </xf>
    <xf numFmtId="0" fontId="65" fillId="0" borderId="23" xfId="16754" applyFont="1" applyBorder="1"/>
    <xf numFmtId="0" fontId="65" fillId="0" borderId="0" xfId="16754" applyFont="1"/>
    <xf numFmtId="0" fontId="81" fillId="55" borderId="23" xfId="16754" applyFont="1" applyFill="1" applyBorder="1" applyAlignment="1">
      <alignment horizontal="left"/>
    </xf>
    <xf numFmtId="0" fontId="81" fillId="55" borderId="23" xfId="16754" quotePrefix="1" applyFont="1" applyFill="1" applyBorder="1" applyAlignment="1">
      <alignment horizontal="right"/>
    </xf>
    <xf numFmtId="0" fontId="81" fillId="55" borderId="19" xfId="16754" quotePrefix="1" applyFont="1" applyFill="1" applyBorder="1" applyAlignment="1">
      <alignment horizontal="right"/>
    </xf>
    <xf numFmtId="0" fontId="81" fillId="55" borderId="0" xfId="16757" applyFont="1" applyFill="1" applyAlignment="1">
      <alignment vertical="center"/>
    </xf>
    <xf numFmtId="173" fontId="65" fillId="55" borderId="0" xfId="16758" applyNumberFormat="1" applyFont="1" applyFill="1"/>
    <xf numFmtId="0" fontId="65" fillId="0" borderId="0" xfId="16757" applyFont="1" applyAlignment="1">
      <alignment horizontal="left" vertical="center"/>
    </xf>
    <xf numFmtId="0" fontId="65" fillId="0" borderId="0" xfId="16757" quotePrefix="1" applyFont="1" applyAlignment="1">
      <alignment horizontal="left" vertical="center"/>
    </xf>
    <xf numFmtId="0" fontId="81" fillId="55" borderId="0" xfId="16757" quotePrefix="1" applyFont="1" applyFill="1" applyAlignment="1">
      <alignment horizontal="left" vertical="center"/>
    </xf>
    <xf numFmtId="171" fontId="65" fillId="55" borderId="0" xfId="16735" applyNumberFormat="1" applyFont="1" applyFill="1" applyAlignment="1" applyProtection="1">
      <alignment horizontal="right" vertical="center"/>
    </xf>
    <xf numFmtId="171" fontId="65" fillId="0" borderId="0" xfId="16754" applyNumberFormat="1" applyFont="1" applyAlignment="1">
      <alignment horizontal="right" vertical="center"/>
    </xf>
    <xf numFmtId="171" fontId="68" fillId="0" borderId="0" xfId="16754" applyNumberFormat="1" applyFont="1" applyAlignment="1">
      <alignment horizontal="right" vertical="center"/>
    </xf>
    <xf numFmtId="0" fontId="65" fillId="55" borderId="0" xfId="16754" applyFont="1" applyFill="1"/>
    <xf numFmtId="171" fontId="65" fillId="55" borderId="0" xfId="16735" applyNumberFormat="1" applyFont="1" applyFill="1" applyAlignment="1">
      <alignment horizontal="right" vertical="center"/>
    </xf>
    <xf numFmtId="0" fontId="65" fillId="0" borderId="0" xfId="16756" applyFont="1"/>
    <xf numFmtId="168" fontId="65" fillId="0" borderId="0" xfId="16735" quotePrefix="1" applyNumberFormat="1" applyFont="1"/>
    <xf numFmtId="0" fontId="67" fillId="0" borderId="0" xfId="16752" applyFont="1"/>
    <xf numFmtId="0" fontId="65" fillId="0" borderId="0" xfId="5450" applyFont="1"/>
    <xf numFmtId="0" fontId="67" fillId="0" borderId="0" xfId="4429" applyFont="1"/>
    <xf numFmtId="0" fontId="65" fillId="0" borderId="24" xfId="16754" applyFont="1" applyBorder="1"/>
    <xf numFmtId="171" fontId="65" fillId="0" borderId="0" xfId="16735" applyNumberFormat="1" applyFont="1" applyBorder="1" applyAlignment="1">
      <alignment horizontal="right" vertical="center"/>
    </xf>
    <xf numFmtId="171" fontId="65" fillId="0" borderId="0" xfId="16735" applyNumberFormat="1" applyFont="1" applyBorder="1" applyAlignment="1" applyProtection="1">
      <alignment horizontal="right" vertical="center"/>
    </xf>
    <xf numFmtId="171" fontId="65" fillId="0" borderId="0" xfId="16746" applyNumberFormat="1" applyFont="1" applyBorder="1" applyAlignment="1">
      <alignment horizontal="right" vertical="center"/>
    </xf>
    <xf numFmtId="171" fontId="65" fillId="0" borderId="24" xfId="16754" applyNumberFormat="1" applyFont="1" applyBorder="1"/>
    <xf numFmtId="171" fontId="65" fillId="0" borderId="0" xfId="16754" applyNumberFormat="1" applyFont="1" applyAlignment="1">
      <alignment horizontal="right"/>
    </xf>
    <xf numFmtId="171" fontId="65" fillId="0" borderId="24" xfId="16754" applyNumberFormat="1" applyFont="1" applyBorder="1" applyAlignment="1">
      <alignment horizontal="right"/>
    </xf>
    <xf numFmtId="0" fontId="65" fillId="0" borderId="0" xfId="16757" quotePrefix="1" applyFont="1" applyAlignment="1" applyProtection="1">
      <alignment horizontal="left"/>
      <protection locked="0"/>
    </xf>
    <xf numFmtId="171" fontId="65" fillId="55" borderId="0" xfId="16746" applyNumberFormat="1" applyFont="1" applyFill="1" applyAlignment="1">
      <alignment horizontal="right" vertical="center"/>
    </xf>
    <xf numFmtId="0" fontId="65" fillId="55" borderId="0" xfId="16757" applyFont="1" applyFill="1" applyAlignment="1">
      <alignment horizontal="left" vertical="center"/>
    </xf>
    <xf numFmtId="171" fontId="68" fillId="55" borderId="0" xfId="16735" applyNumberFormat="1" applyFont="1" applyFill="1" applyAlignment="1" applyProtection="1">
      <alignment horizontal="right" vertical="center"/>
    </xf>
    <xf numFmtId="0" fontId="81" fillId="0" borderId="0" xfId="16754" applyFont="1"/>
    <xf numFmtId="171" fontId="67" fillId="0" borderId="0" xfId="0" applyNumberFormat="1" applyFont="1"/>
    <xf numFmtId="43" fontId="65" fillId="0" borderId="0" xfId="16754" applyNumberFormat="1" applyFont="1"/>
    <xf numFmtId="168" fontId="65" fillId="0" borderId="0" xfId="16754" applyNumberFormat="1" applyFont="1"/>
    <xf numFmtId="169" fontId="65" fillId="0" borderId="0" xfId="16754" applyNumberFormat="1" applyFont="1"/>
    <xf numFmtId="0" fontId="65" fillId="0" borderId="0" xfId="16735" applyNumberFormat="1" applyFont="1"/>
    <xf numFmtId="167" fontId="65" fillId="0" borderId="24" xfId="16748" quotePrefix="1" applyFont="1" applyBorder="1" applyAlignment="1">
      <alignment horizontal="left"/>
    </xf>
    <xf numFmtId="0" fontId="65" fillId="0" borderId="24" xfId="16747" applyFont="1" applyBorder="1"/>
    <xf numFmtId="0" fontId="81" fillId="0" borderId="24" xfId="16747" applyFont="1" applyBorder="1" applyAlignment="1">
      <alignment horizontal="center" vertical="center" wrapText="1"/>
    </xf>
    <xf numFmtId="0" fontId="81" fillId="0" borderId="24" xfId="16747" applyFont="1" applyBorder="1" applyAlignment="1">
      <alignment vertical="center"/>
    </xf>
    <xf numFmtId="0" fontId="65" fillId="0" borderId="0" xfId="4429" applyFont="1" applyAlignment="1">
      <alignment wrapText="1"/>
    </xf>
    <xf numFmtId="0" fontId="81" fillId="0" borderId="19" xfId="4429" applyFont="1" applyBorder="1" applyAlignment="1">
      <alignment horizontal="center" vertical="center" wrapText="1"/>
    </xf>
    <xf numFmtId="0" fontId="81" fillId="0" borderId="0" xfId="4429" applyFont="1" applyAlignment="1">
      <alignment horizontal="left"/>
    </xf>
    <xf numFmtId="0" fontId="81" fillId="55" borderId="24" xfId="16760" applyFont="1" applyFill="1" applyBorder="1" applyAlignment="1">
      <alignment horizontal="left" vertical="center" wrapText="1"/>
    </xf>
    <xf numFmtId="174" fontId="65" fillId="0" borderId="0" xfId="16762" applyFont="1" applyAlignment="1">
      <alignment horizontal="left"/>
    </xf>
    <xf numFmtId="4" fontId="65" fillId="0" borderId="22" xfId="16765" applyNumberFormat="1" applyFont="1" applyBorder="1" applyAlignment="1">
      <alignment horizontal="center"/>
    </xf>
    <xf numFmtId="4" fontId="65" fillId="55" borderId="22" xfId="16765" applyNumberFormat="1" applyFont="1" applyFill="1" applyBorder="1" applyAlignment="1">
      <alignment horizontal="center"/>
    </xf>
    <xf numFmtId="3" fontId="65" fillId="0" borderId="0" xfId="16766" applyNumberFormat="1" applyFont="1" applyAlignment="1">
      <alignment horizontal="center"/>
    </xf>
    <xf numFmtId="3" fontId="65" fillId="0" borderId="0" xfId="2308" applyNumberFormat="1" applyFont="1" applyAlignment="1">
      <alignment horizontal="center"/>
    </xf>
    <xf numFmtId="3" fontId="65" fillId="0" borderId="0" xfId="16766" applyNumberFormat="1" applyFont="1" applyBorder="1" applyAlignment="1">
      <alignment horizontal="center"/>
    </xf>
    <xf numFmtId="3" fontId="65" fillId="0" borderId="24" xfId="16766" applyNumberFormat="1" applyFont="1" applyBorder="1" applyAlignment="1">
      <alignment horizontal="center"/>
    </xf>
    <xf numFmtId="168" fontId="67" fillId="0" borderId="22" xfId="0" applyNumberFormat="1" applyFont="1" applyBorder="1" applyAlignment="1">
      <alignment horizontal="center"/>
    </xf>
    <xf numFmtId="168" fontId="65" fillId="0" borderId="0" xfId="0" applyNumberFormat="1" applyFont="1" applyAlignment="1">
      <alignment horizontal="center"/>
    </xf>
    <xf numFmtId="168" fontId="65" fillId="0" borderId="0" xfId="16769" applyNumberFormat="1" applyFont="1" applyAlignment="1">
      <alignment horizontal="center"/>
    </xf>
    <xf numFmtId="168" fontId="65" fillId="0" borderId="22" xfId="0" applyNumberFormat="1" applyFont="1" applyBorder="1" applyAlignment="1">
      <alignment horizontal="center"/>
    </xf>
    <xf numFmtId="168" fontId="65" fillId="0" borderId="22" xfId="16769" applyNumberFormat="1" applyFont="1" applyBorder="1" applyAlignment="1">
      <alignment horizontal="center"/>
    </xf>
    <xf numFmtId="171" fontId="65" fillId="0" borderId="0" xfId="0" applyNumberFormat="1" applyFont="1" applyAlignment="1">
      <alignment horizontal="center"/>
    </xf>
    <xf numFmtId="171" fontId="65" fillId="0" borderId="22" xfId="0" applyNumberFormat="1" applyFont="1" applyBorder="1" applyAlignment="1">
      <alignment horizontal="center"/>
    </xf>
    <xf numFmtId="0" fontId="85" fillId="0" borderId="0" xfId="16764" quotePrefix="1" applyFont="1" applyAlignment="1" applyProtection="1">
      <alignment horizontal="left"/>
      <protection locked="0"/>
    </xf>
    <xf numFmtId="0" fontId="85" fillId="55" borderId="0" xfId="16765" applyFont="1" applyFill="1" applyAlignment="1" applyProtection="1">
      <alignment horizontal="left"/>
      <protection locked="0"/>
    </xf>
    <xf numFmtId="0" fontId="85" fillId="55" borderId="0" xfId="16765" quotePrefix="1" applyFont="1" applyFill="1" applyAlignment="1" applyProtection="1">
      <alignment horizontal="left"/>
      <protection locked="0"/>
    </xf>
    <xf numFmtId="0" fontId="85" fillId="0" borderId="0" xfId="16765" applyFont="1" applyAlignment="1" applyProtection="1">
      <alignment horizontal="left"/>
      <protection locked="0"/>
    </xf>
    <xf numFmtId="0" fontId="85" fillId="0" borderId="0" xfId="16765" quotePrefix="1" applyFont="1" applyAlignment="1" applyProtection="1">
      <alignment horizontal="left"/>
      <protection locked="0"/>
    </xf>
    <xf numFmtId="0" fontId="85" fillId="55" borderId="22" xfId="16765" applyFont="1" applyFill="1" applyBorder="1" applyAlignment="1" applyProtection="1">
      <alignment horizontal="left"/>
      <protection locked="0"/>
    </xf>
    <xf numFmtId="3" fontId="85" fillId="0" borderId="0" xfId="16764" applyNumberFormat="1" applyFont="1" applyAlignment="1" applyProtection="1">
      <alignment horizontal="center"/>
      <protection locked="0"/>
    </xf>
    <xf numFmtId="3" fontId="85" fillId="55" borderId="0" xfId="16764" applyNumberFormat="1" applyFont="1" applyFill="1" applyAlignment="1" applyProtection="1">
      <alignment horizontal="center"/>
      <protection locked="0"/>
    </xf>
    <xf numFmtId="3" fontId="85" fillId="0" borderId="0" xfId="16764" applyNumberFormat="1" applyFont="1" applyAlignment="1">
      <alignment horizontal="center"/>
    </xf>
    <xf numFmtId="3" fontId="85" fillId="55" borderId="0" xfId="16764" applyNumberFormat="1" applyFont="1" applyFill="1" applyAlignment="1">
      <alignment horizontal="center"/>
    </xf>
    <xf numFmtId="171" fontId="85" fillId="55" borderId="0" xfId="16764" applyNumberFormat="1" applyFont="1" applyFill="1" applyAlignment="1">
      <alignment horizontal="center"/>
    </xf>
    <xf numFmtId="171" fontId="85" fillId="55" borderId="0" xfId="16763" applyNumberFormat="1" applyFont="1" applyFill="1" applyAlignment="1">
      <alignment horizontal="center"/>
    </xf>
    <xf numFmtId="171" fontId="85" fillId="0" borderId="0" xfId="16764" applyNumberFormat="1" applyFont="1" applyAlignment="1">
      <alignment horizontal="center"/>
    </xf>
    <xf numFmtId="171" fontId="85" fillId="0" borderId="0" xfId="16763" applyNumberFormat="1" applyFont="1" applyAlignment="1">
      <alignment horizontal="center"/>
    </xf>
    <xf numFmtId="0" fontId="81" fillId="55" borderId="0" xfId="16763" applyFont="1" applyFill="1" applyAlignment="1">
      <alignment horizontal="center" vertical="center" wrapText="1"/>
    </xf>
    <xf numFmtId="0" fontId="81" fillId="55" borderId="22" xfId="16763" applyFont="1" applyFill="1" applyBorder="1" applyAlignment="1">
      <alignment horizontal="left" vertical="center" wrapText="1"/>
    </xf>
    <xf numFmtId="0" fontId="81" fillId="55" borderId="22" xfId="16763" applyFont="1" applyFill="1" applyBorder="1" applyAlignment="1">
      <alignment horizontal="center" vertical="center" wrapText="1"/>
    </xf>
    <xf numFmtId="167" fontId="81" fillId="55" borderId="22" xfId="16763" applyNumberFormat="1" applyFont="1" applyFill="1" applyBorder="1" applyAlignment="1">
      <alignment horizontal="center" vertical="center" wrapText="1"/>
    </xf>
    <xf numFmtId="0" fontId="81" fillId="55" borderId="22" xfId="16763" quotePrefix="1" applyFont="1" applyFill="1" applyBorder="1" applyAlignment="1">
      <alignment horizontal="center" vertical="center" wrapText="1"/>
    </xf>
    <xf numFmtId="0" fontId="85" fillId="0" borderId="22" xfId="16764" quotePrefix="1" applyFont="1" applyBorder="1" applyAlignment="1">
      <alignment horizontal="left"/>
    </xf>
    <xf numFmtId="0" fontId="65" fillId="0" borderId="22" xfId="16763" applyFont="1" applyBorder="1"/>
    <xf numFmtId="3" fontId="67" fillId="0" borderId="0" xfId="0" applyNumberFormat="1" applyFont="1" applyAlignment="1">
      <alignment horizontal="center"/>
    </xf>
    <xf numFmtId="3" fontId="67" fillId="0" borderId="22" xfId="0" applyNumberFormat="1" applyFont="1" applyBorder="1" applyAlignment="1">
      <alignment horizontal="center"/>
    </xf>
    <xf numFmtId="4" fontId="85" fillId="0" borderId="0" xfId="14150" applyNumberFormat="1" applyFont="1" applyAlignment="1">
      <alignment horizontal="center"/>
    </xf>
    <xf numFmtId="171" fontId="67" fillId="0" borderId="22" xfId="0" applyNumberFormat="1" applyFont="1" applyBorder="1" applyAlignment="1">
      <alignment horizontal="center"/>
    </xf>
    <xf numFmtId="0" fontId="65" fillId="0" borderId="24" xfId="16760" applyFont="1" applyBorder="1"/>
    <xf numFmtId="0" fontId="65" fillId="0" borderId="24" xfId="16760" applyFont="1" applyBorder="1" applyAlignment="1">
      <alignment horizontal="left"/>
    </xf>
    <xf numFmtId="2" fontId="67" fillId="0" borderId="24" xfId="0" applyNumberFormat="1" applyFont="1" applyBorder="1" applyAlignment="1">
      <alignment horizontal="center"/>
    </xf>
    <xf numFmtId="2" fontId="67" fillId="0" borderId="0" xfId="0" applyNumberFormat="1" applyFont="1" applyAlignment="1">
      <alignment horizontal="center"/>
    </xf>
    <xf numFmtId="2" fontId="65" fillId="0" borderId="24" xfId="0" applyNumberFormat="1" applyFont="1" applyBorder="1" applyAlignment="1">
      <alignment horizontal="center"/>
    </xf>
    <xf numFmtId="37" fontId="86" fillId="0" borderId="24" xfId="16766" quotePrefix="1" applyNumberFormat="1" applyFont="1" applyBorder="1" applyAlignment="1">
      <alignment horizontal="left"/>
    </xf>
    <xf numFmtId="0" fontId="81" fillId="55" borderId="23" xfId="16766" applyFont="1" applyFill="1" applyBorder="1" applyAlignment="1">
      <alignment horizontal="left" vertical="center" wrapText="1"/>
    </xf>
    <xf numFmtId="37" fontId="81" fillId="55" borderId="23" xfId="16766" applyNumberFormat="1" applyFont="1" applyFill="1" applyBorder="1" applyAlignment="1">
      <alignment horizontal="center" vertical="center" wrapText="1"/>
    </xf>
    <xf numFmtId="0" fontId="81" fillId="55" borderId="23" xfId="16767" applyFont="1" applyFill="1" applyBorder="1" applyAlignment="1">
      <alignment horizontal="left" vertical="center" wrapText="1"/>
    </xf>
    <xf numFmtId="0" fontId="81" fillId="55" borderId="23" xfId="16767" quotePrefix="1" applyFont="1" applyFill="1" applyBorder="1" applyAlignment="1">
      <alignment horizontal="center" vertical="center" wrapText="1"/>
    </xf>
    <xf numFmtId="0" fontId="81" fillId="55" borderId="23" xfId="16767" applyFont="1" applyFill="1" applyBorder="1" applyAlignment="1">
      <alignment horizontal="center" vertical="center" wrapText="1"/>
    </xf>
    <xf numFmtId="0" fontId="81" fillId="55" borderId="23" xfId="16760" applyFont="1" applyFill="1" applyBorder="1" applyAlignment="1">
      <alignment horizontal="left" vertical="center" wrapText="1"/>
    </xf>
    <xf numFmtId="0" fontId="81" fillId="55" borderId="23" xfId="16760" applyFont="1" applyFill="1" applyBorder="1" applyAlignment="1">
      <alignment horizontal="center" vertical="center" wrapText="1"/>
    </xf>
    <xf numFmtId="1" fontId="65" fillId="0" borderId="0" xfId="14150" applyNumberFormat="1" applyFont="1" applyAlignment="1">
      <alignment horizontal="left"/>
    </xf>
    <xf numFmtId="1" fontId="65" fillId="0" borderId="22" xfId="14150" applyNumberFormat="1" applyFont="1" applyBorder="1" applyAlignment="1">
      <alignment horizontal="left"/>
    </xf>
    <xf numFmtId="2" fontId="65" fillId="0" borderId="0" xfId="16746" applyNumberFormat="1" applyFont="1" applyBorder="1" applyAlignment="1">
      <alignment horizontal="center"/>
    </xf>
    <xf numFmtId="2" fontId="65" fillId="0" borderId="0" xfId="14150" applyNumberFormat="1" applyFont="1" applyAlignment="1">
      <alignment horizontal="center"/>
    </xf>
    <xf numFmtId="2" fontId="65" fillId="0" borderId="0" xfId="0" applyNumberFormat="1" applyFont="1" applyAlignment="1">
      <alignment horizontal="center"/>
    </xf>
    <xf numFmtId="2" fontId="65" fillId="0" borderId="24" xfId="14150" applyNumberFormat="1" applyFont="1" applyBorder="1" applyAlignment="1">
      <alignment horizontal="center"/>
    </xf>
    <xf numFmtId="37" fontId="0" fillId="0" borderId="0" xfId="0" applyNumberFormat="1" applyAlignment="1">
      <alignment horizontal="left" vertical="center" wrapText="1"/>
    </xf>
    <xf numFmtId="3" fontId="65" fillId="55" borderId="24" xfId="2308" applyNumberFormat="1" applyFont="1" applyFill="1" applyBorder="1" applyAlignment="1" applyProtection="1">
      <alignment horizontal="center"/>
      <protection locked="0"/>
    </xf>
    <xf numFmtId="3" fontId="65" fillId="55" borderId="24" xfId="16751" applyNumberFormat="1" applyFont="1" applyFill="1" applyBorder="1" applyAlignment="1">
      <alignment horizontal="center"/>
    </xf>
    <xf numFmtId="3" fontId="65" fillId="0" borderId="24" xfId="16751" quotePrefix="1" applyNumberFormat="1" applyFont="1" applyBorder="1" applyAlignment="1">
      <alignment horizontal="center"/>
    </xf>
    <xf numFmtId="2" fontId="65" fillId="0" borderId="25" xfId="16760" quotePrefix="1" applyNumberFormat="1" applyFont="1" applyBorder="1" applyAlignment="1">
      <alignment horizontal="center"/>
    </xf>
    <xf numFmtId="2" fontId="65" fillId="0" borderId="0" xfId="16760" quotePrefix="1" applyNumberFormat="1" applyFont="1" applyAlignment="1">
      <alignment horizontal="center"/>
    </xf>
    <xf numFmtId="168" fontId="65" fillId="0" borderId="0" xfId="16769" applyNumberFormat="1" applyFont="1" applyBorder="1" applyAlignment="1">
      <alignment horizontal="center"/>
    </xf>
    <xf numFmtId="0" fontId="81" fillId="0" borderId="19" xfId="4429" applyFont="1" applyBorder="1" applyAlignment="1">
      <alignment horizontal="left" vertical="center"/>
    </xf>
    <xf numFmtId="0" fontId="65" fillId="0" borderId="20" xfId="14150" applyFont="1" applyBorder="1"/>
    <xf numFmtId="0" fontId="85" fillId="0" borderId="0" xfId="14150" applyFont="1"/>
    <xf numFmtId="3" fontId="65" fillId="0" borderId="0" xfId="16766" quotePrefix="1" applyNumberFormat="1" applyFont="1" applyAlignment="1">
      <alignment horizontal="center"/>
    </xf>
    <xf numFmtId="37" fontId="65" fillId="0" borderId="0" xfId="16750" quotePrefix="1" applyNumberFormat="1" applyFont="1" applyAlignment="1">
      <alignment horizontal="center"/>
    </xf>
    <xf numFmtId="0" fontId="87" fillId="0" borderId="0" xfId="4429" applyFont="1" applyAlignment="1" applyProtection="1">
      <alignment horizontal="left"/>
      <protection locked="0"/>
    </xf>
    <xf numFmtId="0" fontId="81" fillId="55" borderId="24" xfId="16760" applyFont="1" applyFill="1" applyBorder="1" applyAlignment="1">
      <alignment horizontal="center" vertical="center" wrapText="1"/>
    </xf>
    <xf numFmtId="0" fontId="65" fillId="0" borderId="0" xfId="16760" quotePrefix="1" applyFont="1" applyAlignment="1">
      <alignment horizontal="center"/>
    </xf>
    <xf numFmtId="0" fontId="65" fillId="0" borderId="24" xfId="16760" quotePrefix="1" applyFont="1" applyBorder="1" applyAlignment="1">
      <alignment horizontal="center"/>
    </xf>
    <xf numFmtId="0" fontId="65" fillId="0" borderId="0" xfId="16760" applyFont="1" applyAlignment="1">
      <alignment horizontal="center"/>
    </xf>
    <xf numFmtId="174" fontId="65" fillId="0" borderId="0" xfId="16762" applyFont="1" applyAlignment="1">
      <alignment horizontal="center"/>
    </xf>
    <xf numFmtId="0" fontId="65" fillId="0" borderId="0" xfId="11112" quotePrefix="1" applyFont="1" applyAlignment="1" applyProtection="1">
      <alignment horizontal="center"/>
      <protection locked="0"/>
    </xf>
    <xf numFmtId="0" fontId="81" fillId="55" borderId="24" xfId="16766" applyFont="1" applyFill="1" applyBorder="1" applyAlignment="1">
      <alignment horizontal="left" vertical="center"/>
    </xf>
    <xf numFmtId="2" fontId="65" fillId="0" borderId="24" xfId="16760" applyNumberFormat="1" applyFont="1" applyBorder="1" applyAlignment="1">
      <alignment horizontal="center"/>
    </xf>
    <xf numFmtId="0" fontId="65" fillId="55" borderId="0" xfId="16763" quotePrefix="1" applyFont="1" applyFill="1" applyProtection="1">
      <protection locked="0"/>
    </xf>
    <xf numFmtId="0" fontId="65" fillId="0" borderId="0" xfId="16765" quotePrefix="1" applyFont="1"/>
  </cellXfs>
  <cellStyles count="16785">
    <cellStyle name="20% - Accent1" xfId="27" builtinId="30" customBuiltin="1"/>
    <cellStyle name="20% - Accent1 10" xfId="53" xr:uid="{8C719A30-16F6-471F-9AE7-9F41BC3072F2}"/>
    <cellStyle name="20% - Accent1 11" xfId="54" xr:uid="{B9E7724F-03AD-4D62-8C67-DD596865DE00}"/>
    <cellStyle name="20% - Accent1 12" xfId="55" xr:uid="{9E877975-01EB-47F3-B12B-067EBEA82F7C}"/>
    <cellStyle name="20% - Accent1 13" xfId="56" xr:uid="{FE0640D3-9F49-4DC8-8668-ABAA5BC1C83D}"/>
    <cellStyle name="20% - Accent1 14" xfId="57" xr:uid="{EF2B8AA5-CE21-4631-9FD8-91EE1AA945DB}"/>
    <cellStyle name="20% - Accent1 2 10" xfId="58" xr:uid="{70544164-ED33-476A-A36F-6A1093A46514}"/>
    <cellStyle name="20% - Accent1 2 11" xfId="59" xr:uid="{1219DCD5-D2D5-45AF-85FB-61ABF79B0D91}"/>
    <cellStyle name="20% - Accent1 2 12" xfId="60" xr:uid="{67B0424B-1C3C-47F8-AFDE-80C3AA396DAB}"/>
    <cellStyle name="20% - Accent1 2 13" xfId="61" xr:uid="{C4B552AB-6F3D-4B5B-B639-45420B386820}"/>
    <cellStyle name="20% - Accent1 2 13 10" xfId="62" xr:uid="{A0806402-53C6-409E-AC68-319D702E7081}"/>
    <cellStyle name="20% - Accent1 2 13 11" xfId="63" xr:uid="{66A1D9D1-F041-41B2-848A-E9346EB8B99B}"/>
    <cellStyle name="20% - Accent1 2 13 12" xfId="64" xr:uid="{F8BA9F6D-C6C9-4CB1-B03D-CBA96BA3E8C9}"/>
    <cellStyle name="20% - Accent1 2 13 13" xfId="65" xr:uid="{14EBC451-8DE8-48EA-BC12-98C433BD52AA}"/>
    <cellStyle name="20% - Accent1 2 13 14" xfId="66" xr:uid="{7CE5F4A4-C351-491A-B8E8-186093B49CCC}"/>
    <cellStyle name="20% - Accent1 2 13 15" xfId="67" xr:uid="{1D88BFFC-1873-4A23-87B8-4F3DB778CD84}"/>
    <cellStyle name="20% - Accent1 2 13 16" xfId="68" xr:uid="{46F83925-1A21-4CD1-8E07-1B33ECF3CEDD}"/>
    <cellStyle name="20% - Accent1 2 13 17" xfId="69" xr:uid="{C48DF4C9-CCAE-4D41-99D9-670540D85FF1}"/>
    <cellStyle name="20% - Accent1 2 13 18" xfId="70" xr:uid="{5C3AB42B-F6CC-4383-8A5B-962F1BBAD0F0}"/>
    <cellStyle name="20% - Accent1 2 13 19" xfId="71" xr:uid="{2EF8441E-9EFF-402C-A7E1-857253FFF280}"/>
    <cellStyle name="20% - Accent1 2 13 2" xfId="72" xr:uid="{56B14852-1303-47A0-859E-FBC3582734FF}"/>
    <cellStyle name="20% - Accent1 2 13 20" xfId="73" xr:uid="{6444572A-D4D7-4F4F-8295-2592683F9E0E}"/>
    <cellStyle name="20% - Accent1 2 13 21" xfId="74" xr:uid="{BF2BEFEB-6DD7-4185-A2C6-D5CE53E52E05}"/>
    <cellStyle name="20% - Accent1 2 13 22" xfId="75" xr:uid="{98EC658F-35EB-4F80-9928-55FFA3B26C41}"/>
    <cellStyle name="20% - Accent1 2 13 23" xfId="76" xr:uid="{BF1F81B7-374E-456A-AB4A-784A3014BA16}"/>
    <cellStyle name="20% - Accent1 2 13 24" xfId="77" xr:uid="{18D04021-DE22-4C7B-BF91-7B624AA98BCC}"/>
    <cellStyle name="20% - Accent1 2 13 25" xfId="78" xr:uid="{63454485-05D6-49F1-83EC-ED97F0DB9066}"/>
    <cellStyle name="20% - Accent1 2 13 26" xfId="79" xr:uid="{AADF9135-FE80-44CA-830A-8BD2A8B4A078}"/>
    <cellStyle name="20% - Accent1 2 13 27" xfId="80" xr:uid="{88582D4A-3870-43AA-9A85-F89297D3F908}"/>
    <cellStyle name="20% - Accent1 2 13 28" xfId="81" xr:uid="{5B6FFCEF-6D80-43B3-B150-23CE011FB7F4}"/>
    <cellStyle name="20% - Accent1 2 13 29" xfId="82" xr:uid="{273A6485-F6CB-4854-ACCB-B9E15079629D}"/>
    <cellStyle name="20% - Accent1 2 13 3" xfId="83" xr:uid="{E213CAEC-6A4A-4664-BFDD-C95F84BE421E}"/>
    <cellStyle name="20% - Accent1 2 13 30" xfId="84" xr:uid="{26A85D26-9220-4024-9862-29611E8DA914}"/>
    <cellStyle name="20% - Accent1 2 13 31" xfId="85" xr:uid="{32687B80-6978-4B37-AE27-DDB2AE3CAEE5}"/>
    <cellStyle name="20% - Accent1 2 13 32" xfId="86" xr:uid="{A260A36D-D313-4EED-9684-35C5275870D4}"/>
    <cellStyle name="20% - Accent1 2 13 33" xfId="87" xr:uid="{D3B20937-06A5-495A-8E99-0A90CBEA3A1B}"/>
    <cellStyle name="20% - Accent1 2 13 34" xfId="88" xr:uid="{43A9A60A-6733-4F19-B1CB-6F38B99FCD97}"/>
    <cellStyle name="20% - Accent1 2 13 35" xfId="89" xr:uid="{456A5F01-E9D8-4CCE-8DA4-FDC0119E17B9}"/>
    <cellStyle name="20% - Accent1 2 13 36" xfId="90" xr:uid="{B104CFBC-ADAF-47C2-9060-76DE2F710DB3}"/>
    <cellStyle name="20% - Accent1 2 13 37" xfId="91" xr:uid="{68A5B03A-1071-4944-8423-5A4739E9DCB3}"/>
    <cellStyle name="20% - Accent1 2 13 38" xfId="92" xr:uid="{B6DF3E6B-57F1-4A6A-B747-A72205A87A33}"/>
    <cellStyle name="20% - Accent1 2 13 39" xfId="93" xr:uid="{E22DF502-6322-4911-B5DB-F867FB6E824A}"/>
    <cellStyle name="20% - Accent1 2 13 4" xfId="94" xr:uid="{C360EBF6-BAA4-4341-99E6-FD135ED2EAE2}"/>
    <cellStyle name="20% - Accent1 2 13 40" xfId="95" xr:uid="{DBECD95E-57BB-402F-9735-3DC291A667DA}"/>
    <cellStyle name="20% - Accent1 2 13 41" xfId="96" xr:uid="{835C03CD-FCD7-45D2-AF94-0339840DAF4E}"/>
    <cellStyle name="20% - Accent1 2 13 42" xfId="97" xr:uid="{DA65A7C2-3423-4F0C-A50D-0E5A659D1453}"/>
    <cellStyle name="20% - Accent1 2 13 43" xfId="98" xr:uid="{69B09642-0B28-4284-8F9D-9A3495014314}"/>
    <cellStyle name="20% - Accent1 2 13 44" xfId="99" xr:uid="{659898CA-D226-4E79-96C8-A591392E12EA}"/>
    <cellStyle name="20% - Accent1 2 13 45" xfId="100" xr:uid="{B11C43D0-5C0F-4DCE-9152-45A9D770E2A0}"/>
    <cellStyle name="20% - Accent1 2 13 46" xfId="101" xr:uid="{302A6E15-7C72-4BB7-B2B0-2035E8CC563B}"/>
    <cellStyle name="20% - Accent1 2 13 47" xfId="102" xr:uid="{3FBAE0F4-BD80-48E8-B9AB-CC15489C2F97}"/>
    <cellStyle name="20% - Accent1 2 13 5" xfId="103" xr:uid="{1B0BB4F6-E82D-4301-9FA2-1DF9D9A5FBAE}"/>
    <cellStyle name="20% - Accent1 2 13 6" xfId="104" xr:uid="{F46B32EB-0149-4868-B116-E5BA2B2FD24C}"/>
    <cellStyle name="20% - Accent1 2 13 7" xfId="105" xr:uid="{BDEC0770-8713-4AED-9AC1-C56EBFB0A4CB}"/>
    <cellStyle name="20% - Accent1 2 13 8" xfId="106" xr:uid="{543FD8C8-A896-4AD2-953B-A2D760D58B12}"/>
    <cellStyle name="20% - Accent1 2 13 9" xfId="107" xr:uid="{2B49BF34-F13A-408D-AFA5-57EC8D080F6C}"/>
    <cellStyle name="20% - Accent1 2 2" xfId="108" xr:uid="{7170605C-D274-4785-8DD0-4670F8A2DB4D}"/>
    <cellStyle name="20% - Accent1 2 2 10" xfId="109" xr:uid="{D7BB9120-955F-49ED-8269-40AE0BB09D51}"/>
    <cellStyle name="20% - Accent1 2 2 2" xfId="110" xr:uid="{1082A586-73BF-4112-A858-7C7B644F4300}"/>
    <cellStyle name="20% - Accent1 2 2 2 2" xfId="111" xr:uid="{02380393-28C3-447C-92D8-F4388DA698EB}"/>
    <cellStyle name="20% - Accent1 2 2 3" xfId="112" xr:uid="{D18F94C4-3450-4E66-932B-06BC939C0352}"/>
    <cellStyle name="20% - Accent1 2 2 4" xfId="113" xr:uid="{64704EFA-2A66-4112-9FFC-8F8355258795}"/>
    <cellStyle name="20% - Accent1 2 2 5" xfId="114" xr:uid="{324F6B0C-4D46-4745-B16F-F670DAB3C4D8}"/>
    <cellStyle name="20% - Accent1 2 2 6" xfId="115" xr:uid="{618D7487-50C0-408C-B7F5-E32A99B92F7E}"/>
    <cellStyle name="20% - Accent1 2 2 7" xfId="116" xr:uid="{9C5A7D79-1EDA-4691-851D-E0880E9D0149}"/>
    <cellStyle name="20% - Accent1 2 2 8" xfId="117" xr:uid="{9250DCD3-4451-48D7-AF6B-E4E41867A22C}"/>
    <cellStyle name="20% - Accent1 2 2 9" xfId="118" xr:uid="{21B46DD2-0B34-40E9-8984-B66D2A8FE87D}"/>
    <cellStyle name="20% - Accent1 2 3" xfId="119" xr:uid="{0DC18A1B-85CA-4E34-ABF6-98ABFE342B57}"/>
    <cellStyle name="20% - Accent1 2 3 2" xfId="120" xr:uid="{11E2D4D6-3CAB-4CA8-AFFC-E792E180E74B}"/>
    <cellStyle name="20% - Accent1 2 4" xfId="121" xr:uid="{A24C693D-2191-4DA5-98B3-B4581D785F9C}"/>
    <cellStyle name="20% - Accent1 2 4 2" xfId="122" xr:uid="{09492E38-D20B-4944-A5DF-169C6A1EC9C2}"/>
    <cellStyle name="20% - Accent1 2 5" xfId="123" xr:uid="{10079930-F6C1-4E44-8780-BF312512DF51}"/>
    <cellStyle name="20% - Accent1 2 6" xfId="124" xr:uid="{EFCDF803-2529-4CA4-8ECF-71C07E857A90}"/>
    <cellStyle name="20% - Accent1 2 7" xfId="125" xr:uid="{FE84C402-5645-476A-94CF-FD690E5A329C}"/>
    <cellStyle name="20% - Accent1 2 8" xfId="126" xr:uid="{550D0096-07A5-4F25-A6C1-BF0931648ADA}"/>
    <cellStyle name="20% - Accent1 2 9" xfId="127" xr:uid="{95DE5619-C296-4A01-AF7C-127A24A9614D}"/>
    <cellStyle name="20% - Accent1 3" xfId="128" xr:uid="{D911CB43-A7FF-43E6-A0C1-271034C250C5}"/>
    <cellStyle name="20% - Accent1 3 10" xfId="129" xr:uid="{8BA0C9A0-D4B2-40A1-8B1E-A5DC9A0E8069}"/>
    <cellStyle name="20% - Accent1 3 2" xfId="130" xr:uid="{04791937-B2C1-4A6D-A8A3-314217E4D4C1}"/>
    <cellStyle name="20% - Accent1 3 3" xfId="131" xr:uid="{56E71060-6B49-4659-8028-68FE4ADEA74F}"/>
    <cellStyle name="20% - Accent1 3 4" xfId="132" xr:uid="{6EE350CE-EC3A-414E-B63C-1F89FA03068B}"/>
    <cellStyle name="20% - Accent1 3 5" xfId="133" xr:uid="{7DC11294-E336-45A8-8FC0-75493639DDF6}"/>
    <cellStyle name="20% - Accent1 3 6" xfId="134" xr:uid="{D3FDDC0A-0F99-42D0-9C2D-57DD0055FDF4}"/>
    <cellStyle name="20% - Accent1 3 7" xfId="135" xr:uid="{96480639-3741-4AD5-A9B6-EEC18C80B1C8}"/>
    <cellStyle name="20% - Accent1 3 8" xfId="136" xr:uid="{5C2125C0-12E3-43C2-B15B-D89FFA940AFF}"/>
    <cellStyle name="20% - Accent1 3 9" xfId="137" xr:uid="{39A29DE3-B4A4-4FB6-8F25-8087EDD39B5E}"/>
    <cellStyle name="20% - Accent1 4" xfId="138" xr:uid="{E957A7A4-A187-40B4-83AC-19A154140A75}"/>
    <cellStyle name="20% - Accent1 4 10" xfId="139" xr:uid="{5D867BC8-0BF4-4F42-97E2-ACCFC9704341}"/>
    <cellStyle name="20% - Accent1 4 2" xfId="140" xr:uid="{0DC93EDB-BEA3-4F2B-AF56-E1CB843FDBFD}"/>
    <cellStyle name="20% - Accent1 4 3" xfId="141" xr:uid="{CCC7E1D7-815E-4AB8-90AC-94540157619F}"/>
    <cellStyle name="20% - Accent1 4 4" xfId="142" xr:uid="{43513E04-BC6C-4A8E-AB13-83689F28001A}"/>
    <cellStyle name="20% - Accent1 4 5" xfId="143" xr:uid="{4EFAFF2C-C92B-4BCB-928E-6F9D87BC0A72}"/>
    <cellStyle name="20% - Accent1 4 6" xfId="144" xr:uid="{C999B9DD-4984-4FEC-927D-6CDAE82C0E48}"/>
    <cellStyle name="20% - Accent1 4 7" xfId="145" xr:uid="{47310F9D-FAFF-4D2B-BD06-539B41E9AF01}"/>
    <cellStyle name="20% - Accent1 4 8" xfId="146" xr:uid="{D75FE7B9-C95F-4E7C-BFDB-D555D6F62B3F}"/>
    <cellStyle name="20% - Accent1 4 9" xfId="147" xr:uid="{E4D0946E-0AC4-4734-9699-55E68F63D9F2}"/>
    <cellStyle name="20% - Accent1 5" xfId="148" xr:uid="{9B74E6B5-09D4-4258-A6AA-AD31C4CE0D80}"/>
    <cellStyle name="20% - Accent1 5 10" xfId="149" xr:uid="{4F18AA07-2E5B-4DCB-850E-7DADC2E34A52}"/>
    <cellStyle name="20% - Accent1 5 2" xfId="150" xr:uid="{8A4E4211-9DEF-4082-8A58-A4D935BBC65A}"/>
    <cellStyle name="20% - Accent1 5 3" xfId="151" xr:uid="{E5902CF4-4FAC-4F96-B871-A29D35613C9E}"/>
    <cellStyle name="20% - Accent1 5 4" xfId="152" xr:uid="{81146760-FEFD-4048-B641-1C100261DCF4}"/>
    <cellStyle name="20% - Accent1 5 5" xfId="153" xr:uid="{7A96DA0A-CE0C-40CB-A464-D87388189F3B}"/>
    <cellStyle name="20% - Accent1 5 6" xfId="154" xr:uid="{9E6CA2D1-5FAC-43F0-8EF5-AF1914DADE1F}"/>
    <cellStyle name="20% - Accent1 5 7" xfId="155" xr:uid="{ACE401BC-7571-4416-86FA-8C04F76FBFAC}"/>
    <cellStyle name="20% - Accent1 5 8" xfId="156" xr:uid="{DCFC7331-3138-4FC7-8634-A9E1CBDBADC3}"/>
    <cellStyle name="20% - Accent1 5 9" xfId="157" xr:uid="{6513B31F-85CE-481D-8A30-CDFC7103C6D7}"/>
    <cellStyle name="20% - Accent1 6 2" xfId="158" xr:uid="{EE1D1286-DD03-4F6B-B7B2-19566491CAFC}"/>
    <cellStyle name="20% - Accent1 7 2" xfId="159" xr:uid="{A7CBE13D-A670-44BE-AD30-D11AFBA66F16}"/>
    <cellStyle name="20% - Accent1 8" xfId="160" xr:uid="{551DD84D-D1F8-4485-B630-F9A66CCDBB0C}"/>
    <cellStyle name="20% - Accent1 9" xfId="161" xr:uid="{558E5582-2873-4F53-A7EA-62F3FB5E6ED3}"/>
    <cellStyle name="20% - Accent2" xfId="31" builtinId="34" customBuiltin="1"/>
    <cellStyle name="20% - Accent2 10" xfId="162" xr:uid="{88048090-866E-40BD-9496-B4FA07A118F9}"/>
    <cellStyle name="20% - Accent2 11" xfId="163" xr:uid="{B43948E6-EE38-4ADF-94FC-7D3629EB6227}"/>
    <cellStyle name="20% - Accent2 12" xfId="164" xr:uid="{EF189CF8-2D98-4B86-B4EC-D3C25BCBCBD1}"/>
    <cellStyle name="20% - Accent2 13" xfId="165" xr:uid="{D1A8BC28-479B-478A-BF9A-B75DBBAD59B0}"/>
    <cellStyle name="20% - Accent2 14" xfId="166" xr:uid="{3488E35C-DC65-404A-B808-2E0F02CA154A}"/>
    <cellStyle name="20% - Accent2 2 10" xfId="167" xr:uid="{27AB195B-86F6-4C3B-B3EF-45E475987110}"/>
    <cellStyle name="20% - Accent2 2 11" xfId="168" xr:uid="{3DE98121-B2DC-4766-BD6C-E78A335FCEA7}"/>
    <cellStyle name="20% - Accent2 2 12" xfId="169" xr:uid="{D00708B1-0EAF-4D7A-9C69-D8112BB65B82}"/>
    <cellStyle name="20% - Accent2 2 13" xfId="170" xr:uid="{7D2D60A4-428A-458C-B7A4-B113BBCB9137}"/>
    <cellStyle name="20% - Accent2 2 13 10" xfId="171" xr:uid="{5E276023-10D8-4EAE-9C58-292053276D81}"/>
    <cellStyle name="20% - Accent2 2 13 11" xfId="172" xr:uid="{39ABBC08-7463-485A-920B-AA40FF2E73D8}"/>
    <cellStyle name="20% - Accent2 2 13 12" xfId="173" xr:uid="{41090508-5CA9-44AD-A49A-11F873D895EA}"/>
    <cellStyle name="20% - Accent2 2 13 13" xfId="174" xr:uid="{32F9F956-FDF0-4BD8-B37B-CB3E2FA47ADA}"/>
    <cellStyle name="20% - Accent2 2 13 14" xfId="175" xr:uid="{F4991C10-B192-4D7A-B5A9-176469AC3557}"/>
    <cellStyle name="20% - Accent2 2 13 15" xfId="176" xr:uid="{C365C3CA-16D3-4FEF-8E6A-508AB3D6D7A9}"/>
    <cellStyle name="20% - Accent2 2 13 16" xfId="177" xr:uid="{A454EADA-8C2E-42B2-A5E3-34E6D91F4302}"/>
    <cellStyle name="20% - Accent2 2 13 17" xfId="178" xr:uid="{231F3CB2-C11F-40F6-A5BC-7B2DF9169E13}"/>
    <cellStyle name="20% - Accent2 2 13 18" xfId="179" xr:uid="{9B765699-026C-4894-B92C-3DA6ECC5DC04}"/>
    <cellStyle name="20% - Accent2 2 13 19" xfId="180" xr:uid="{4A74EB30-72A0-4C12-BD1A-032FD6D11A1E}"/>
    <cellStyle name="20% - Accent2 2 13 2" xfId="181" xr:uid="{651B8F72-D6D2-4D76-B857-4CDAB990F514}"/>
    <cellStyle name="20% - Accent2 2 13 20" xfId="182" xr:uid="{38F788F1-243C-450C-9F9A-9FB9C64B40B1}"/>
    <cellStyle name="20% - Accent2 2 13 21" xfId="183" xr:uid="{F60A993C-A9F3-48DB-BB26-2071012D1F3B}"/>
    <cellStyle name="20% - Accent2 2 13 22" xfId="184" xr:uid="{D3D59CAA-05C5-40BD-BB8B-98C5A5103F13}"/>
    <cellStyle name="20% - Accent2 2 13 23" xfId="185" xr:uid="{6FB91517-5A9A-4389-A695-EA0B80079881}"/>
    <cellStyle name="20% - Accent2 2 13 24" xfId="186" xr:uid="{BFFEFE73-4B0D-461F-98AE-3FCEF62DE493}"/>
    <cellStyle name="20% - Accent2 2 13 25" xfId="187" xr:uid="{B3F69737-51C9-4409-9183-26E7281177DA}"/>
    <cellStyle name="20% - Accent2 2 13 26" xfId="188" xr:uid="{1E90FA33-2D8C-49E8-997C-F54D62D88A24}"/>
    <cellStyle name="20% - Accent2 2 13 27" xfId="189" xr:uid="{ABF28B59-FF35-4BC4-BD4D-0ED8DF5928A1}"/>
    <cellStyle name="20% - Accent2 2 13 28" xfId="190" xr:uid="{0239CA0E-7E2C-4B4C-B5D4-04095B0F449B}"/>
    <cellStyle name="20% - Accent2 2 13 29" xfId="191" xr:uid="{0A938AA1-5FA4-4E1A-908A-7F49762B24AF}"/>
    <cellStyle name="20% - Accent2 2 13 3" xfId="192" xr:uid="{8553F23A-B342-40CD-AEDD-1373A0F55A7F}"/>
    <cellStyle name="20% - Accent2 2 13 30" xfId="193" xr:uid="{61C1D2BB-0AEE-4020-9987-E539A4D74D6C}"/>
    <cellStyle name="20% - Accent2 2 13 31" xfId="194" xr:uid="{7D392157-05DF-406C-8C38-2FBB213C846D}"/>
    <cellStyle name="20% - Accent2 2 13 32" xfId="195" xr:uid="{065CF095-23D3-48F0-98AB-D65CA3CD2639}"/>
    <cellStyle name="20% - Accent2 2 13 33" xfId="196" xr:uid="{E914467A-8A15-401D-A414-551D22FF0606}"/>
    <cellStyle name="20% - Accent2 2 13 34" xfId="197" xr:uid="{CEB6724C-EB16-4FD9-B0AE-57DD3B7590BD}"/>
    <cellStyle name="20% - Accent2 2 13 35" xfId="198" xr:uid="{1DFF1417-249D-4EE8-ADE9-E1890B4E4CBB}"/>
    <cellStyle name="20% - Accent2 2 13 36" xfId="199" xr:uid="{2D0CBDEC-258E-4416-BDCB-E4B1A31B662F}"/>
    <cellStyle name="20% - Accent2 2 13 37" xfId="200" xr:uid="{36EC54CF-EAD5-4D20-B51D-6FFB6FCC0A51}"/>
    <cellStyle name="20% - Accent2 2 13 38" xfId="201" xr:uid="{DD47F43D-9079-41C3-B232-227D1B07E5EC}"/>
    <cellStyle name="20% - Accent2 2 13 39" xfId="202" xr:uid="{C93B18E6-461A-438A-BD32-12363B8B9E37}"/>
    <cellStyle name="20% - Accent2 2 13 4" xfId="203" xr:uid="{AA6AEF9E-AE50-4B2C-A0FB-741458ABF24C}"/>
    <cellStyle name="20% - Accent2 2 13 40" xfId="204" xr:uid="{30E8D7B8-F961-451B-8C29-3055103EB309}"/>
    <cellStyle name="20% - Accent2 2 13 41" xfId="205" xr:uid="{AA060E8C-DABF-4AA1-A431-887935DFB763}"/>
    <cellStyle name="20% - Accent2 2 13 42" xfId="206" xr:uid="{6F4EEFEF-E3F6-4EA7-ABF8-7A31567C34DC}"/>
    <cellStyle name="20% - Accent2 2 13 43" xfId="207" xr:uid="{001E1259-EE36-47C8-BE4A-049B4653ED42}"/>
    <cellStyle name="20% - Accent2 2 13 44" xfId="208" xr:uid="{76A74ABE-9DBD-455D-B3E7-21DAE92E6F1C}"/>
    <cellStyle name="20% - Accent2 2 13 45" xfId="209" xr:uid="{496C3C54-5716-4DC4-9B57-AC175E1BED4D}"/>
    <cellStyle name="20% - Accent2 2 13 46" xfId="210" xr:uid="{EE1935C1-D794-41A3-9437-FB69E5DE4F1E}"/>
    <cellStyle name="20% - Accent2 2 13 47" xfId="211" xr:uid="{663DF244-73A4-46AF-A24F-D0AC2EF91682}"/>
    <cellStyle name="20% - Accent2 2 13 5" xfId="212" xr:uid="{C1B25C13-9C24-4D20-A53E-A4401D07A92B}"/>
    <cellStyle name="20% - Accent2 2 13 6" xfId="213" xr:uid="{F7CA270E-76B8-472E-8C3B-F41D6C9DC67E}"/>
    <cellStyle name="20% - Accent2 2 13 7" xfId="214" xr:uid="{0E9861BC-E78B-4B38-AFE9-2DC28AA470B3}"/>
    <cellStyle name="20% - Accent2 2 13 8" xfId="215" xr:uid="{227E4430-BD14-45D9-98B4-00136709DC21}"/>
    <cellStyle name="20% - Accent2 2 13 9" xfId="216" xr:uid="{836AD9BC-6338-4404-BB2B-DD0D2AB29E5B}"/>
    <cellStyle name="20% - Accent2 2 2" xfId="217" xr:uid="{33CB543A-E424-41E4-9B7C-52C7610BA0C1}"/>
    <cellStyle name="20% - Accent2 2 2 10" xfId="218" xr:uid="{EA0C299F-EED5-4F04-A909-2C6315D1AF34}"/>
    <cellStyle name="20% - Accent2 2 2 2" xfId="219" xr:uid="{58EAE626-251A-4570-8470-B6A0E93ECC64}"/>
    <cellStyle name="20% - Accent2 2 2 2 2" xfId="220" xr:uid="{1A4C711D-3A0F-4D00-8E7B-C543A1D7A9CC}"/>
    <cellStyle name="20% - Accent2 2 2 3" xfId="221" xr:uid="{11B7117B-C3A5-480E-9166-F1A5AB75AE6B}"/>
    <cellStyle name="20% - Accent2 2 2 4" xfId="222" xr:uid="{14F91CAC-69BE-410F-88BE-76D4F5F7F3BB}"/>
    <cellStyle name="20% - Accent2 2 2 5" xfId="223" xr:uid="{63EAF92E-8147-4149-810D-63E7FC967CD0}"/>
    <cellStyle name="20% - Accent2 2 2 6" xfId="224" xr:uid="{A4F8FA9D-47B9-4B8B-9E7F-8881792D640E}"/>
    <cellStyle name="20% - Accent2 2 2 7" xfId="225" xr:uid="{A9E3A297-97E6-4184-82D7-14EDCF1F9615}"/>
    <cellStyle name="20% - Accent2 2 2 8" xfId="226" xr:uid="{F1624C6D-484D-447A-BD26-60AB5E962F31}"/>
    <cellStyle name="20% - Accent2 2 2 9" xfId="227" xr:uid="{E0822B61-342C-4FD4-8C1C-C88179A35DDE}"/>
    <cellStyle name="20% - Accent2 2 3" xfId="228" xr:uid="{A6A26AA1-C66D-48BC-A0D1-53F2398A729C}"/>
    <cellStyle name="20% - Accent2 2 3 2" xfId="229" xr:uid="{63C766B8-ACA6-4863-9DA5-DE4D4FF849C3}"/>
    <cellStyle name="20% - Accent2 2 4" xfId="230" xr:uid="{CAD6BC8F-D6CB-4C9E-AD88-F801F7125EDE}"/>
    <cellStyle name="20% - Accent2 2 4 2" xfId="231" xr:uid="{EB43B1AB-9016-4806-A40D-C596AC69271F}"/>
    <cellStyle name="20% - Accent2 2 5" xfId="232" xr:uid="{876D2055-3160-476E-9944-FB1AEB5C7A1E}"/>
    <cellStyle name="20% - Accent2 2 6" xfId="233" xr:uid="{8B3EB8AB-6BD2-458A-BB8A-554A0712AAB8}"/>
    <cellStyle name="20% - Accent2 2 7" xfId="234" xr:uid="{FDF1DF45-ADC9-4DCC-A640-79FEABC3B2BB}"/>
    <cellStyle name="20% - Accent2 2 8" xfId="235" xr:uid="{9E7AA54D-3483-4348-9799-CCF65E529946}"/>
    <cellStyle name="20% - Accent2 2 9" xfId="236" xr:uid="{2B2B546A-8929-422C-83AA-1F8005B5CBBD}"/>
    <cellStyle name="20% - Accent2 3" xfId="237" xr:uid="{C2D0E5B7-963E-42E1-B4B8-993F76CED25D}"/>
    <cellStyle name="20% - Accent2 3 10" xfId="238" xr:uid="{DE8A1BE7-48C6-452A-AA76-EFBD8F1355CB}"/>
    <cellStyle name="20% - Accent2 3 2" xfId="239" xr:uid="{EC66DA82-043D-42D0-927E-373325092075}"/>
    <cellStyle name="20% - Accent2 3 3" xfId="240" xr:uid="{686DEA34-7132-4C32-8432-64BC35A1C147}"/>
    <cellStyle name="20% - Accent2 3 4" xfId="241" xr:uid="{7EE42657-B947-4521-816E-1A1B78181AB9}"/>
    <cellStyle name="20% - Accent2 3 5" xfId="242" xr:uid="{100CFA34-B2A9-4950-9AA1-D6F285E617C4}"/>
    <cellStyle name="20% - Accent2 3 6" xfId="243" xr:uid="{2D3CF80C-DB79-4769-996D-47D435A2E789}"/>
    <cellStyle name="20% - Accent2 3 7" xfId="244" xr:uid="{1E5DA8DF-D18B-4BAE-BBD5-DED806EDDF93}"/>
    <cellStyle name="20% - Accent2 3 8" xfId="245" xr:uid="{023C36B7-4DF8-49CF-AEA3-A437BB4A4CB0}"/>
    <cellStyle name="20% - Accent2 3 9" xfId="246" xr:uid="{7EA0A2EF-94BB-45D7-B678-5860E479E5BE}"/>
    <cellStyle name="20% - Accent2 4" xfId="247" xr:uid="{5D8C4385-5122-4290-B267-E02B81A150F6}"/>
    <cellStyle name="20% - Accent2 4 10" xfId="248" xr:uid="{0633AF75-E1DA-46A0-B09F-1906B4CE0B6F}"/>
    <cellStyle name="20% - Accent2 4 2" xfId="249" xr:uid="{5A9E572D-FE40-4A1C-B2CA-9BB7F8976040}"/>
    <cellStyle name="20% - Accent2 4 3" xfId="250" xr:uid="{25AC1B44-CCBB-41CE-BCDF-BB6021295A76}"/>
    <cellStyle name="20% - Accent2 4 4" xfId="251" xr:uid="{0C995F5F-9D67-407C-81B5-BA15591115F3}"/>
    <cellStyle name="20% - Accent2 4 5" xfId="252" xr:uid="{B5A244C9-5A32-43A7-8EB9-553A956EB4B1}"/>
    <cellStyle name="20% - Accent2 4 6" xfId="253" xr:uid="{02A1A3AD-BB73-4453-A1DD-EC95BD6283EC}"/>
    <cellStyle name="20% - Accent2 4 7" xfId="254" xr:uid="{EEA2731D-029C-464F-82B8-048DB3ED3F03}"/>
    <cellStyle name="20% - Accent2 4 8" xfId="255" xr:uid="{FE7A0D3C-6873-4A48-AFD9-B56D17BC4383}"/>
    <cellStyle name="20% - Accent2 4 9" xfId="256" xr:uid="{F6474410-682B-42AD-B072-B7196AEC4B4B}"/>
    <cellStyle name="20% - Accent2 5" xfId="257" xr:uid="{1B04E9AA-CB4F-4FD8-AD75-8991C26B2556}"/>
    <cellStyle name="20% - Accent2 5 10" xfId="258" xr:uid="{69F77DF1-E6FE-4897-BAF5-C131F7A85EEB}"/>
    <cellStyle name="20% - Accent2 5 2" xfId="259" xr:uid="{86A5EB83-7B29-477B-8397-6E6E347D1CEE}"/>
    <cellStyle name="20% - Accent2 5 3" xfId="260" xr:uid="{B2E465CE-04A6-42AE-88CE-2B1E1B04437D}"/>
    <cellStyle name="20% - Accent2 5 4" xfId="261" xr:uid="{A04FD751-8CE6-4FF5-9607-C71C35957725}"/>
    <cellStyle name="20% - Accent2 5 5" xfId="262" xr:uid="{D82C11D7-69F9-4CDA-98CD-91636EEFB278}"/>
    <cellStyle name="20% - Accent2 5 6" xfId="263" xr:uid="{B0B9BE99-34D5-4039-A676-6E28436E0B77}"/>
    <cellStyle name="20% - Accent2 5 7" xfId="264" xr:uid="{F6478FCD-8DDA-4713-BE97-9D815BC94343}"/>
    <cellStyle name="20% - Accent2 5 8" xfId="265" xr:uid="{37B9F23A-44CA-4634-B32F-3B80C6C4600C}"/>
    <cellStyle name="20% - Accent2 5 9" xfId="266" xr:uid="{175FF3C6-B546-4BF9-A84E-F3544A5C271E}"/>
    <cellStyle name="20% - Accent2 6 2" xfId="267" xr:uid="{EEF5CBB1-10B7-467B-82FF-F6B116875428}"/>
    <cellStyle name="20% - Accent2 7 2" xfId="268" xr:uid="{571B3EF0-C546-48A8-9ECF-54518A8D5950}"/>
    <cellStyle name="20% - Accent2 8" xfId="269" xr:uid="{1150F197-4E6F-4102-9397-8D70921FD26A}"/>
    <cellStyle name="20% - Accent2 9" xfId="270" xr:uid="{8569CB99-8DB6-4CF7-9C6A-87BB226C50B5}"/>
    <cellStyle name="20% - Accent3" xfId="35" builtinId="38" customBuiltin="1"/>
    <cellStyle name="20% - Accent3 10" xfId="271" xr:uid="{F24E97F2-E402-4BD2-8E77-530FB870BB1F}"/>
    <cellStyle name="20% - Accent3 11" xfId="272" xr:uid="{87848B95-D080-4209-831A-D548A7677543}"/>
    <cellStyle name="20% - Accent3 12" xfId="273" xr:uid="{866B80D1-CF78-4F56-96CC-958576D73137}"/>
    <cellStyle name="20% - Accent3 13" xfId="274" xr:uid="{43F19039-CC48-4BD6-9D2D-C2D440C42135}"/>
    <cellStyle name="20% - Accent3 14" xfId="275" xr:uid="{93BD111B-2D49-4647-8FE3-AA74E8DF0D24}"/>
    <cellStyle name="20% - Accent3 2 10" xfId="276" xr:uid="{BBC44168-F610-4BB2-BE15-E7B2F41F1E48}"/>
    <cellStyle name="20% - Accent3 2 11" xfId="277" xr:uid="{B3F9C96A-BE5E-445F-9AAB-737A1B4C47A1}"/>
    <cellStyle name="20% - Accent3 2 12" xfId="278" xr:uid="{AFA7ECC9-809C-4832-B288-B8155293EA3E}"/>
    <cellStyle name="20% - Accent3 2 13" xfId="279" xr:uid="{6ED6EF0F-3D23-4B69-8AC6-FDA999DCAD08}"/>
    <cellStyle name="20% - Accent3 2 13 10" xfId="280" xr:uid="{7529EDB0-E139-4F77-AC61-D0A9CE82AAFF}"/>
    <cellStyle name="20% - Accent3 2 13 11" xfId="281" xr:uid="{D0DF1A43-9BF2-451C-B9EF-E230C29566A8}"/>
    <cellStyle name="20% - Accent3 2 13 12" xfId="282" xr:uid="{94868A1C-17D2-40CC-B029-68C65E63CACF}"/>
    <cellStyle name="20% - Accent3 2 13 13" xfId="283" xr:uid="{747461DC-B230-4A8D-AE96-964439B8E7D2}"/>
    <cellStyle name="20% - Accent3 2 13 14" xfId="284" xr:uid="{631F65C2-B46B-435C-8BFE-3DE9BF9D9897}"/>
    <cellStyle name="20% - Accent3 2 13 15" xfId="285" xr:uid="{22E23AE6-235B-46AF-8416-1ED9FD4657AE}"/>
    <cellStyle name="20% - Accent3 2 13 16" xfId="286" xr:uid="{7A13ACFE-CCEF-432D-AA3E-5F7B4645D083}"/>
    <cellStyle name="20% - Accent3 2 13 17" xfId="287" xr:uid="{BE713EE4-1A8F-40DC-9364-6A73D779D633}"/>
    <cellStyle name="20% - Accent3 2 13 18" xfId="288" xr:uid="{FC2EC049-9B89-4230-B022-DE0DF11F731A}"/>
    <cellStyle name="20% - Accent3 2 13 19" xfId="289" xr:uid="{76D46560-79A8-4C74-9AC3-BACB32211D83}"/>
    <cellStyle name="20% - Accent3 2 13 2" xfId="290" xr:uid="{99355F35-B321-4729-9B24-937C2FB2C41A}"/>
    <cellStyle name="20% - Accent3 2 13 20" xfId="291" xr:uid="{42D93FF5-69A2-4061-9EB5-E9CCC443DC17}"/>
    <cellStyle name="20% - Accent3 2 13 21" xfId="292" xr:uid="{0DE8EE98-F672-4705-AE37-BA685F2FEACE}"/>
    <cellStyle name="20% - Accent3 2 13 22" xfId="293" xr:uid="{AC837CDF-FA42-471C-9189-7D44E51775DA}"/>
    <cellStyle name="20% - Accent3 2 13 23" xfId="294" xr:uid="{716CD8BA-8694-44E8-A852-7C3E62AAA85E}"/>
    <cellStyle name="20% - Accent3 2 13 24" xfId="295" xr:uid="{EBB2D870-46F2-4656-912D-C675CC6E2593}"/>
    <cellStyle name="20% - Accent3 2 13 25" xfId="296" xr:uid="{795445DD-5D47-4A87-B09C-F46BD17DAFCF}"/>
    <cellStyle name="20% - Accent3 2 13 26" xfId="297" xr:uid="{558E61C4-D8C4-4865-B71F-FE34BA205BBB}"/>
    <cellStyle name="20% - Accent3 2 13 27" xfId="298" xr:uid="{0C1B5E10-CE37-474C-A2CF-7B1E41DABCD0}"/>
    <cellStyle name="20% - Accent3 2 13 28" xfId="299" xr:uid="{9890C74A-A4CB-44E8-AD35-D61AC7D8F09C}"/>
    <cellStyle name="20% - Accent3 2 13 29" xfId="300" xr:uid="{61166D0A-F99E-4D9F-BFB7-A85956F116FD}"/>
    <cellStyle name="20% - Accent3 2 13 3" xfId="301" xr:uid="{DFF92E0C-52D7-4ACB-8906-0F57701E8501}"/>
    <cellStyle name="20% - Accent3 2 13 30" xfId="302" xr:uid="{89198A3E-14EA-47C1-BC8C-AE1F6E066C17}"/>
    <cellStyle name="20% - Accent3 2 13 31" xfId="303" xr:uid="{4A5F89CD-0965-4F6E-8D52-A7A8FCF176E3}"/>
    <cellStyle name="20% - Accent3 2 13 32" xfId="304" xr:uid="{1AA70C50-FF4E-4105-8E07-16EEDB44379A}"/>
    <cellStyle name="20% - Accent3 2 13 33" xfId="305" xr:uid="{1B422E35-C6B2-464C-9FE2-50E87FF0013C}"/>
    <cellStyle name="20% - Accent3 2 13 34" xfId="306" xr:uid="{DF1F2E3C-6359-418C-8EF6-0A51CA020FCE}"/>
    <cellStyle name="20% - Accent3 2 13 35" xfId="307" xr:uid="{B9F439A8-508D-4C59-9AB2-03657A8DC6F9}"/>
    <cellStyle name="20% - Accent3 2 13 36" xfId="308" xr:uid="{53FEAF50-B960-4C2D-972D-22F0BA087DC7}"/>
    <cellStyle name="20% - Accent3 2 13 37" xfId="309" xr:uid="{8CD2E376-89A4-4015-AB22-509D4CC812F8}"/>
    <cellStyle name="20% - Accent3 2 13 38" xfId="310" xr:uid="{0916B050-C648-4CF2-ACA8-C8D9E161EAD9}"/>
    <cellStyle name="20% - Accent3 2 13 39" xfId="311" xr:uid="{105AA069-136C-4140-A54E-31BB2A958834}"/>
    <cellStyle name="20% - Accent3 2 13 4" xfId="312" xr:uid="{CDB667B4-FFBC-4CAB-852F-012489625C8D}"/>
    <cellStyle name="20% - Accent3 2 13 40" xfId="313" xr:uid="{7806694A-6526-4755-BE74-656A3CF99328}"/>
    <cellStyle name="20% - Accent3 2 13 41" xfId="314" xr:uid="{3013106B-E8D5-47D6-B4C4-F334C96B975E}"/>
    <cellStyle name="20% - Accent3 2 13 42" xfId="315" xr:uid="{96ED4763-8119-4144-A7AC-A82E2BCFFAA3}"/>
    <cellStyle name="20% - Accent3 2 13 43" xfId="316" xr:uid="{DE565C17-2A16-407F-9511-AE241FA6193D}"/>
    <cellStyle name="20% - Accent3 2 13 44" xfId="317" xr:uid="{C1183636-28EF-45CD-BC9B-E5D0690C8A63}"/>
    <cellStyle name="20% - Accent3 2 13 45" xfId="318" xr:uid="{C53235B2-021E-467F-8F6E-825240A49EB6}"/>
    <cellStyle name="20% - Accent3 2 13 46" xfId="319" xr:uid="{0A467E9B-E3C6-460C-B6BF-FB6EFF5ECB2B}"/>
    <cellStyle name="20% - Accent3 2 13 47" xfId="320" xr:uid="{E04F4609-383C-4881-8079-59B6643C8A49}"/>
    <cellStyle name="20% - Accent3 2 13 5" xfId="321" xr:uid="{3E06F4FE-1DC0-4792-810F-176AE3721B90}"/>
    <cellStyle name="20% - Accent3 2 13 6" xfId="322" xr:uid="{59809494-5CC4-4C91-8895-18F496030B96}"/>
    <cellStyle name="20% - Accent3 2 13 7" xfId="323" xr:uid="{02DCE134-C0E7-45AA-8297-675A4D6B40D5}"/>
    <cellStyle name="20% - Accent3 2 13 8" xfId="324" xr:uid="{E6F10585-38D4-411A-B09A-9E25E544080C}"/>
    <cellStyle name="20% - Accent3 2 13 9" xfId="325" xr:uid="{B549C32F-517A-47DF-8213-447EB889105B}"/>
    <cellStyle name="20% - Accent3 2 2" xfId="326" xr:uid="{D3D5935B-E6C4-43AE-9E30-B5D5B9CB1408}"/>
    <cellStyle name="20% - Accent3 2 2 10" xfId="327" xr:uid="{3B126426-CD94-4A32-A2E6-41595BD64A5F}"/>
    <cellStyle name="20% - Accent3 2 2 2" xfId="328" xr:uid="{6C15A877-FCBA-4B3E-BD3A-E7AB604969F4}"/>
    <cellStyle name="20% - Accent3 2 2 2 2" xfId="329" xr:uid="{A99BBA3E-DB4C-4514-99BA-D335C31D0D29}"/>
    <cellStyle name="20% - Accent3 2 2 3" xfId="330" xr:uid="{BE6F930E-8F56-4B5A-A157-9EC7FC208B14}"/>
    <cellStyle name="20% - Accent3 2 2 4" xfId="331" xr:uid="{E01136A6-E790-4510-9791-96CF88EB74A7}"/>
    <cellStyle name="20% - Accent3 2 2 5" xfId="332" xr:uid="{048E755A-F6C2-4B5F-BBBA-7AA725CFD7A1}"/>
    <cellStyle name="20% - Accent3 2 2 6" xfId="333" xr:uid="{B0FCA93E-5103-4230-B8F7-B97B6C63BF23}"/>
    <cellStyle name="20% - Accent3 2 2 7" xfId="334" xr:uid="{034CD7CA-1720-464D-87E7-AC0778B84059}"/>
    <cellStyle name="20% - Accent3 2 2 8" xfId="335" xr:uid="{2ADFD466-1082-4F82-99F8-3B7F02A01612}"/>
    <cellStyle name="20% - Accent3 2 2 9" xfId="336" xr:uid="{7AED0BF3-8676-47DF-B44C-314C4E5593A0}"/>
    <cellStyle name="20% - Accent3 2 3" xfId="337" xr:uid="{74139687-3B08-4EFC-B360-56032EDB4E62}"/>
    <cellStyle name="20% - Accent3 2 3 2" xfId="338" xr:uid="{F06219E6-0740-4748-AC55-F8D9B575C7A6}"/>
    <cellStyle name="20% - Accent3 2 4" xfId="339" xr:uid="{4839D56A-EAEE-401B-B328-27091C9C6A12}"/>
    <cellStyle name="20% - Accent3 2 4 2" xfId="340" xr:uid="{0AA127B0-E1E8-440F-B861-C52FD3A77EB6}"/>
    <cellStyle name="20% - Accent3 2 5" xfId="341" xr:uid="{720E0BA3-B708-4642-AD86-33A5F89CC067}"/>
    <cellStyle name="20% - Accent3 2 6" xfId="342" xr:uid="{FD21292D-87A0-4FC4-AD31-C18E9F16F2F4}"/>
    <cellStyle name="20% - Accent3 2 7" xfId="343" xr:uid="{EAA69037-6492-40F2-A6EB-3FBD5A40DB72}"/>
    <cellStyle name="20% - Accent3 2 8" xfId="344" xr:uid="{2E39909B-0A04-4046-9682-1618896579BD}"/>
    <cellStyle name="20% - Accent3 2 9" xfId="345" xr:uid="{5F6622D3-0F6B-4F2B-9165-72A4E7DB8AB9}"/>
    <cellStyle name="20% - Accent3 3" xfId="346" xr:uid="{609B15D2-8CDD-4B93-8ADF-92A001229FB9}"/>
    <cellStyle name="20% - Accent3 3 10" xfId="347" xr:uid="{C6B6AECA-2E80-495B-A57E-BC22A3811DD3}"/>
    <cellStyle name="20% - Accent3 3 2" xfId="348" xr:uid="{F4047863-27CA-4E96-9F3D-15C23ABB8D08}"/>
    <cellStyle name="20% - Accent3 3 3" xfId="349" xr:uid="{071741B1-FD90-401D-A5C6-EF5C5E8DA532}"/>
    <cellStyle name="20% - Accent3 3 4" xfId="350" xr:uid="{DA2D25FD-74D9-4923-85BD-F01A60179AC1}"/>
    <cellStyle name="20% - Accent3 3 5" xfId="351" xr:uid="{EE8EC850-BF28-4C09-8188-C977BB816E43}"/>
    <cellStyle name="20% - Accent3 3 6" xfId="352" xr:uid="{6CABB37D-0FBF-4AFC-9AF4-4CB7C26FC23B}"/>
    <cellStyle name="20% - Accent3 3 7" xfId="353" xr:uid="{38A164FD-B7A0-4445-AAA5-6649327CC5AC}"/>
    <cellStyle name="20% - Accent3 3 8" xfId="354" xr:uid="{F27B8CF3-B5DA-4C22-807E-77B845199E01}"/>
    <cellStyle name="20% - Accent3 3 9" xfId="355" xr:uid="{3756B6AB-FDE8-404C-A395-F9DE0B549EBF}"/>
    <cellStyle name="20% - Accent3 4" xfId="356" xr:uid="{F5AA1855-C7DB-44F0-B681-DBEEEEA12655}"/>
    <cellStyle name="20% - Accent3 4 10" xfId="357" xr:uid="{E51F1391-92CC-4EA8-AF78-0FC32B6ED1C8}"/>
    <cellStyle name="20% - Accent3 4 2" xfId="358" xr:uid="{1FF6DC1E-15D1-471C-A89A-2D16EAF56F18}"/>
    <cellStyle name="20% - Accent3 4 3" xfId="359" xr:uid="{7E2F35CB-4F0B-4863-8E7A-38C476FDD169}"/>
    <cellStyle name="20% - Accent3 4 4" xfId="360" xr:uid="{FC677CC5-140F-4079-A20F-ADC004351887}"/>
    <cellStyle name="20% - Accent3 4 5" xfId="361" xr:uid="{2A1438FB-04E5-472F-B675-E8A2C2F61C4F}"/>
    <cellStyle name="20% - Accent3 4 6" xfId="362" xr:uid="{CCC30A91-0F97-42E7-B235-B33A2F3C2050}"/>
    <cellStyle name="20% - Accent3 4 7" xfId="363" xr:uid="{113BAA64-090E-47E8-AB7B-B8E43A99C35C}"/>
    <cellStyle name="20% - Accent3 4 8" xfId="364" xr:uid="{A36F47F6-9804-4BF6-87A8-C959BF79AB58}"/>
    <cellStyle name="20% - Accent3 4 9" xfId="365" xr:uid="{4EAE349D-B498-4166-9BD4-37471FD89B5A}"/>
    <cellStyle name="20% - Accent3 5" xfId="366" xr:uid="{A16DE997-91CD-4BA3-AC23-992ED97CA0A9}"/>
    <cellStyle name="20% - Accent3 5 10" xfId="367" xr:uid="{FC4160E2-946E-4176-AD1F-2A9F3416574C}"/>
    <cellStyle name="20% - Accent3 5 2" xfId="368" xr:uid="{C9425679-9FA7-42EC-BECE-F8FC359268B2}"/>
    <cellStyle name="20% - Accent3 5 3" xfId="369" xr:uid="{A0E89040-E872-476D-9A31-F048F0DAFB23}"/>
    <cellStyle name="20% - Accent3 5 4" xfId="370" xr:uid="{8F026817-0508-453B-A06C-3DB8107AE7F8}"/>
    <cellStyle name="20% - Accent3 5 5" xfId="371" xr:uid="{C881523D-7A40-47DC-8624-60CA62A3D509}"/>
    <cellStyle name="20% - Accent3 5 6" xfId="372" xr:uid="{004AE490-9A0E-489B-8D90-6404DA408354}"/>
    <cellStyle name="20% - Accent3 5 7" xfId="373" xr:uid="{6AFA61E2-6907-4CB2-940B-467485FBF3D9}"/>
    <cellStyle name="20% - Accent3 5 8" xfId="374" xr:uid="{9EC9F517-C19A-44C5-ADC0-A7EC262AE31E}"/>
    <cellStyle name="20% - Accent3 5 9" xfId="375" xr:uid="{A623ECF3-5578-4A0B-B176-36B3A5586D2C}"/>
    <cellStyle name="20% - Accent3 6 2" xfId="376" xr:uid="{3AA3C6A0-16B5-49F9-BAEE-FA998D06958C}"/>
    <cellStyle name="20% - Accent3 7 2" xfId="377" xr:uid="{A9A81A6E-339D-4407-B53E-96B0530FDCEB}"/>
    <cellStyle name="20% - Accent3 8" xfId="378" xr:uid="{7066F81E-CC8A-4BFA-BB6D-4D2D9DD30F1C}"/>
    <cellStyle name="20% - Accent3 9" xfId="379" xr:uid="{C1951CAD-81D8-43D9-A2EE-5A57B9DDDD89}"/>
    <cellStyle name="20% - Accent4" xfId="39" builtinId="42" customBuiltin="1"/>
    <cellStyle name="20% - Accent4 10" xfId="380" xr:uid="{39AC3C2D-4CA6-46C3-BE9A-3EE069A58539}"/>
    <cellStyle name="20% - Accent4 11" xfId="381" xr:uid="{422BF20A-C1B0-43BE-BD07-B031287FB039}"/>
    <cellStyle name="20% - Accent4 12" xfId="382" xr:uid="{1473E258-EAA2-47CA-BA0D-184676D743FE}"/>
    <cellStyle name="20% - Accent4 13" xfId="383" xr:uid="{09B7E871-6AD3-4531-8D17-1C9AF29D27A2}"/>
    <cellStyle name="20% - Accent4 14" xfId="384" xr:uid="{2CD84947-DF9C-4105-AB16-FC0117B7204D}"/>
    <cellStyle name="20% - Accent4 2 10" xfId="385" xr:uid="{308777A7-C4CC-47EA-82D2-792C42AC54A7}"/>
    <cellStyle name="20% - Accent4 2 11" xfId="386" xr:uid="{8780361D-868C-472D-BC3E-31E7ED2FC862}"/>
    <cellStyle name="20% - Accent4 2 12" xfId="387" xr:uid="{FB2A69BB-27C1-4E07-87C3-44E0775CDB3D}"/>
    <cellStyle name="20% - Accent4 2 13" xfId="388" xr:uid="{9A1EF968-CF97-4CF1-B087-AC90502AE6FF}"/>
    <cellStyle name="20% - Accent4 2 13 10" xfId="389" xr:uid="{50EB781A-A3BD-472E-912F-4E5C776D85F0}"/>
    <cellStyle name="20% - Accent4 2 13 11" xfId="390" xr:uid="{BDF07997-BC56-43B7-8556-DCFD53E12115}"/>
    <cellStyle name="20% - Accent4 2 13 12" xfId="391" xr:uid="{5518DC0D-763D-48C7-9EB8-E9C28B76470B}"/>
    <cellStyle name="20% - Accent4 2 13 13" xfId="392" xr:uid="{A936518C-1C1C-4ED9-AC53-CC88AE4E0109}"/>
    <cellStyle name="20% - Accent4 2 13 14" xfId="393" xr:uid="{5E6F9DBC-62D2-4747-B97A-B37DE606836D}"/>
    <cellStyle name="20% - Accent4 2 13 15" xfId="394" xr:uid="{5E13B669-3070-4B32-B9CA-D2BB88938681}"/>
    <cellStyle name="20% - Accent4 2 13 16" xfId="395" xr:uid="{413B3914-0488-40D7-AE6F-6902188781EF}"/>
    <cellStyle name="20% - Accent4 2 13 17" xfId="396" xr:uid="{B6872488-1EF1-46C9-9142-72A82A31FAF2}"/>
    <cellStyle name="20% - Accent4 2 13 18" xfId="397" xr:uid="{4D98518C-657E-4034-9B3D-0A006ED455ED}"/>
    <cellStyle name="20% - Accent4 2 13 19" xfId="398" xr:uid="{07D030DC-C863-48D9-90BE-DB7DA16B743C}"/>
    <cellStyle name="20% - Accent4 2 13 2" xfId="399" xr:uid="{FD6F39D6-E287-4ECE-A5F1-A438B1A93782}"/>
    <cellStyle name="20% - Accent4 2 13 20" xfId="400" xr:uid="{429FF18D-25BF-454D-B868-9B5B82E6E4A6}"/>
    <cellStyle name="20% - Accent4 2 13 21" xfId="401" xr:uid="{8B77D45C-7A5E-42B4-B44B-83E58433167E}"/>
    <cellStyle name="20% - Accent4 2 13 22" xfId="402" xr:uid="{9446055F-487B-4EE8-A216-2095CCB4D8E5}"/>
    <cellStyle name="20% - Accent4 2 13 23" xfId="403" xr:uid="{A9F692E6-D672-4061-9A3E-81AFC4492C57}"/>
    <cellStyle name="20% - Accent4 2 13 24" xfId="404" xr:uid="{A1929120-D9FF-4E78-9928-060D51BF5ADE}"/>
    <cellStyle name="20% - Accent4 2 13 25" xfId="405" xr:uid="{457CF0C9-D010-4DC3-AE47-5380CF77E4AF}"/>
    <cellStyle name="20% - Accent4 2 13 26" xfId="406" xr:uid="{9998A857-4B4D-409D-8D9E-DCE6F9CB4D24}"/>
    <cellStyle name="20% - Accent4 2 13 27" xfId="407" xr:uid="{29ED315B-CF21-4741-AA3F-6C9E3C604639}"/>
    <cellStyle name="20% - Accent4 2 13 28" xfId="408" xr:uid="{1509FC45-3A75-4C36-BE61-CDAC5AE4BBFC}"/>
    <cellStyle name="20% - Accent4 2 13 29" xfId="409" xr:uid="{B44DBB9D-C318-4455-8BA8-2F0699F0D042}"/>
    <cellStyle name="20% - Accent4 2 13 3" xfId="410" xr:uid="{1CF15018-2B25-4DDD-817B-9E0D3B5D9DA9}"/>
    <cellStyle name="20% - Accent4 2 13 30" xfId="411" xr:uid="{9A5475AE-B70A-4568-AF36-20192DF0E212}"/>
    <cellStyle name="20% - Accent4 2 13 31" xfId="412" xr:uid="{952BC49B-5BB2-4F1A-A162-65B6A7A17837}"/>
    <cellStyle name="20% - Accent4 2 13 32" xfId="413" xr:uid="{E9C29BC4-2B19-4306-A6CD-81BEFCE64E70}"/>
    <cellStyle name="20% - Accent4 2 13 33" xfId="414" xr:uid="{C99C12F4-47A5-4E7E-BBA8-95984CAFB8E1}"/>
    <cellStyle name="20% - Accent4 2 13 34" xfId="415" xr:uid="{672933BF-15FC-488C-B1A3-6BE3ECC21860}"/>
    <cellStyle name="20% - Accent4 2 13 35" xfId="416" xr:uid="{6E0678F1-1645-4EC3-AE1B-2B0C735F41E8}"/>
    <cellStyle name="20% - Accent4 2 13 36" xfId="417" xr:uid="{55272251-CFF5-49D6-86AC-FCD414E6795E}"/>
    <cellStyle name="20% - Accent4 2 13 37" xfId="418" xr:uid="{BEFCBBA1-4803-4F2A-9692-EC2C01E85AB0}"/>
    <cellStyle name="20% - Accent4 2 13 38" xfId="419" xr:uid="{F26B97A6-3AAE-43C8-A6FE-159A35125835}"/>
    <cellStyle name="20% - Accent4 2 13 39" xfId="420" xr:uid="{380A9FF3-7CD7-4FF9-9596-26972C46FA1E}"/>
    <cellStyle name="20% - Accent4 2 13 4" xfId="421" xr:uid="{C0A3DD91-1797-4ED5-A785-4A37285CC882}"/>
    <cellStyle name="20% - Accent4 2 13 40" xfId="422" xr:uid="{4E449396-DE2D-4B3A-A3ED-917158BD7620}"/>
    <cellStyle name="20% - Accent4 2 13 41" xfId="423" xr:uid="{F36AE5BA-1C3E-432E-9A14-613DE768BA36}"/>
    <cellStyle name="20% - Accent4 2 13 42" xfId="424" xr:uid="{3E1B2DF4-53A7-49F2-9A32-F3A77480EB9D}"/>
    <cellStyle name="20% - Accent4 2 13 43" xfId="425" xr:uid="{93150320-E471-47C3-A9E6-05AB51C7D131}"/>
    <cellStyle name="20% - Accent4 2 13 44" xfId="426" xr:uid="{A1716602-0193-4A74-8BA7-CE7D37AF3DC9}"/>
    <cellStyle name="20% - Accent4 2 13 45" xfId="427" xr:uid="{08BFE4DE-0587-4B15-B138-40D6211612F8}"/>
    <cellStyle name="20% - Accent4 2 13 46" xfId="428" xr:uid="{078DC88A-9A1F-4A67-B767-0AB08939D503}"/>
    <cellStyle name="20% - Accent4 2 13 47" xfId="429" xr:uid="{9C249063-E361-457A-B611-7D6D8641AF79}"/>
    <cellStyle name="20% - Accent4 2 13 5" xfId="430" xr:uid="{824E76B0-76AC-40E5-85B3-195C8B405177}"/>
    <cellStyle name="20% - Accent4 2 13 6" xfId="431" xr:uid="{B8C2A3EE-8EB9-4A49-84F8-E68C80931B92}"/>
    <cellStyle name="20% - Accent4 2 13 7" xfId="432" xr:uid="{B55C1FDC-0749-4CDF-9F6D-252E869EFB85}"/>
    <cellStyle name="20% - Accent4 2 13 8" xfId="433" xr:uid="{29DFDAE7-4740-4377-B6CC-1D92E4D93C55}"/>
    <cellStyle name="20% - Accent4 2 13 9" xfId="434" xr:uid="{22153107-7925-434D-8681-086D2190B726}"/>
    <cellStyle name="20% - Accent4 2 2" xfId="435" xr:uid="{289821D4-BFDF-4EC8-92E0-DF6AAB5AFA67}"/>
    <cellStyle name="20% - Accent4 2 2 10" xfId="436" xr:uid="{B3D8D776-4C90-481C-9998-C4BD733C90CF}"/>
    <cellStyle name="20% - Accent4 2 2 2" xfId="437" xr:uid="{3B6BD752-946A-4247-B9F6-997FD5B5242A}"/>
    <cellStyle name="20% - Accent4 2 2 2 2" xfId="438" xr:uid="{F51BF7BF-0231-471B-B2E1-06C83F3D1BFD}"/>
    <cellStyle name="20% - Accent4 2 2 3" xfId="439" xr:uid="{0309AAC3-7B0E-45E6-9187-EAF08D6AE81F}"/>
    <cellStyle name="20% - Accent4 2 2 4" xfId="440" xr:uid="{24E730AF-8BAF-4B60-8752-44BE2A8731AD}"/>
    <cellStyle name="20% - Accent4 2 2 5" xfId="441" xr:uid="{E1F3F292-E54F-4F2C-9CE0-D193441AC2D1}"/>
    <cellStyle name="20% - Accent4 2 2 6" xfId="442" xr:uid="{E86E4695-6638-473B-93E5-B4539E38D454}"/>
    <cellStyle name="20% - Accent4 2 2 7" xfId="443" xr:uid="{CC67EBE2-3445-430D-BBEF-60142E61F0A5}"/>
    <cellStyle name="20% - Accent4 2 2 8" xfId="444" xr:uid="{02BF283A-5148-40EF-BC9D-1A4008C9BF9B}"/>
    <cellStyle name="20% - Accent4 2 2 9" xfId="445" xr:uid="{40C4D45B-2EB0-434B-8AFF-0296D890467D}"/>
    <cellStyle name="20% - Accent4 2 3" xfId="446" xr:uid="{203632A4-0AE3-4346-AE57-5E9C69F3974E}"/>
    <cellStyle name="20% - Accent4 2 3 2" xfId="447" xr:uid="{DDB4EB7C-52D2-4D9B-9313-A9658B7EC9A4}"/>
    <cellStyle name="20% - Accent4 2 4" xfId="448" xr:uid="{30ECD88C-AE50-4D4C-A848-838A881EA2A3}"/>
    <cellStyle name="20% - Accent4 2 4 2" xfId="449" xr:uid="{099B0ABC-AA2C-4232-B09E-D8EC96A13A90}"/>
    <cellStyle name="20% - Accent4 2 5" xfId="450" xr:uid="{B9D02224-69CD-4300-A6CC-8F967C892313}"/>
    <cellStyle name="20% - Accent4 2 6" xfId="451" xr:uid="{97368CC6-784A-4B6C-9842-332E969F2CE2}"/>
    <cellStyle name="20% - Accent4 2 7" xfId="452" xr:uid="{521E0E5F-5899-4912-A106-3381FE098936}"/>
    <cellStyle name="20% - Accent4 2 8" xfId="453" xr:uid="{B63CE9A6-BEBD-40FD-86F5-97C2114990A3}"/>
    <cellStyle name="20% - Accent4 2 9" xfId="454" xr:uid="{36919A08-AC57-42B0-B515-F1FB407BFD30}"/>
    <cellStyle name="20% - Accent4 3" xfId="455" xr:uid="{E504B373-149A-4FEC-9CD8-BD6B2FA53583}"/>
    <cellStyle name="20% - Accent4 3 10" xfId="456" xr:uid="{FA67F170-8B09-4411-8FDE-2E3FB51D22CC}"/>
    <cellStyle name="20% - Accent4 3 2" xfId="457" xr:uid="{300E2176-3659-4284-A02C-3E272F995876}"/>
    <cellStyle name="20% - Accent4 3 3" xfId="458" xr:uid="{E990041F-F5B0-46A7-A5C5-22AB6C876D54}"/>
    <cellStyle name="20% - Accent4 3 4" xfId="459" xr:uid="{F8A93D7A-1734-4130-B314-BF3C353191FA}"/>
    <cellStyle name="20% - Accent4 3 5" xfId="460" xr:uid="{4C4D301B-CC49-4C16-BE63-EFBEA7C43244}"/>
    <cellStyle name="20% - Accent4 3 6" xfId="461" xr:uid="{67A500D5-CC27-4884-AC63-1CD9F76C7B7E}"/>
    <cellStyle name="20% - Accent4 3 7" xfId="462" xr:uid="{2CB393AA-1932-4008-97B5-F98565D71E96}"/>
    <cellStyle name="20% - Accent4 3 8" xfId="463" xr:uid="{F9A4AF92-7BB5-4144-B46C-59FAAC8E15C4}"/>
    <cellStyle name="20% - Accent4 3 9" xfId="464" xr:uid="{53EF36F2-DEB4-4AAA-BDDD-265FF7C59734}"/>
    <cellStyle name="20% - Accent4 4" xfId="465" xr:uid="{4782847A-5FEC-444A-AA7F-4EAB1E949948}"/>
    <cellStyle name="20% - Accent4 4 10" xfId="466" xr:uid="{59B9C4C4-82FB-4320-891A-01AB39C51B2F}"/>
    <cellStyle name="20% - Accent4 4 2" xfId="467" xr:uid="{EFA81B7E-0E08-41BA-914F-7B48C017B366}"/>
    <cellStyle name="20% - Accent4 4 3" xfId="468" xr:uid="{FB43AB7B-0677-4710-9E43-8E21E63F1161}"/>
    <cellStyle name="20% - Accent4 4 4" xfId="469" xr:uid="{89363119-66E9-40E4-B931-6F615CC16F63}"/>
    <cellStyle name="20% - Accent4 4 5" xfId="470" xr:uid="{5B5CA143-827B-4DF0-90A3-956256B289EF}"/>
    <cellStyle name="20% - Accent4 4 6" xfId="471" xr:uid="{38E7693E-D38E-4097-9E7D-7505950373E0}"/>
    <cellStyle name="20% - Accent4 4 7" xfId="472" xr:uid="{C2E85B9C-FD64-4273-BD6D-82598E11B73E}"/>
    <cellStyle name="20% - Accent4 4 8" xfId="473" xr:uid="{F3FD8C64-E35C-4185-8BEC-43B7289D4388}"/>
    <cellStyle name="20% - Accent4 4 9" xfId="474" xr:uid="{13E74AD3-1ED8-4122-AEB6-188174B15BB5}"/>
    <cellStyle name="20% - Accent4 5" xfId="475" xr:uid="{9C41F19F-14D0-4806-AFC8-80558F0B0C5A}"/>
    <cellStyle name="20% - Accent4 5 10" xfId="476" xr:uid="{3984C4A6-5B53-4257-937C-89D8AC531059}"/>
    <cellStyle name="20% - Accent4 5 2" xfId="477" xr:uid="{4B56A65F-3D98-412D-981D-996641A82AF7}"/>
    <cellStyle name="20% - Accent4 5 3" xfId="478" xr:uid="{C31086AB-023D-4076-9D92-30A7DF2A81EA}"/>
    <cellStyle name="20% - Accent4 5 4" xfId="479" xr:uid="{5253D1E4-3E23-4E20-A6F7-36C4A8306CA8}"/>
    <cellStyle name="20% - Accent4 5 5" xfId="480" xr:uid="{4E6A8E29-514F-45E0-8AC2-828F04C6C64E}"/>
    <cellStyle name="20% - Accent4 5 6" xfId="481" xr:uid="{40175EC4-F293-4E71-AC29-0ABDBA72BDBE}"/>
    <cellStyle name="20% - Accent4 5 7" xfId="482" xr:uid="{5CF8CD07-44CD-41CB-A79D-A845A4708C21}"/>
    <cellStyle name="20% - Accent4 5 8" xfId="483" xr:uid="{C5C5BAA9-62A7-4F71-BF28-0D6A2CC81E77}"/>
    <cellStyle name="20% - Accent4 5 9" xfId="484" xr:uid="{0EC2E56A-FE81-4A11-858A-D51E49DCD87B}"/>
    <cellStyle name="20% - Accent4 6 2" xfId="485" xr:uid="{1E104209-B200-496F-9E76-9840DB4A82BA}"/>
    <cellStyle name="20% - Accent4 7 2" xfId="486" xr:uid="{DC9C50B4-8222-4AC6-9236-19102D0A29B1}"/>
    <cellStyle name="20% - Accent4 8" xfId="487" xr:uid="{8395AE93-112D-4EEC-B51D-0DA9D4227432}"/>
    <cellStyle name="20% - Accent4 9" xfId="488" xr:uid="{C62AFA5F-56FF-4591-BB0D-3E2C2F41DFB9}"/>
    <cellStyle name="20% - Accent5" xfId="43" builtinId="46" customBuiltin="1"/>
    <cellStyle name="20% - Accent5 10" xfId="489" xr:uid="{79A1F45C-D78E-4D79-ACA7-A94392545A11}"/>
    <cellStyle name="20% - Accent5 11" xfId="490" xr:uid="{74D005A8-CCAF-4A41-9AD6-204232A2B003}"/>
    <cellStyle name="20% - Accent5 12" xfId="491" xr:uid="{3C49C550-FE70-436F-9792-86A4C6D19B6C}"/>
    <cellStyle name="20% - Accent5 13" xfId="492" xr:uid="{C6487ECC-D7F4-4BDC-B81C-223E03E8EF6A}"/>
    <cellStyle name="20% - Accent5 14" xfId="493" xr:uid="{40ED0D49-0C4A-4FAF-9613-E4B3EC3DD125}"/>
    <cellStyle name="20% - Accent5 2 10" xfId="494" xr:uid="{8BDAB307-E303-41A7-8DA0-BE117F6BFF5F}"/>
    <cellStyle name="20% - Accent5 2 11" xfId="495" xr:uid="{BE586DAB-2EAD-42D9-B9E9-AAAAC2DF3E5E}"/>
    <cellStyle name="20% - Accent5 2 12" xfId="496" xr:uid="{E3133F9B-5650-4D76-ACD3-00E1F1157B8A}"/>
    <cellStyle name="20% - Accent5 2 13" xfId="497" xr:uid="{B331D75F-AE0F-4393-83EB-5E731D50D6FC}"/>
    <cellStyle name="20% - Accent5 2 13 10" xfId="498" xr:uid="{9DA83C8A-D1A4-4238-B280-A7E3D2F5307A}"/>
    <cellStyle name="20% - Accent5 2 13 11" xfId="499" xr:uid="{26CC618B-FA26-4708-81D6-B2C23995FD45}"/>
    <cellStyle name="20% - Accent5 2 13 12" xfId="500" xr:uid="{361EF57E-79FD-4AA7-9C21-093A2FEB4562}"/>
    <cellStyle name="20% - Accent5 2 13 13" xfId="501" xr:uid="{66D19887-CD82-46F3-8D1B-F4D769C69C27}"/>
    <cellStyle name="20% - Accent5 2 13 14" xfId="502" xr:uid="{CCF3F00E-B7A4-4B85-802E-C52B2EE2CA2C}"/>
    <cellStyle name="20% - Accent5 2 13 15" xfId="503" xr:uid="{F6B03CF9-4043-4660-84D9-8B0291A7240E}"/>
    <cellStyle name="20% - Accent5 2 13 16" xfId="504" xr:uid="{A07C8832-C3C5-4F0F-8361-8292C918EC10}"/>
    <cellStyle name="20% - Accent5 2 13 17" xfId="505" xr:uid="{AD8B9614-D000-48E3-968A-8C2CD2F131D5}"/>
    <cellStyle name="20% - Accent5 2 13 18" xfId="506" xr:uid="{EF5B792F-7D11-4059-A175-A37A8F084648}"/>
    <cellStyle name="20% - Accent5 2 13 19" xfId="507" xr:uid="{ADFF84D7-52D3-4C7B-B722-3768427E65B1}"/>
    <cellStyle name="20% - Accent5 2 13 2" xfId="508" xr:uid="{FBF73B1A-39BF-4C2A-8836-14DC4E1BF97A}"/>
    <cellStyle name="20% - Accent5 2 13 20" xfId="509" xr:uid="{CBD9CD26-6D1A-449A-AD29-1F67D4026625}"/>
    <cellStyle name="20% - Accent5 2 13 21" xfId="510" xr:uid="{F3437592-AD26-4009-B93A-C40E4A32AB81}"/>
    <cellStyle name="20% - Accent5 2 13 22" xfId="511" xr:uid="{73A1B2F9-3BF6-4194-ACEE-2E33CDAC7A0E}"/>
    <cellStyle name="20% - Accent5 2 13 23" xfId="512" xr:uid="{7229DF71-450F-44D7-9988-DAC5B868457A}"/>
    <cellStyle name="20% - Accent5 2 13 24" xfId="513" xr:uid="{2A60112F-D88D-46D1-9395-A271855B7049}"/>
    <cellStyle name="20% - Accent5 2 13 25" xfId="514" xr:uid="{D71D005B-7F88-420B-9BFC-14865C16BD6C}"/>
    <cellStyle name="20% - Accent5 2 13 26" xfId="515" xr:uid="{8E4FA07A-42AF-41F7-9274-5CEC2A9785C8}"/>
    <cellStyle name="20% - Accent5 2 13 27" xfId="516" xr:uid="{312DBE64-EF2F-43EB-99F8-B43B79222663}"/>
    <cellStyle name="20% - Accent5 2 13 28" xfId="517" xr:uid="{4C443AEF-3694-44D8-ADA2-186A3EB8552F}"/>
    <cellStyle name="20% - Accent5 2 13 29" xfId="518" xr:uid="{32705F97-DE64-4CA0-94CC-D31B9316FDDF}"/>
    <cellStyle name="20% - Accent5 2 13 3" xfId="519" xr:uid="{6CFDA369-9054-438A-A5DB-F57249C7352D}"/>
    <cellStyle name="20% - Accent5 2 13 30" xfId="520" xr:uid="{1D6A1371-741C-4319-A1D5-417AE4432412}"/>
    <cellStyle name="20% - Accent5 2 13 31" xfId="521" xr:uid="{4463B4CC-94B1-432D-A382-FB7B8CC9B6C6}"/>
    <cellStyle name="20% - Accent5 2 13 32" xfId="522" xr:uid="{440533BF-7E4D-45AB-AB4A-CB7E53D632C0}"/>
    <cellStyle name="20% - Accent5 2 13 33" xfId="523" xr:uid="{CF86960C-2EB5-4153-9EC5-E310FFB561F8}"/>
    <cellStyle name="20% - Accent5 2 13 34" xfId="524" xr:uid="{A51C9ABC-5A4F-4BEB-B9BC-0FD942602A7D}"/>
    <cellStyle name="20% - Accent5 2 13 35" xfId="525" xr:uid="{B88584C0-0332-4ED3-AE56-4BAAD93780E5}"/>
    <cellStyle name="20% - Accent5 2 13 36" xfId="526" xr:uid="{06063981-FB80-4339-A839-C829AB378B98}"/>
    <cellStyle name="20% - Accent5 2 13 37" xfId="527" xr:uid="{888540B6-CA12-4DAF-A758-5CA6040841FD}"/>
    <cellStyle name="20% - Accent5 2 13 38" xfId="528" xr:uid="{0A2A223C-8124-4CBB-A0F9-4D39577D8E61}"/>
    <cellStyle name="20% - Accent5 2 13 39" xfId="529" xr:uid="{7DD943D9-5CCE-49F9-88D0-68ED861E5118}"/>
    <cellStyle name="20% - Accent5 2 13 4" xfId="530" xr:uid="{255CC2EF-7C5A-4BC2-9E7A-27147A2C8AC0}"/>
    <cellStyle name="20% - Accent5 2 13 40" xfId="531" xr:uid="{1C22A2B9-52A2-481A-A858-67EB8087ECE8}"/>
    <cellStyle name="20% - Accent5 2 13 41" xfId="532" xr:uid="{32C37BCA-50AA-4EF8-B6D1-4F8EFC340C97}"/>
    <cellStyle name="20% - Accent5 2 13 42" xfId="533" xr:uid="{1C7D2F64-3632-46B8-AB82-A230876D9C7B}"/>
    <cellStyle name="20% - Accent5 2 13 43" xfId="534" xr:uid="{0D2CA474-A157-4E43-8AC5-FC4149D0E2E7}"/>
    <cellStyle name="20% - Accent5 2 13 44" xfId="535" xr:uid="{E3FA572D-A373-40CB-A2BB-384D70FC07AD}"/>
    <cellStyle name="20% - Accent5 2 13 45" xfId="536" xr:uid="{DA4FB861-654D-4141-B5AD-693C9EDDE14E}"/>
    <cellStyle name="20% - Accent5 2 13 46" xfId="537" xr:uid="{5E91967B-6F53-4DD8-B1F3-1B4DBE2698D5}"/>
    <cellStyle name="20% - Accent5 2 13 47" xfId="538" xr:uid="{6B1D554C-CD0F-4A84-825B-1A6C1AD98FAA}"/>
    <cellStyle name="20% - Accent5 2 13 5" xfId="539" xr:uid="{C26FE8D7-6B01-4CAF-95C7-0794B7743588}"/>
    <cellStyle name="20% - Accent5 2 13 6" xfId="540" xr:uid="{AFEBF748-CA16-4062-B88A-04DD13FB0494}"/>
    <cellStyle name="20% - Accent5 2 13 7" xfId="541" xr:uid="{1570ED95-F03A-4A15-80BB-2C4BDDC2B6AE}"/>
    <cellStyle name="20% - Accent5 2 13 8" xfId="542" xr:uid="{29F0A603-ADB5-4E58-8799-F89BBB6E21A6}"/>
    <cellStyle name="20% - Accent5 2 13 9" xfId="543" xr:uid="{60331781-AA1B-43DA-8738-61CAF1F9F2BB}"/>
    <cellStyle name="20% - Accent5 2 2" xfId="544" xr:uid="{FFCC1A75-D41E-4DE0-90A2-0259EB838C36}"/>
    <cellStyle name="20% - Accent5 2 2 10" xfId="545" xr:uid="{52935F12-D456-4E4F-9A82-065CA9661F0C}"/>
    <cellStyle name="20% - Accent5 2 2 2" xfId="546" xr:uid="{AF35DE3D-1218-4C15-A7DB-120FC335BB09}"/>
    <cellStyle name="20% - Accent5 2 2 2 2" xfId="547" xr:uid="{EA6E131F-BB44-4437-90FE-A3EC3AEE9C23}"/>
    <cellStyle name="20% - Accent5 2 2 3" xfId="548" xr:uid="{A69BF516-22A4-4A20-B5F6-89EA1A8D9DB9}"/>
    <cellStyle name="20% - Accent5 2 2 4" xfId="549" xr:uid="{68AE9E9E-8610-4FCF-BB0C-984FBF366687}"/>
    <cellStyle name="20% - Accent5 2 2 5" xfId="550" xr:uid="{BF9B61CF-7931-4BE7-A183-04B9A6A2BC2E}"/>
    <cellStyle name="20% - Accent5 2 2 6" xfId="551" xr:uid="{C1485817-BDD6-4D5D-930D-A4249FC3FFC6}"/>
    <cellStyle name="20% - Accent5 2 2 7" xfId="552" xr:uid="{AAD7E538-5E49-4CAD-9F30-298B2A610B0E}"/>
    <cellStyle name="20% - Accent5 2 2 8" xfId="553" xr:uid="{85B312A7-90DB-4D42-BEF6-27175F735B0E}"/>
    <cellStyle name="20% - Accent5 2 2 9" xfId="554" xr:uid="{CA928F4F-C575-4821-B8DA-F46E25AAA753}"/>
    <cellStyle name="20% - Accent5 2 3" xfId="555" xr:uid="{DFB4CAAD-D456-4D6C-9ACE-FF1EA73AC8CC}"/>
    <cellStyle name="20% - Accent5 2 3 2" xfId="556" xr:uid="{DE1209B6-7435-4B0F-ACF5-EC1A701D8262}"/>
    <cellStyle name="20% - Accent5 2 4" xfId="557" xr:uid="{709BC735-FA5F-499D-8051-726A5669021C}"/>
    <cellStyle name="20% - Accent5 2 4 2" xfId="558" xr:uid="{268DFFCF-2427-49DB-999B-10F8C9E9B69D}"/>
    <cellStyle name="20% - Accent5 2 5" xfId="559" xr:uid="{6A6F7405-AFB5-47DF-B2E2-1F2272845349}"/>
    <cellStyle name="20% - Accent5 2 6" xfId="560" xr:uid="{01FC5207-4252-4C35-802D-087B6620481B}"/>
    <cellStyle name="20% - Accent5 2 7" xfId="561" xr:uid="{C107C3B2-E1DC-40D7-B28C-2F501039858B}"/>
    <cellStyle name="20% - Accent5 2 8" xfId="562" xr:uid="{BC924F83-5522-44C1-B15E-98D832ABC192}"/>
    <cellStyle name="20% - Accent5 2 9" xfId="563" xr:uid="{9B273792-62F2-4DFC-BCEB-F3B25116F2B7}"/>
    <cellStyle name="20% - Accent5 3" xfId="564" xr:uid="{9AB2C69D-1B05-4D1C-8AA9-C992967A443F}"/>
    <cellStyle name="20% - Accent5 3 10" xfId="565" xr:uid="{3E41168D-76DE-4C0C-A8CB-0ABCE82C77FE}"/>
    <cellStyle name="20% - Accent5 3 2" xfId="566" xr:uid="{B0A95DEF-72D4-4FFC-9AAC-F3AF87B79B30}"/>
    <cellStyle name="20% - Accent5 3 3" xfId="567" xr:uid="{B672C033-B187-4017-92FE-3DF8A3EA41F5}"/>
    <cellStyle name="20% - Accent5 3 4" xfId="568" xr:uid="{B05B2B8D-B16A-42B7-9BB2-223B78CF0EBC}"/>
    <cellStyle name="20% - Accent5 3 5" xfId="569" xr:uid="{5C14E162-EB1F-46C6-BEEF-CD61AF0F9F09}"/>
    <cellStyle name="20% - Accent5 3 6" xfId="570" xr:uid="{A1BB2FCD-2E64-4E12-A457-0B1B3E1C87A0}"/>
    <cellStyle name="20% - Accent5 3 7" xfId="571" xr:uid="{0A713362-CC96-4260-A3FF-E5B2EC41C0C2}"/>
    <cellStyle name="20% - Accent5 3 8" xfId="572" xr:uid="{8E9FB51E-1F2C-4642-8F40-E7C19D396473}"/>
    <cellStyle name="20% - Accent5 3 9" xfId="573" xr:uid="{26FB7089-4690-4F25-84A1-4F8B99D89A37}"/>
    <cellStyle name="20% - Accent5 4" xfId="574" xr:uid="{8D675035-17AE-44A2-AB44-A82AEF25BA16}"/>
    <cellStyle name="20% - Accent5 4 10" xfId="575" xr:uid="{92B76A8D-1995-46E7-B6C7-C51A4C3A6673}"/>
    <cellStyle name="20% - Accent5 4 2" xfId="576" xr:uid="{86ABA69A-6098-4FE9-BB23-BDD515E76589}"/>
    <cellStyle name="20% - Accent5 4 3" xfId="577" xr:uid="{318587FF-7E41-47DF-9F93-BCFD1A3B3F64}"/>
    <cellStyle name="20% - Accent5 4 4" xfId="578" xr:uid="{9059BA43-122F-4E06-A991-DC5ED2A547D0}"/>
    <cellStyle name="20% - Accent5 4 5" xfId="579" xr:uid="{AE4973A2-D802-4382-8D87-2EFE112CD4F4}"/>
    <cellStyle name="20% - Accent5 4 6" xfId="580" xr:uid="{39E9E958-FA0F-4D52-A857-6A3D701A0CA2}"/>
    <cellStyle name="20% - Accent5 4 7" xfId="581" xr:uid="{3C3994FB-1006-43C7-8C0A-25F44E20A37E}"/>
    <cellStyle name="20% - Accent5 4 8" xfId="582" xr:uid="{2E2C3DB5-BB62-41FB-AE49-6A7959D28053}"/>
    <cellStyle name="20% - Accent5 4 9" xfId="583" xr:uid="{C7063E9F-0AF5-479A-86AB-E46F55E75BF6}"/>
    <cellStyle name="20% - Accent5 5" xfId="584" xr:uid="{D88D2140-95AF-41AC-BFA0-3E54FC92D540}"/>
    <cellStyle name="20% - Accent5 5 10" xfId="585" xr:uid="{7CD0F747-6C28-443A-8C02-DE96A60732D3}"/>
    <cellStyle name="20% - Accent5 5 2" xfId="586" xr:uid="{A57DB3C2-EFE8-4C3F-A413-742352DBE67F}"/>
    <cellStyle name="20% - Accent5 5 3" xfId="587" xr:uid="{701ABB25-B494-4522-B61F-3722F32C10DD}"/>
    <cellStyle name="20% - Accent5 5 4" xfId="588" xr:uid="{229FD709-5BD7-450D-94FE-2654050873EC}"/>
    <cellStyle name="20% - Accent5 5 5" xfId="589" xr:uid="{B1C8EAED-6C91-42A8-B373-FE8B8E56A9E1}"/>
    <cellStyle name="20% - Accent5 5 6" xfId="590" xr:uid="{E8FFA1A5-1317-4ECD-B277-E0CCDC42C19B}"/>
    <cellStyle name="20% - Accent5 5 7" xfId="591" xr:uid="{D9FF74C3-5E5A-46B4-87CC-13F92ABEF312}"/>
    <cellStyle name="20% - Accent5 5 8" xfId="592" xr:uid="{3E5C2CF8-0CE4-4360-8E75-335BCBBFE237}"/>
    <cellStyle name="20% - Accent5 5 9" xfId="593" xr:uid="{A297BE0D-F226-45BE-B157-9C2BE6269736}"/>
    <cellStyle name="20% - Accent5 6 2" xfId="594" xr:uid="{B9EC134B-43DB-4DB9-8DF6-1257A88AF3AA}"/>
    <cellStyle name="20% - Accent5 7 2" xfId="595" xr:uid="{5DF0EC1C-861D-43A9-81AF-EC8880057472}"/>
    <cellStyle name="20% - Accent5 8" xfId="596" xr:uid="{FA3A4E20-880F-4F6A-8F01-69D7CEFD0A5C}"/>
    <cellStyle name="20% - Accent5 9" xfId="597" xr:uid="{293C10F3-F893-4273-8BA1-B6406ACED6F2}"/>
    <cellStyle name="20% - Accent6" xfId="47" builtinId="50" customBuiltin="1"/>
    <cellStyle name="20% - Accent6 10" xfId="598" xr:uid="{3E13381A-0886-470F-A77A-2AA52D61E24C}"/>
    <cellStyle name="20% - Accent6 11" xfId="599" xr:uid="{B0784392-6B54-4452-AB6F-3B41D4872B18}"/>
    <cellStyle name="20% - Accent6 12" xfId="600" xr:uid="{E395AA2D-89A8-4D64-8F45-30125AB5C09F}"/>
    <cellStyle name="20% - Accent6 13" xfId="601" xr:uid="{099E344E-9C08-47C9-B0EE-8CD79E38D816}"/>
    <cellStyle name="20% - Accent6 14" xfId="602" xr:uid="{FF45B41E-05B5-4493-AE96-BB46B8C252A4}"/>
    <cellStyle name="20% - Accent6 2 10" xfId="603" xr:uid="{300AC4B1-940B-4D32-A5E3-EECA2518E6E2}"/>
    <cellStyle name="20% - Accent6 2 11" xfId="604" xr:uid="{E860E14F-2C66-4648-83FD-4B27C405A63B}"/>
    <cellStyle name="20% - Accent6 2 12" xfId="605" xr:uid="{99D28D96-5E9D-486B-A15B-F54001AF73B6}"/>
    <cellStyle name="20% - Accent6 2 13" xfId="606" xr:uid="{65C9EF50-90A8-49D2-A330-2F9B0E1B4E68}"/>
    <cellStyle name="20% - Accent6 2 13 10" xfId="607" xr:uid="{EF67D170-41C6-445E-90AA-ABB4F54CE689}"/>
    <cellStyle name="20% - Accent6 2 13 11" xfId="608" xr:uid="{D2B9A662-2A06-429E-8659-E2B4A7A0A909}"/>
    <cellStyle name="20% - Accent6 2 13 12" xfId="609" xr:uid="{AAA45B43-698C-4EF0-874C-52BE06C68303}"/>
    <cellStyle name="20% - Accent6 2 13 13" xfId="610" xr:uid="{7730ED76-0DB7-40A2-9749-C2E8746423DB}"/>
    <cellStyle name="20% - Accent6 2 13 14" xfId="611" xr:uid="{DACF9DEE-6D4E-4BBC-BFE7-6E334457B15A}"/>
    <cellStyle name="20% - Accent6 2 13 15" xfId="612" xr:uid="{FBA140CC-8C64-4670-8CA2-3A3F9913BEB9}"/>
    <cellStyle name="20% - Accent6 2 13 16" xfId="613" xr:uid="{50440EA8-01E9-48EB-BF7B-F5FFE46BD1CB}"/>
    <cellStyle name="20% - Accent6 2 13 17" xfId="614" xr:uid="{4DCC6334-4A10-417E-B8C8-523657B53C2E}"/>
    <cellStyle name="20% - Accent6 2 13 18" xfId="615" xr:uid="{DCAB4775-8ABE-4A94-A9E7-7D14FD1F02A0}"/>
    <cellStyle name="20% - Accent6 2 13 19" xfId="616" xr:uid="{8CCA485B-EE88-4C37-A947-BEA076A5A640}"/>
    <cellStyle name="20% - Accent6 2 13 2" xfId="617" xr:uid="{E4C79A6C-8947-4B9C-AB3B-9739DFE9BCCC}"/>
    <cellStyle name="20% - Accent6 2 13 20" xfId="618" xr:uid="{6A2846B1-055E-463D-A582-058DD9E13DB4}"/>
    <cellStyle name="20% - Accent6 2 13 21" xfId="619" xr:uid="{B9CA46AD-87D3-47DE-9B34-63C030058A86}"/>
    <cellStyle name="20% - Accent6 2 13 22" xfId="620" xr:uid="{99C4A384-2DDF-41A8-B7EB-24F5AA1645CF}"/>
    <cellStyle name="20% - Accent6 2 13 23" xfId="621" xr:uid="{31A38DB4-D374-49A4-8A5C-6263554DB462}"/>
    <cellStyle name="20% - Accent6 2 13 24" xfId="622" xr:uid="{738A4A14-5D97-4F7E-A550-966EDE14C62C}"/>
    <cellStyle name="20% - Accent6 2 13 25" xfId="623" xr:uid="{DBD1537B-8110-4F8C-B7F4-4B4AA253797C}"/>
    <cellStyle name="20% - Accent6 2 13 26" xfId="624" xr:uid="{FD52B833-0BDA-42BC-8AC9-87E8A7F34A2A}"/>
    <cellStyle name="20% - Accent6 2 13 27" xfId="625" xr:uid="{5E3E3D51-D7EC-4D54-AAD4-7F52EA988E45}"/>
    <cellStyle name="20% - Accent6 2 13 28" xfId="626" xr:uid="{471F4F07-1104-4660-86E7-25EFD712E6BF}"/>
    <cellStyle name="20% - Accent6 2 13 29" xfId="627" xr:uid="{84510F00-C67E-4021-AED8-C69AB682DB69}"/>
    <cellStyle name="20% - Accent6 2 13 3" xfId="628" xr:uid="{BAC14EA7-CA99-4E7E-93D0-7454D77F14E2}"/>
    <cellStyle name="20% - Accent6 2 13 30" xfId="629" xr:uid="{3290AB88-BADA-428D-BE09-495A43554349}"/>
    <cellStyle name="20% - Accent6 2 13 31" xfId="630" xr:uid="{46D0DB8D-E549-43B8-8BFD-10F84CCFCBA2}"/>
    <cellStyle name="20% - Accent6 2 13 32" xfId="631" xr:uid="{B8A67039-5899-4327-AA76-9E95F460DB49}"/>
    <cellStyle name="20% - Accent6 2 13 33" xfId="632" xr:uid="{F8B1061D-B232-4AB7-AA88-C0A4F3EBC5E3}"/>
    <cellStyle name="20% - Accent6 2 13 34" xfId="633" xr:uid="{38E8B208-4211-46F9-97D8-3E4C4C2CE2CF}"/>
    <cellStyle name="20% - Accent6 2 13 35" xfId="634" xr:uid="{649A9562-095B-4873-B529-2BF3F990091F}"/>
    <cellStyle name="20% - Accent6 2 13 36" xfId="635" xr:uid="{361DD0F2-72F9-49F8-8F67-A000B9D1543D}"/>
    <cellStyle name="20% - Accent6 2 13 37" xfId="636" xr:uid="{4B459D42-8882-4525-99E0-203683293B72}"/>
    <cellStyle name="20% - Accent6 2 13 38" xfId="637" xr:uid="{ED3E7A8B-D411-43C0-A419-B6B08E86070C}"/>
    <cellStyle name="20% - Accent6 2 13 39" xfId="638" xr:uid="{C61E9CE9-E6D5-40DE-BE7E-DB96364701B3}"/>
    <cellStyle name="20% - Accent6 2 13 4" xfId="639" xr:uid="{4F908CB7-FEAE-4A66-9714-F55AE0AEC387}"/>
    <cellStyle name="20% - Accent6 2 13 40" xfId="640" xr:uid="{9B9444C5-71E3-471C-8E77-3E6E9BB853F7}"/>
    <cellStyle name="20% - Accent6 2 13 41" xfId="641" xr:uid="{64CD77C9-E71F-47A0-BDE1-570199518615}"/>
    <cellStyle name="20% - Accent6 2 13 42" xfId="642" xr:uid="{4DBEFBC8-AE55-4F5A-B5A6-158FCC3BC9D8}"/>
    <cellStyle name="20% - Accent6 2 13 43" xfId="643" xr:uid="{7E9A1028-C8F5-4B9A-8AA9-CC98DEEE6142}"/>
    <cellStyle name="20% - Accent6 2 13 44" xfId="644" xr:uid="{BE948A74-F762-40A1-85EF-350636404D5E}"/>
    <cellStyle name="20% - Accent6 2 13 45" xfId="645" xr:uid="{1CF8402B-94B2-4C3D-B12B-0A30B46D902F}"/>
    <cellStyle name="20% - Accent6 2 13 46" xfId="646" xr:uid="{944D6815-233B-4255-8466-DC1A0019AB27}"/>
    <cellStyle name="20% - Accent6 2 13 47" xfId="647" xr:uid="{ACC91E45-D755-464E-A21C-204450781E2A}"/>
    <cellStyle name="20% - Accent6 2 13 5" xfId="648" xr:uid="{5DDE26E6-BC88-4F06-AD73-BA8E2E96CF77}"/>
    <cellStyle name="20% - Accent6 2 13 6" xfId="649" xr:uid="{A7FD5962-6FFB-4C4D-9126-22BB493BB1F6}"/>
    <cellStyle name="20% - Accent6 2 13 7" xfId="650" xr:uid="{7DBF56F9-088B-4969-83F0-0F14ED698A38}"/>
    <cellStyle name="20% - Accent6 2 13 8" xfId="651" xr:uid="{09D06DED-868A-494E-B281-F0195C411823}"/>
    <cellStyle name="20% - Accent6 2 13 9" xfId="652" xr:uid="{B7D4CC1E-377E-4EBF-84B9-6A8EB4EEDB3B}"/>
    <cellStyle name="20% - Accent6 2 2" xfId="653" xr:uid="{02EE17E2-58E0-4E45-B22B-4CCDE4570F00}"/>
    <cellStyle name="20% - Accent6 2 2 10" xfId="654" xr:uid="{F694F751-6C83-4944-95DA-BCBF6906D2C8}"/>
    <cellStyle name="20% - Accent6 2 2 2" xfId="655" xr:uid="{06A3A6AB-A290-42CC-875F-1273B48A912E}"/>
    <cellStyle name="20% - Accent6 2 2 2 2" xfId="656" xr:uid="{99ADF5E1-A082-43DF-BA64-11DD35035D95}"/>
    <cellStyle name="20% - Accent6 2 2 3" xfId="657" xr:uid="{1485ECD1-61DF-40F4-B9C3-D413384DC951}"/>
    <cellStyle name="20% - Accent6 2 2 4" xfId="658" xr:uid="{B70D0543-C77F-4622-90D5-28BD87360008}"/>
    <cellStyle name="20% - Accent6 2 2 5" xfId="659" xr:uid="{321F69C9-9439-4718-8DAB-54AB7BC9EF0C}"/>
    <cellStyle name="20% - Accent6 2 2 6" xfId="660" xr:uid="{70F269EE-6116-4FF2-BB96-2AF932A15E2D}"/>
    <cellStyle name="20% - Accent6 2 2 7" xfId="661" xr:uid="{0F52D09A-3FC5-4671-846C-CEE256C92A98}"/>
    <cellStyle name="20% - Accent6 2 2 8" xfId="662" xr:uid="{3979F091-1FF6-4D60-AEFD-100F88E26480}"/>
    <cellStyle name="20% - Accent6 2 2 9" xfId="663" xr:uid="{DED027C0-3B35-4F5A-BA14-D3F908231ECF}"/>
    <cellStyle name="20% - Accent6 2 3" xfId="664" xr:uid="{F3319C6B-15C7-4EF8-9051-1E01D4BCFF05}"/>
    <cellStyle name="20% - Accent6 2 3 2" xfId="665" xr:uid="{45707AB2-B00F-4CE3-A16E-058A00106243}"/>
    <cellStyle name="20% - Accent6 2 4" xfId="666" xr:uid="{2EC530D7-1406-4A47-AB88-52C9FE49B184}"/>
    <cellStyle name="20% - Accent6 2 4 2" xfId="667" xr:uid="{DB1F5C94-DA73-4AE0-97F3-DA2EA8A64267}"/>
    <cellStyle name="20% - Accent6 2 5" xfId="668" xr:uid="{273FA06F-7318-465E-8EC0-34E2FBCE2536}"/>
    <cellStyle name="20% - Accent6 2 6" xfId="669" xr:uid="{B2432E65-3118-4586-A668-FA1FD6FB64D8}"/>
    <cellStyle name="20% - Accent6 2 7" xfId="670" xr:uid="{FBE53FEC-1CC7-421C-9E08-0021B10D5F5E}"/>
    <cellStyle name="20% - Accent6 2 8" xfId="671" xr:uid="{E1445383-ED43-4D16-92AC-780C3A1A96D3}"/>
    <cellStyle name="20% - Accent6 2 9" xfId="672" xr:uid="{5CFB8FFF-2211-4598-B68A-030D0E310342}"/>
    <cellStyle name="20% - Accent6 3" xfId="673" xr:uid="{D4344FC6-E369-4A57-9199-BB8C77E49DE9}"/>
    <cellStyle name="20% - Accent6 3 10" xfId="674" xr:uid="{1DE73757-4C0C-4968-BAE4-DF3BD4E0A843}"/>
    <cellStyle name="20% - Accent6 3 2" xfId="675" xr:uid="{C581D90C-3CF9-4093-BBB8-74219A276C78}"/>
    <cellStyle name="20% - Accent6 3 3" xfId="676" xr:uid="{B9A6948D-6E30-410B-B1DA-775B34B39F56}"/>
    <cellStyle name="20% - Accent6 3 4" xfId="677" xr:uid="{8CCCD6A4-F7F5-47BD-ABA7-F119F462B0CE}"/>
    <cellStyle name="20% - Accent6 3 5" xfId="678" xr:uid="{B749D6FB-1CC9-42CE-A466-00E51CB033A9}"/>
    <cellStyle name="20% - Accent6 3 6" xfId="679" xr:uid="{190F85C2-11AB-46F8-A8A8-DD4C43ECC9D8}"/>
    <cellStyle name="20% - Accent6 3 7" xfId="680" xr:uid="{A26C57DA-E7B4-49DB-BE33-39019262B08B}"/>
    <cellStyle name="20% - Accent6 3 8" xfId="681" xr:uid="{FDF9A694-248E-4046-B9E8-81CECDBD7118}"/>
    <cellStyle name="20% - Accent6 3 9" xfId="682" xr:uid="{10B88BF4-EE33-4C54-B7D2-E8F9F948096B}"/>
    <cellStyle name="20% - Accent6 4" xfId="683" xr:uid="{7E267824-9461-4D4E-9265-CA82F826CA5B}"/>
    <cellStyle name="20% - Accent6 4 10" xfId="684" xr:uid="{AD207757-EF65-4796-9643-51E7DC62AD51}"/>
    <cellStyle name="20% - Accent6 4 2" xfId="685" xr:uid="{7595E569-840F-4E62-A90F-18B60083F35E}"/>
    <cellStyle name="20% - Accent6 4 3" xfId="686" xr:uid="{42EDEEF1-FC06-4641-B64F-87B8F57F9058}"/>
    <cellStyle name="20% - Accent6 4 4" xfId="687" xr:uid="{98F030D6-746B-481A-92B8-EC7081AA05B3}"/>
    <cellStyle name="20% - Accent6 4 5" xfId="688" xr:uid="{3609F9D2-AA32-4064-905C-E8E39C313CE8}"/>
    <cellStyle name="20% - Accent6 4 6" xfId="689" xr:uid="{AA8C238D-8C6C-4063-B178-F92A525B43D2}"/>
    <cellStyle name="20% - Accent6 4 7" xfId="690" xr:uid="{2E571ECC-8F73-46D3-AAC0-E4DD1D3C8D28}"/>
    <cellStyle name="20% - Accent6 4 8" xfId="691" xr:uid="{E99CC63B-49C1-430D-A169-D3145E1FD2B2}"/>
    <cellStyle name="20% - Accent6 4 9" xfId="692" xr:uid="{A4A23DB8-5247-441D-BEE1-88643B93A9B5}"/>
    <cellStyle name="20% - Accent6 5" xfId="693" xr:uid="{986A84DD-9278-433D-A39F-BF2B8ED64790}"/>
    <cellStyle name="20% - Accent6 5 10" xfId="694" xr:uid="{14588AB5-E560-4AB6-835A-E920FA9A4039}"/>
    <cellStyle name="20% - Accent6 5 2" xfId="695" xr:uid="{BBE8177D-F99B-45F8-8223-2475CA65659C}"/>
    <cellStyle name="20% - Accent6 5 3" xfId="696" xr:uid="{D8C87402-BA92-434F-AC2F-F984D6642AAE}"/>
    <cellStyle name="20% - Accent6 5 4" xfId="697" xr:uid="{372DBC97-36C4-49CE-9FD4-79EA38980920}"/>
    <cellStyle name="20% - Accent6 5 5" xfId="698" xr:uid="{65B50AA2-A046-4D27-9DDD-A149EE78B92A}"/>
    <cellStyle name="20% - Accent6 5 6" xfId="699" xr:uid="{0D8B77BD-1A32-44CF-A4C3-8D5BED7BA53F}"/>
    <cellStyle name="20% - Accent6 5 7" xfId="700" xr:uid="{71B882B6-3299-42BD-9049-AA94C896B2AB}"/>
    <cellStyle name="20% - Accent6 5 8" xfId="701" xr:uid="{71D7C97A-2A8E-44AA-8793-A84F35B28875}"/>
    <cellStyle name="20% - Accent6 5 9" xfId="702" xr:uid="{3DCC19F4-94C0-4DF2-B0DA-64943B54E72F}"/>
    <cellStyle name="20% - Accent6 6 2" xfId="703" xr:uid="{E01A531A-B847-44A0-A301-EA6813AC0397}"/>
    <cellStyle name="20% - Accent6 7 2" xfId="704" xr:uid="{DA29E61A-8BFF-406F-B2E9-4CD9BD209F1C}"/>
    <cellStyle name="20% - Accent6 8" xfId="705" xr:uid="{B3A94D0F-1656-4BBD-88B2-C1B9D1156DC4}"/>
    <cellStyle name="20% - Accent6 9" xfId="706" xr:uid="{E53B5C25-C926-4DF3-AFA5-6559B1C2AC6C}"/>
    <cellStyle name="40% - Accent1" xfId="28" builtinId="31" customBuiltin="1"/>
    <cellStyle name="40% - Accent1 10" xfId="707" xr:uid="{2BC5131D-EB17-4D31-9C2E-3C0A2F3929E0}"/>
    <cellStyle name="40% - Accent1 11" xfId="708" xr:uid="{27FD0350-5E7D-4983-A109-902F887D3B75}"/>
    <cellStyle name="40% - Accent1 12" xfId="709" xr:uid="{51D15500-AF7A-4672-92B1-EFAC339B8EB9}"/>
    <cellStyle name="40% - Accent1 13" xfId="710" xr:uid="{DC533DA2-3371-41C6-ABB2-1EB41FA83A7D}"/>
    <cellStyle name="40% - Accent1 14" xfId="711" xr:uid="{B6481A91-0A4E-4C50-9FA7-9BD815633F12}"/>
    <cellStyle name="40% - Accent1 2 10" xfId="712" xr:uid="{6E954E3F-FC54-4C17-BFA5-A2087C989FD9}"/>
    <cellStyle name="40% - Accent1 2 11" xfId="713" xr:uid="{78B69412-F479-4BA6-B4AA-92E70ADA3186}"/>
    <cellStyle name="40% - Accent1 2 12" xfId="714" xr:uid="{6230321D-4FED-4FD4-8608-359CBD920C28}"/>
    <cellStyle name="40% - Accent1 2 13" xfId="715" xr:uid="{503A0341-3182-4716-B0D9-91CFE5B5CC8A}"/>
    <cellStyle name="40% - Accent1 2 13 10" xfId="716" xr:uid="{BAF05DDB-5B0D-442A-9009-071347DB67A5}"/>
    <cellStyle name="40% - Accent1 2 13 11" xfId="717" xr:uid="{BC3D69DA-5068-49B4-ADF0-47BF1DA913E9}"/>
    <cellStyle name="40% - Accent1 2 13 12" xfId="718" xr:uid="{B88D97C1-699B-4A3E-80D7-B6479D29D8D1}"/>
    <cellStyle name="40% - Accent1 2 13 13" xfId="719" xr:uid="{4B5045EE-A506-408B-8861-63BC1286D55D}"/>
    <cellStyle name="40% - Accent1 2 13 14" xfId="720" xr:uid="{CD6FDF5F-DB86-4873-925A-9ACD2C8D1AE0}"/>
    <cellStyle name="40% - Accent1 2 13 15" xfId="721" xr:uid="{882C9DFE-FC36-4FFE-9591-CEAE84F6835E}"/>
    <cellStyle name="40% - Accent1 2 13 16" xfId="722" xr:uid="{6076EA84-4384-466F-B5CF-3B29BA1D5020}"/>
    <cellStyle name="40% - Accent1 2 13 17" xfId="723" xr:uid="{FAFA4F19-5B2A-4513-BB94-92E83CF453E5}"/>
    <cellStyle name="40% - Accent1 2 13 18" xfId="724" xr:uid="{D6405225-45F2-4977-8A3D-560E72800C66}"/>
    <cellStyle name="40% - Accent1 2 13 19" xfId="725" xr:uid="{7EC8D6DE-44A4-488E-9A61-D1F65F5153B0}"/>
    <cellStyle name="40% - Accent1 2 13 2" xfId="726" xr:uid="{EB3C439C-CCAE-4ED3-AF9C-4C2FD1322CAF}"/>
    <cellStyle name="40% - Accent1 2 13 20" xfId="727" xr:uid="{FA57887F-4407-4D93-BF76-8C760D2709E4}"/>
    <cellStyle name="40% - Accent1 2 13 21" xfId="728" xr:uid="{5B30BE85-1112-43D2-AEB3-AF479CF5F4B2}"/>
    <cellStyle name="40% - Accent1 2 13 22" xfId="729" xr:uid="{9E86F012-0B50-46AA-B196-73B823E29D2F}"/>
    <cellStyle name="40% - Accent1 2 13 23" xfId="730" xr:uid="{4098F517-5B50-4D03-91EC-602044320195}"/>
    <cellStyle name="40% - Accent1 2 13 24" xfId="731" xr:uid="{1B09FB65-30F1-4116-A792-C1348CD66A1A}"/>
    <cellStyle name="40% - Accent1 2 13 25" xfId="732" xr:uid="{85BDE363-AE21-4093-96C5-45AFC47B8317}"/>
    <cellStyle name="40% - Accent1 2 13 26" xfId="733" xr:uid="{CDE37C54-3C61-452C-8416-FAC5475D9B73}"/>
    <cellStyle name="40% - Accent1 2 13 27" xfId="734" xr:uid="{CF42B345-A094-4A1B-9A03-A95914300598}"/>
    <cellStyle name="40% - Accent1 2 13 28" xfId="735" xr:uid="{F8C72754-B6B6-4664-9794-652DEF6A2F95}"/>
    <cellStyle name="40% - Accent1 2 13 29" xfId="736" xr:uid="{0BB15FF7-457B-4E2E-9EF7-4671EC3D3248}"/>
    <cellStyle name="40% - Accent1 2 13 3" xfId="737" xr:uid="{741D245F-AC07-4E15-B298-D853EEF403E4}"/>
    <cellStyle name="40% - Accent1 2 13 30" xfId="738" xr:uid="{49E0C248-2F35-4307-A4B9-A22E48FDB136}"/>
    <cellStyle name="40% - Accent1 2 13 31" xfId="739" xr:uid="{52C949C2-38DC-46D6-8EE6-845D7AA43DA6}"/>
    <cellStyle name="40% - Accent1 2 13 32" xfId="740" xr:uid="{3FD93D78-FA0F-460A-BA7E-BB0DC9955B8A}"/>
    <cellStyle name="40% - Accent1 2 13 33" xfId="741" xr:uid="{8D5BAADA-E21E-42C3-B54C-AECAC5749F08}"/>
    <cellStyle name="40% - Accent1 2 13 34" xfId="742" xr:uid="{CED9954F-F0CB-4945-9589-46243565D58B}"/>
    <cellStyle name="40% - Accent1 2 13 35" xfId="743" xr:uid="{7D8CD5EC-8A89-4465-85D2-373FE7BBCD56}"/>
    <cellStyle name="40% - Accent1 2 13 36" xfId="744" xr:uid="{D144D15F-2265-4056-9936-253537BAE541}"/>
    <cellStyle name="40% - Accent1 2 13 37" xfId="745" xr:uid="{3D6FB57D-1FF7-42BC-9491-7BE03542F962}"/>
    <cellStyle name="40% - Accent1 2 13 38" xfId="746" xr:uid="{12CEA653-256B-4A54-96DD-391384E54E18}"/>
    <cellStyle name="40% - Accent1 2 13 39" xfId="747" xr:uid="{B58DDD5B-CE7E-4A90-8ACC-66CD1D8175E4}"/>
    <cellStyle name="40% - Accent1 2 13 4" xfId="748" xr:uid="{0063DF32-EF63-4C4D-9EA8-8E78C34224DA}"/>
    <cellStyle name="40% - Accent1 2 13 40" xfId="749" xr:uid="{4506372D-FE54-482E-929A-5A0694BF4A77}"/>
    <cellStyle name="40% - Accent1 2 13 41" xfId="750" xr:uid="{D8698D45-3DCD-4613-B6EB-BD7EBA882111}"/>
    <cellStyle name="40% - Accent1 2 13 42" xfId="751" xr:uid="{E2319942-67E4-45A1-97C9-06F1E31D5437}"/>
    <cellStyle name="40% - Accent1 2 13 43" xfId="752" xr:uid="{F29382E5-0CFF-4F93-9A23-3D1249DEBDC3}"/>
    <cellStyle name="40% - Accent1 2 13 44" xfId="753" xr:uid="{9BCDE99F-9C3E-4B19-8D12-96A1C2CE09FE}"/>
    <cellStyle name="40% - Accent1 2 13 45" xfId="754" xr:uid="{82F3AFCB-7205-4C31-86ED-E50547E9C4DC}"/>
    <cellStyle name="40% - Accent1 2 13 46" xfId="755" xr:uid="{14A8AACF-DE9B-4E8E-AD6E-F2161B355717}"/>
    <cellStyle name="40% - Accent1 2 13 47" xfId="756" xr:uid="{B2D7F581-E5F9-4EFE-A548-526867BC7439}"/>
    <cellStyle name="40% - Accent1 2 13 5" xfId="757" xr:uid="{CDF54CAD-BCD2-4316-B9DF-0039ACB3A865}"/>
    <cellStyle name="40% - Accent1 2 13 6" xfId="758" xr:uid="{BFE6EF0A-C003-4C6D-843F-12D00BEB4B1A}"/>
    <cellStyle name="40% - Accent1 2 13 7" xfId="759" xr:uid="{28936684-1400-4716-8844-88E2581BCF40}"/>
    <cellStyle name="40% - Accent1 2 13 8" xfId="760" xr:uid="{4F35B98B-C4DD-4E67-88B0-6C20F2B7F034}"/>
    <cellStyle name="40% - Accent1 2 13 9" xfId="761" xr:uid="{5EB060F3-FE1F-4DCE-ACF3-8210F70ED793}"/>
    <cellStyle name="40% - Accent1 2 2" xfId="762" xr:uid="{8AFCFB07-350C-420C-AD9D-8B89AF3862CE}"/>
    <cellStyle name="40% - Accent1 2 2 10" xfId="763" xr:uid="{DF7323C3-A39E-4819-9EF8-A78D863A1598}"/>
    <cellStyle name="40% - Accent1 2 2 2" xfId="764" xr:uid="{6136C400-854B-48AD-BDF0-04CE7034E070}"/>
    <cellStyle name="40% - Accent1 2 2 2 2" xfId="765" xr:uid="{C0B9AFB8-8EF8-4949-A67B-C07BEF5E5108}"/>
    <cellStyle name="40% - Accent1 2 2 3" xfId="766" xr:uid="{66CEC626-4A16-4021-B6D7-83E50E1996DD}"/>
    <cellStyle name="40% - Accent1 2 2 4" xfId="767" xr:uid="{9B1B9200-7829-45BC-90CC-26F016766EEB}"/>
    <cellStyle name="40% - Accent1 2 2 5" xfId="768" xr:uid="{E3153736-E38E-43FC-A766-5773F582B159}"/>
    <cellStyle name="40% - Accent1 2 2 6" xfId="769" xr:uid="{BA16C480-DA54-4AF4-996B-3BB510DAAF13}"/>
    <cellStyle name="40% - Accent1 2 2 7" xfId="770" xr:uid="{CFBAC9FA-D422-4B9A-BB82-F203CA226BF2}"/>
    <cellStyle name="40% - Accent1 2 2 8" xfId="771" xr:uid="{72C43BA2-9A65-4383-891B-85E4704822EA}"/>
    <cellStyle name="40% - Accent1 2 2 9" xfId="772" xr:uid="{655DA6C0-E7D4-42A3-BF91-04C1BC48A578}"/>
    <cellStyle name="40% - Accent1 2 3" xfId="773" xr:uid="{57119DA5-AA8D-4630-8967-CD8596DBB28E}"/>
    <cellStyle name="40% - Accent1 2 3 2" xfId="774" xr:uid="{BC5CB9DF-C9E6-4DB5-A848-02F575197214}"/>
    <cellStyle name="40% - Accent1 2 4" xfId="775" xr:uid="{D76411CA-BFD4-489A-9DCF-971BE69F8199}"/>
    <cellStyle name="40% - Accent1 2 4 2" xfId="776" xr:uid="{D14B6D4A-4ABF-4391-8D14-B13D9D47A2DD}"/>
    <cellStyle name="40% - Accent1 2 5" xfId="777" xr:uid="{E271B674-2FD3-422C-810C-115AA1C0D824}"/>
    <cellStyle name="40% - Accent1 2 6" xfId="778" xr:uid="{D47FA87B-2FDE-4FFF-A177-0C6A194C4D1F}"/>
    <cellStyle name="40% - Accent1 2 7" xfId="779" xr:uid="{3D93B220-148D-4536-B72D-B88D4BA54EA8}"/>
    <cellStyle name="40% - Accent1 2 8" xfId="780" xr:uid="{821A1094-05EA-42EE-8C88-B6B1D4E2959B}"/>
    <cellStyle name="40% - Accent1 2 9" xfId="781" xr:uid="{6ED0C3BA-7DA0-46FF-84E3-430037E9F6CE}"/>
    <cellStyle name="40% - Accent1 3" xfId="782" xr:uid="{CC3B2C61-1B5C-4FB6-8519-D485B09F7C83}"/>
    <cellStyle name="40% - Accent1 3 10" xfId="783" xr:uid="{3386782E-F5A8-464B-98A8-7B674FCC7F1B}"/>
    <cellStyle name="40% - Accent1 3 2" xfId="784" xr:uid="{9E282D18-F7DE-45EB-ABCB-971DDD7FA7D9}"/>
    <cellStyle name="40% - Accent1 3 3" xfId="785" xr:uid="{867697D8-34DE-41B6-8DD8-119FA061CDCB}"/>
    <cellStyle name="40% - Accent1 3 4" xfId="786" xr:uid="{B16C7CAE-CFDA-4DB4-84C2-25F005D58B1C}"/>
    <cellStyle name="40% - Accent1 3 5" xfId="787" xr:uid="{D85E7CEA-5680-4F24-9A67-4273D6AB199B}"/>
    <cellStyle name="40% - Accent1 3 6" xfId="788" xr:uid="{91139BB9-BB04-47D4-BD5D-AF3C7FC870B1}"/>
    <cellStyle name="40% - Accent1 3 7" xfId="789" xr:uid="{072968DC-AF37-4091-A29D-8F04270AF436}"/>
    <cellStyle name="40% - Accent1 3 8" xfId="790" xr:uid="{1FD06B0D-436F-4314-8C52-204D5F7A1BFF}"/>
    <cellStyle name="40% - Accent1 3 9" xfId="791" xr:uid="{B9BB0FA9-AE6F-44C3-B16D-710ED26DFE9E}"/>
    <cellStyle name="40% - Accent1 4" xfId="792" xr:uid="{82E8151C-B59D-4C8B-8800-3174010B154D}"/>
    <cellStyle name="40% - Accent1 4 10" xfId="793" xr:uid="{2D5A7A82-AC44-4CEC-BE31-E341A92DE31B}"/>
    <cellStyle name="40% - Accent1 4 2" xfId="794" xr:uid="{05001883-692B-4D0E-88E6-6CA2D21DA0F0}"/>
    <cellStyle name="40% - Accent1 4 3" xfId="795" xr:uid="{318ACAF5-9A33-44A2-8915-EB3EF7A841DD}"/>
    <cellStyle name="40% - Accent1 4 4" xfId="796" xr:uid="{196D8C9E-7988-46D8-B003-8517E586CAB9}"/>
    <cellStyle name="40% - Accent1 4 5" xfId="797" xr:uid="{078989E9-39E7-4240-9534-B02B1E8314A5}"/>
    <cellStyle name="40% - Accent1 4 6" xfId="798" xr:uid="{82736835-5E8D-4915-A3C3-9091EB4FAAFE}"/>
    <cellStyle name="40% - Accent1 4 7" xfId="799" xr:uid="{0C217806-8900-494C-B8B0-2977117D7E59}"/>
    <cellStyle name="40% - Accent1 4 8" xfId="800" xr:uid="{88AE111F-A07C-4DF6-BBE9-A4C491FE2949}"/>
    <cellStyle name="40% - Accent1 4 9" xfId="801" xr:uid="{4DF78558-224F-4E99-926E-EE95E7A21B28}"/>
    <cellStyle name="40% - Accent1 5" xfId="802" xr:uid="{E87BB482-0315-4EA9-8289-0094E501ACC5}"/>
    <cellStyle name="40% - Accent1 5 10" xfId="803" xr:uid="{A1D69266-3A1A-4887-919B-DF0265307DF6}"/>
    <cellStyle name="40% - Accent1 5 2" xfId="804" xr:uid="{1414DAE1-BA1B-45C9-B657-3E6358681BD7}"/>
    <cellStyle name="40% - Accent1 5 3" xfId="805" xr:uid="{8E1BE6E9-2F24-4F26-A79F-6BFE383DAE1A}"/>
    <cellStyle name="40% - Accent1 5 4" xfId="806" xr:uid="{0A5F4557-CCA0-45DC-9BBE-E99B75927730}"/>
    <cellStyle name="40% - Accent1 5 5" xfId="807" xr:uid="{E80F7086-37D0-4619-8FFA-7A73BA7E6B32}"/>
    <cellStyle name="40% - Accent1 5 6" xfId="808" xr:uid="{6EB0E556-9EED-4C1D-9E10-AF3FA1C2622D}"/>
    <cellStyle name="40% - Accent1 5 7" xfId="809" xr:uid="{38E569DB-C480-4B14-8F7C-F3529296519B}"/>
    <cellStyle name="40% - Accent1 5 8" xfId="810" xr:uid="{8AD90473-FB11-43FC-96FB-4D191624AB69}"/>
    <cellStyle name="40% - Accent1 5 9" xfId="811" xr:uid="{C4E7A0B1-BF3B-4DCF-A556-BF4052D784FC}"/>
    <cellStyle name="40% - Accent1 6 2" xfId="812" xr:uid="{B77DB39A-C043-4B02-8D6A-6B3D640622B5}"/>
    <cellStyle name="40% - Accent1 7 2" xfId="813" xr:uid="{50A25D6D-C8DC-45BC-98E7-E15C1A7B5987}"/>
    <cellStyle name="40% - Accent1 8" xfId="814" xr:uid="{9CDC5CE6-4B00-4082-8871-C110447F3048}"/>
    <cellStyle name="40% - Accent1 9" xfId="815" xr:uid="{5C95D1CD-3941-4860-B669-61627B393D29}"/>
    <cellStyle name="40% - Accent2" xfId="32" builtinId="35" customBuiltin="1"/>
    <cellStyle name="40% - Accent2 10" xfId="816" xr:uid="{64BE92D1-4F48-4A49-90A0-D3C61CA24FA6}"/>
    <cellStyle name="40% - Accent2 11" xfId="817" xr:uid="{44FFC1A2-AC36-421B-9627-7D169D9E5548}"/>
    <cellStyle name="40% - Accent2 12" xfId="818" xr:uid="{74A4D3AF-2204-4D6E-ADA5-62999BCD18EC}"/>
    <cellStyle name="40% - Accent2 13" xfId="819" xr:uid="{DE63E9BB-A48B-401B-921F-80B8DCA596A2}"/>
    <cellStyle name="40% - Accent2 14" xfId="820" xr:uid="{49E9B50E-879D-4C9C-B0D4-805DAF6462B9}"/>
    <cellStyle name="40% - Accent2 2 10" xfId="821" xr:uid="{48113EBA-E5F6-42E4-9AF8-7002CF17DA4F}"/>
    <cellStyle name="40% - Accent2 2 11" xfId="822" xr:uid="{38BF27FE-4E10-465C-A4F0-C5CB0DC735DC}"/>
    <cellStyle name="40% - Accent2 2 12" xfId="823" xr:uid="{9E16A4A2-7FDD-4F9E-99B1-B79E33C736E8}"/>
    <cellStyle name="40% - Accent2 2 13" xfId="824" xr:uid="{D528C2B7-68C5-4508-A21D-512A311D7243}"/>
    <cellStyle name="40% - Accent2 2 13 10" xfId="825" xr:uid="{F646B4AA-8035-4105-AE75-BF8226E3697F}"/>
    <cellStyle name="40% - Accent2 2 13 11" xfId="826" xr:uid="{A2A185C2-8200-4A02-907E-18E5DBC7B103}"/>
    <cellStyle name="40% - Accent2 2 13 12" xfId="827" xr:uid="{38638B43-1A49-4A0E-99BF-1C83F38F0ACB}"/>
    <cellStyle name="40% - Accent2 2 13 13" xfId="828" xr:uid="{D56E6904-5F80-4D8C-9794-C3CC902063C4}"/>
    <cellStyle name="40% - Accent2 2 13 14" xfId="829" xr:uid="{8971D845-DE62-469F-9D12-9C54DB7602F4}"/>
    <cellStyle name="40% - Accent2 2 13 15" xfId="830" xr:uid="{9DC55FBF-3016-4D92-B1C9-E020CB38F105}"/>
    <cellStyle name="40% - Accent2 2 13 16" xfId="831" xr:uid="{FEF169A4-E904-4C7E-B71B-483EC4733C5F}"/>
    <cellStyle name="40% - Accent2 2 13 17" xfId="832" xr:uid="{9F0BE78B-4928-4F49-A0E8-3A1054166AFA}"/>
    <cellStyle name="40% - Accent2 2 13 18" xfId="833" xr:uid="{8E62CB8A-8B93-4478-A0B1-5577089D521F}"/>
    <cellStyle name="40% - Accent2 2 13 19" xfId="834" xr:uid="{F79CFBA1-CC09-4CB5-A384-DC97F4337DF3}"/>
    <cellStyle name="40% - Accent2 2 13 2" xfId="835" xr:uid="{3EEFDBF0-E0C5-4EDB-A912-6B921EA5D02E}"/>
    <cellStyle name="40% - Accent2 2 13 20" xfId="836" xr:uid="{9F4DF750-3B34-4E6E-82AC-A9557164863D}"/>
    <cellStyle name="40% - Accent2 2 13 21" xfId="837" xr:uid="{55FE2EDF-5D58-4354-8E5C-FD5A3D3D9541}"/>
    <cellStyle name="40% - Accent2 2 13 22" xfId="838" xr:uid="{2E5EF18E-8170-418B-834C-1A263D15D34B}"/>
    <cellStyle name="40% - Accent2 2 13 23" xfId="839" xr:uid="{6B26C485-F6B6-4133-85CD-B5D9B44E83D8}"/>
    <cellStyle name="40% - Accent2 2 13 24" xfId="840" xr:uid="{9B612AE2-863D-43B2-AAD6-0B4972FE8CC5}"/>
    <cellStyle name="40% - Accent2 2 13 25" xfId="841" xr:uid="{C4A6DCDD-0063-42C6-87F9-C0C1479FDE5E}"/>
    <cellStyle name="40% - Accent2 2 13 26" xfId="842" xr:uid="{16C67517-EA0E-411E-BAB4-F7BDFB4457CB}"/>
    <cellStyle name="40% - Accent2 2 13 27" xfId="843" xr:uid="{20163532-8B3A-4F5A-AC83-BC9C7E8FA902}"/>
    <cellStyle name="40% - Accent2 2 13 28" xfId="844" xr:uid="{A4D93200-A98A-4CF8-8979-9DC013C67ED0}"/>
    <cellStyle name="40% - Accent2 2 13 29" xfId="845" xr:uid="{1F66C60B-A2C3-432F-B747-D09E0071963A}"/>
    <cellStyle name="40% - Accent2 2 13 3" xfId="846" xr:uid="{30642A52-8D9A-429A-959B-4C995CB42A0B}"/>
    <cellStyle name="40% - Accent2 2 13 30" xfId="847" xr:uid="{4FD3801C-288D-48FB-A1D2-22CA776F378D}"/>
    <cellStyle name="40% - Accent2 2 13 31" xfId="848" xr:uid="{28FE0A72-D8A5-4846-935D-BAA7106FEBA6}"/>
    <cellStyle name="40% - Accent2 2 13 32" xfId="849" xr:uid="{8866F9FB-E4D0-4A39-988D-EA8D84F7AEE4}"/>
    <cellStyle name="40% - Accent2 2 13 33" xfId="850" xr:uid="{C2478946-DE0C-40F9-88E3-D28840D53442}"/>
    <cellStyle name="40% - Accent2 2 13 34" xfId="851" xr:uid="{41C25FB0-E20E-48D7-B437-A9DE8BFA8E84}"/>
    <cellStyle name="40% - Accent2 2 13 35" xfId="852" xr:uid="{772ECCE7-0CB4-45CB-93AD-01E21A0B9278}"/>
    <cellStyle name="40% - Accent2 2 13 36" xfId="853" xr:uid="{0D3C9E44-7A46-4C24-B57C-C7187F2C6E49}"/>
    <cellStyle name="40% - Accent2 2 13 37" xfId="854" xr:uid="{87FC9562-4621-474F-BA04-0CFEC7373DAC}"/>
    <cellStyle name="40% - Accent2 2 13 38" xfId="855" xr:uid="{39DF4B14-6ABE-41FC-ACF5-D8CA7820D42C}"/>
    <cellStyle name="40% - Accent2 2 13 39" xfId="856" xr:uid="{ECE3EEB8-84C0-411E-A847-45C6CFBBAE01}"/>
    <cellStyle name="40% - Accent2 2 13 4" xfId="857" xr:uid="{2053E2E0-6DA8-4C53-8A9B-1A15E3236557}"/>
    <cellStyle name="40% - Accent2 2 13 40" xfId="858" xr:uid="{B391330D-D3DF-46CD-8D2D-6DCB9D6EAF2C}"/>
    <cellStyle name="40% - Accent2 2 13 41" xfId="859" xr:uid="{3E30EE86-060F-424F-8EDD-57E3799DA76B}"/>
    <cellStyle name="40% - Accent2 2 13 42" xfId="860" xr:uid="{52D27AA6-4828-4E50-9239-53999B5B372A}"/>
    <cellStyle name="40% - Accent2 2 13 43" xfId="861" xr:uid="{02CCC139-60F6-4282-95FE-D89DAA4F66E7}"/>
    <cellStyle name="40% - Accent2 2 13 44" xfId="862" xr:uid="{9AC0B30F-398C-4511-B6D3-1F79D148C071}"/>
    <cellStyle name="40% - Accent2 2 13 45" xfId="863" xr:uid="{F4FD7BBC-F5A6-4A70-8B28-370607E9DC0F}"/>
    <cellStyle name="40% - Accent2 2 13 46" xfId="864" xr:uid="{6FEA464C-A98A-4615-A3DB-F56EECF46201}"/>
    <cellStyle name="40% - Accent2 2 13 47" xfId="865" xr:uid="{0AAB4293-01F2-4FB3-A4AA-82415E1D39B8}"/>
    <cellStyle name="40% - Accent2 2 13 5" xfId="866" xr:uid="{183EF14D-7DA4-4FF7-96EA-9351002A1657}"/>
    <cellStyle name="40% - Accent2 2 13 6" xfId="867" xr:uid="{5C6D928F-7B64-4412-A98F-48844C250E52}"/>
    <cellStyle name="40% - Accent2 2 13 7" xfId="868" xr:uid="{B9A848C5-8412-4EB4-BED1-A7EFCB0C3730}"/>
    <cellStyle name="40% - Accent2 2 13 8" xfId="869" xr:uid="{E9D9FE9D-B1BC-40FF-801B-806F54F11FA9}"/>
    <cellStyle name="40% - Accent2 2 13 9" xfId="870" xr:uid="{53AFF5AD-41EA-4D7E-AA5A-B06136E9602D}"/>
    <cellStyle name="40% - Accent2 2 2" xfId="871" xr:uid="{D60D1993-B7D5-4266-BF10-1FF965D1C0D9}"/>
    <cellStyle name="40% - Accent2 2 2 10" xfId="872" xr:uid="{620D7569-1532-407D-A181-55378DF64E7F}"/>
    <cellStyle name="40% - Accent2 2 2 2" xfId="873" xr:uid="{8153219E-A27B-4B04-B15E-48379A34CB76}"/>
    <cellStyle name="40% - Accent2 2 2 2 2" xfId="874" xr:uid="{305955BD-4F33-4DEE-A801-AB4A0DA02EBB}"/>
    <cellStyle name="40% - Accent2 2 2 3" xfId="875" xr:uid="{9FDD97C1-7973-466A-B03A-1231F4C99F27}"/>
    <cellStyle name="40% - Accent2 2 2 4" xfId="876" xr:uid="{4B7D813E-90C4-4D1A-BAC0-D146F7A93DF6}"/>
    <cellStyle name="40% - Accent2 2 2 5" xfId="877" xr:uid="{0B3D4E3C-E4BA-49DD-BBF8-AB3DE19B13A1}"/>
    <cellStyle name="40% - Accent2 2 2 6" xfId="878" xr:uid="{F957B4D7-4194-4E4A-B8C1-B89E8E0F87C9}"/>
    <cellStyle name="40% - Accent2 2 2 7" xfId="879" xr:uid="{1F0FE96F-E81D-4843-9346-A3F6B4FD6F53}"/>
    <cellStyle name="40% - Accent2 2 2 8" xfId="880" xr:uid="{D1334E26-043B-4256-84EF-77D47131DBDB}"/>
    <cellStyle name="40% - Accent2 2 2 9" xfId="881" xr:uid="{80611264-3A04-47F7-9EB7-E02851E1C269}"/>
    <cellStyle name="40% - Accent2 2 3" xfId="882" xr:uid="{33BAE246-260A-4E02-B8F7-B7E0E15BCEB8}"/>
    <cellStyle name="40% - Accent2 2 3 2" xfId="883" xr:uid="{E9B4B08F-CE32-4F1B-90D2-194907220D66}"/>
    <cellStyle name="40% - Accent2 2 4" xfId="884" xr:uid="{AF14F48A-4B3E-4D9C-8074-095C14208461}"/>
    <cellStyle name="40% - Accent2 2 4 2" xfId="885" xr:uid="{2162A293-3A74-4307-868C-CCF5450CB3D0}"/>
    <cellStyle name="40% - Accent2 2 5" xfId="886" xr:uid="{36EDAC3C-FBBC-4EFB-A8D2-EDE7F21CD903}"/>
    <cellStyle name="40% - Accent2 2 6" xfId="887" xr:uid="{1102E3DC-547A-46C4-B72F-9070841C61E1}"/>
    <cellStyle name="40% - Accent2 2 7" xfId="888" xr:uid="{548263F7-3BA6-4255-A80E-A14E18D04044}"/>
    <cellStyle name="40% - Accent2 2 8" xfId="889" xr:uid="{8E47A1F4-30AA-4AFD-8F48-D5055805F0B8}"/>
    <cellStyle name="40% - Accent2 2 9" xfId="890" xr:uid="{5E660B38-017A-47C5-B1D5-42B3CA1D1B8D}"/>
    <cellStyle name="40% - Accent2 3" xfId="891" xr:uid="{29202C23-E83B-452D-92C0-020C53E98DC5}"/>
    <cellStyle name="40% - Accent2 3 10" xfId="892" xr:uid="{D9892A1C-AE0F-4CE6-A261-01EF5BC8AB2F}"/>
    <cellStyle name="40% - Accent2 3 2" xfId="893" xr:uid="{20FA9BEB-92BB-4133-BE3B-F3653AC47232}"/>
    <cellStyle name="40% - Accent2 3 3" xfId="894" xr:uid="{9AD967DD-24B6-469B-81ED-1E3EAB7253C4}"/>
    <cellStyle name="40% - Accent2 3 4" xfId="895" xr:uid="{9CCE4D4E-E72A-4AB1-9BC7-F491AA3437D3}"/>
    <cellStyle name="40% - Accent2 3 5" xfId="896" xr:uid="{220F5F84-DF16-4941-B682-2A6A8F006D81}"/>
    <cellStyle name="40% - Accent2 3 6" xfId="897" xr:uid="{EE97DED8-9C33-44F7-A003-41EA6C3B2FD0}"/>
    <cellStyle name="40% - Accent2 3 7" xfId="898" xr:uid="{1AF524F7-7A6A-4712-8AA8-8E7A5A7110AE}"/>
    <cellStyle name="40% - Accent2 3 8" xfId="899" xr:uid="{0C9D1996-4AAF-4993-A0B8-50537CE3E179}"/>
    <cellStyle name="40% - Accent2 3 9" xfId="900" xr:uid="{46FFEDA5-0D6D-4758-9DD1-B2838B4A0B9E}"/>
    <cellStyle name="40% - Accent2 4" xfId="901" xr:uid="{A65F599C-6310-4F09-9EA3-1AFF5E76EB17}"/>
    <cellStyle name="40% - Accent2 4 10" xfId="902" xr:uid="{C0621589-2670-4874-8DCF-E82F752B1B80}"/>
    <cellStyle name="40% - Accent2 4 2" xfId="903" xr:uid="{2736B6E0-0CE7-4A3D-9274-B8535EC73B27}"/>
    <cellStyle name="40% - Accent2 4 3" xfId="904" xr:uid="{B85D7FB1-D882-4AD2-ACD7-359196D25A0D}"/>
    <cellStyle name="40% - Accent2 4 4" xfId="905" xr:uid="{C8841AD5-D8E1-494F-B0B2-5C310D3C4C07}"/>
    <cellStyle name="40% - Accent2 4 5" xfId="906" xr:uid="{754E4E3D-21C0-4CE1-9B47-E40DB5A75F3D}"/>
    <cellStyle name="40% - Accent2 4 6" xfId="907" xr:uid="{8074B03E-8FB2-4940-A539-73D976FE4917}"/>
    <cellStyle name="40% - Accent2 4 7" xfId="908" xr:uid="{FE7135B1-E477-4662-838D-19CF7176060C}"/>
    <cellStyle name="40% - Accent2 4 8" xfId="909" xr:uid="{565F518D-4F2B-407D-A556-F6E9C4E728CA}"/>
    <cellStyle name="40% - Accent2 4 9" xfId="910" xr:uid="{29E75F00-F125-4CE7-9C6F-A488CAAD9B6D}"/>
    <cellStyle name="40% - Accent2 5" xfId="911" xr:uid="{DFF30266-49CE-4939-86A1-EB7C762732ED}"/>
    <cellStyle name="40% - Accent2 5 10" xfId="912" xr:uid="{1EF17D3D-6E95-44C1-A254-E6AB9B0F64C1}"/>
    <cellStyle name="40% - Accent2 5 2" xfId="913" xr:uid="{538AF371-0181-444C-A12F-3BE85E23EE35}"/>
    <cellStyle name="40% - Accent2 5 3" xfId="914" xr:uid="{9C0821FD-2872-456E-8BDD-ED9448F58577}"/>
    <cellStyle name="40% - Accent2 5 4" xfId="915" xr:uid="{3C84591E-4AC7-43DE-8956-B589EB1E6D68}"/>
    <cellStyle name="40% - Accent2 5 5" xfId="916" xr:uid="{2A14DEDF-48BB-4747-A6BA-2F42C379C2A1}"/>
    <cellStyle name="40% - Accent2 5 6" xfId="917" xr:uid="{2C01283E-F27F-48A4-B927-603CAADD606D}"/>
    <cellStyle name="40% - Accent2 5 7" xfId="918" xr:uid="{C767C1DF-D8C5-46C8-81F3-1274CDC2811F}"/>
    <cellStyle name="40% - Accent2 5 8" xfId="919" xr:uid="{0C5FC8AD-094F-4397-BABA-779AC851B0D7}"/>
    <cellStyle name="40% - Accent2 5 9" xfId="920" xr:uid="{DC0160F0-3B72-480D-B510-6E578BD062C1}"/>
    <cellStyle name="40% - Accent2 6 2" xfId="921" xr:uid="{58961831-FF4D-4202-A0B0-829BF548622C}"/>
    <cellStyle name="40% - Accent2 7 2" xfId="922" xr:uid="{4605D8B5-E86C-4ADC-B20C-209300AD0D53}"/>
    <cellStyle name="40% - Accent2 8" xfId="923" xr:uid="{729C28FD-EC87-4A61-9D12-1B40E70AA21C}"/>
    <cellStyle name="40% - Accent2 9" xfId="924" xr:uid="{AFAB5DA0-72BF-4F30-BEC9-3DF65E1161D0}"/>
    <cellStyle name="40% - Accent3" xfId="36" builtinId="39" customBuiltin="1"/>
    <cellStyle name="40% - Accent3 10" xfId="925" xr:uid="{9D588A2B-9991-48F4-9C0B-0D087896A1AC}"/>
    <cellStyle name="40% - Accent3 11" xfId="926" xr:uid="{952A4E22-1C25-480C-96E4-6602F17CEB2E}"/>
    <cellStyle name="40% - Accent3 12" xfId="927" xr:uid="{D0D65704-25FC-4399-A6E9-E05540FE40F0}"/>
    <cellStyle name="40% - Accent3 13" xfId="928" xr:uid="{6E0F909C-7933-4789-9851-E96BAF73D390}"/>
    <cellStyle name="40% - Accent3 14" xfId="929" xr:uid="{B6FB1D07-84EE-4B70-B560-CC771F85CEF1}"/>
    <cellStyle name="40% - Accent3 2 10" xfId="930" xr:uid="{6CD610EE-7286-468A-9484-89AA0A349FE8}"/>
    <cellStyle name="40% - Accent3 2 11" xfId="931" xr:uid="{76CAEB24-AE93-4639-86FF-21A7C051C7A2}"/>
    <cellStyle name="40% - Accent3 2 12" xfId="932" xr:uid="{574ADBED-606F-47A2-A906-7F65664816C4}"/>
    <cellStyle name="40% - Accent3 2 13" xfId="933" xr:uid="{C51E0050-0B05-444E-B776-49D33239D2D9}"/>
    <cellStyle name="40% - Accent3 2 13 10" xfId="934" xr:uid="{F3652431-9866-4A61-81C6-FBFC50198B25}"/>
    <cellStyle name="40% - Accent3 2 13 11" xfId="935" xr:uid="{82050A26-15AE-4234-848B-867322F5D036}"/>
    <cellStyle name="40% - Accent3 2 13 12" xfId="936" xr:uid="{879F6CA4-C521-430F-B892-A348FA080E57}"/>
    <cellStyle name="40% - Accent3 2 13 13" xfId="937" xr:uid="{605B7B31-1C36-4B2C-9EFD-070726021B01}"/>
    <cellStyle name="40% - Accent3 2 13 14" xfId="938" xr:uid="{5E9F62A8-2E70-4385-A80A-88908FC6B6C0}"/>
    <cellStyle name="40% - Accent3 2 13 15" xfId="939" xr:uid="{757E1952-711F-451F-9463-43BBD7238E43}"/>
    <cellStyle name="40% - Accent3 2 13 16" xfId="940" xr:uid="{2BE47A12-7CF8-4DD2-B130-B3F2BA464A55}"/>
    <cellStyle name="40% - Accent3 2 13 17" xfId="941" xr:uid="{3CF831C7-19A0-41EE-AB65-50E92FE40B14}"/>
    <cellStyle name="40% - Accent3 2 13 18" xfId="942" xr:uid="{6F1CC3E0-5CE3-4E5D-8BA2-5EFCAB1AC9AF}"/>
    <cellStyle name="40% - Accent3 2 13 19" xfId="943" xr:uid="{887A5148-996F-4A8E-BAA2-5898F2A65EE3}"/>
    <cellStyle name="40% - Accent3 2 13 2" xfId="944" xr:uid="{BD1F16F7-9E35-4B90-B661-6F8F5A05F19A}"/>
    <cellStyle name="40% - Accent3 2 13 20" xfId="945" xr:uid="{A3875368-F255-4463-9C7A-108CB39F4A3A}"/>
    <cellStyle name="40% - Accent3 2 13 21" xfId="946" xr:uid="{03C3CA57-7E21-40F9-9E67-40B766ED7AD6}"/>
    <cellStyle name="40% - Accent3 2 13 22" xfId="947" xr:uid="{61F86646-15A7-4676-BC9B-C0F8764D5662}"/>
    <cellStyle name="40% - Accent3 2 13 23" xfId="948" xr:uid="{42A0A988-E96B-4CC3-80E5-8D4ACFE2D6AA}"/>
    <cellStyle name="40% - Accent3 2 13 24" xfId="949" xr:uid="{4FF832BB-2ED4-4CE5-93FE-5A12FDA91003}"/>
    <cellStyle name="40% - Accent3 2 13 25" xfId="950" xr:uid="{B59D3162-2B0C-4256-A80E-1A00385C099A}"/>
    <cellStyle name="40% - Accent3 2 13 26" xfId="951" xr:uid="{97924CA3-81B1-45A6-95FA-858626897A03}"/>
    <cellStyle name="40% - Accent3 2 13 27" xfId="952" xr:uid="{47251BC3-5B60-452D-898A-7E77DBDFB2D2}"/>
    <cellStyle name="40% - Accent3 2 13 28" xfId="953" xr:uid="{99A65FB8-52C8-40B0-90F9-9C5FF36A7ECF}"/>
    <cellStyle name="40% - Accent3 2 13 29" xfId="954" xr:uid="{365ACE57-12AF-4233-AA38-7EBCA7DF643A}"/>
    <cellStyle name="40% - Accent3 2 13 3" xfId="955" xr:uid="{FF030128-9E53-4DDD-9350-C95F3751E07D}"/>
    <cellStyle name="40% - Accent3 2 13 30" xfId="956" xr:uid="{BA9C0420-14E6-465C-92FD-B83FCBF28B7C}"/>
    <cellStyle name="40% - Accent3 2 13 31" xfId="957" xr:uid="{B61E9CB5-5315-4513-9549-4934E08F9313}"/>
    <cellStyle name="40% - Accent3 2 13 32" xfId="958" xr:uid="{58D079C5-26A1-4941-9845-5C6EEF909417}"/>
    <cellStyle name="40% - Accent3 2 13 33" xfId="959" xr:uid="{374AB76A-8CA2-4143-B604-27D90AFE16BE}"/>
    <cellStyle name="40% - Accent3 2 13 34" xfId="960" xr:uid="{24AD349B-3639-4D8A-8E97-6B52C36EF89E}"/>
    <cellStyle name="40% - Accent3 2 13 35" xfId="961" xr:uid="{67FEB5A8-7483-439E-AE4E-3E7F74F1BE91}"/>
    <cellStyle name="40% - Accent3 2 13 36" xfId="962" xr:uid="{5736C395-41D4-4CA1-87B2-9D9AC0D02688}"/>
    <cellStyle name="40% - Accent3 2 13 37" xfId="963" xr:uid="{3A137C4B-5D53-4D70-88B9-D5B6F171BDCC}"/>
    <cellStyle name="40% - Accent3 2 13 38" xfId="964" xr:uid="{0E881621-131D-4178-B76E-D5B5F6E483C1}"/>
    <cellStyle name="40% - Accent3 2 13 39" xfId="965" xr:uid="{68E6C5B3-1EE4-42FC-B11D-029EDDA94061}"/>
    <cellStyle name="40% - Accent3 2 13 4" xfId="966" xr:uid="{742908B0-8134-4E0D-9E32-D96F22527D40}"/>
    <cellStyle name="40% - Accent3 2 13 40" xfId="967" xr:uid="{67D1C917-771E-4448-AD1E-34BF7FA29BCF}"/>
    <cellStyle name="40% - Accent3 2 13 41" xfId="968" xr:uid="{53E2908E-ADA5-4ED6-B301-768142E598C0}"/>
    <cellStyle name="40% - Accent3 2 13 42" xfId="969" xr:uid="{97C3EDD7-1824-496B-BBDE-48CE4F77EC53}"/>
    <cellStyle name="40% - Accent3 2 13 43" xfId="970" xr:uid="{FDF4596E-9D1C-4F63-9FD1-073D9E51219B}"/>
    <cellStyle name="40% - Accent3 2 13 44" xfId="971" xr:uid="{C784E8AD-EB0C-4C9D-935C-DD8D5B70103D}"/>
    <cellStyle name="40% - Accent3 2 13 45" xfId="972" xr:uid="{19FA1377-7198-4670-9658-B7D6987BE4FE}"/>
    <cellStyle name="40% - Accent3 2 13 46" xfId="973" xr:uid="{433743E0-92C8-4051-85F4-8B0CB6C21C84}"/>
    <cellStyle name="40% - Accent3 2 13 47" xfId="974" xr:uid="{D73BEC75-DC14-4A59-8DAD-200A978AA655}"/>
    <cellStyle name="40% - Accent3 2 13 5" xfId="975" xr:uid="{938BE67A-F18F-426C-82FB-35C24FDA8A0D}"/>
    <cellStyle name="40% - Accent3 2 13 6" xfId="976" xr:uid="{A3D200E0-3C6D-4573-BEAB-86FE3114652A}"/>
    <cellStyle name="40% - Accent3 2 13 7" xfId="977" xr:uid="{1B2BF185-F5C6-4D37-99D9-DC10B4ADEC60}"/>
    <cellStyle name="40% - Accent3 2 13 8" xfId="978" xr:uid="{BEEF637F-A280-456C-A0F4-E581A843F708}"/>
    <cellStyle name="40% - Accent3 2 13 9" xfId="979" xr:uid="{FEFA8E21-47BA-467F-B204-00EB6C888717}"/>
    <cellStyle name="40% - Accent3 2 2" xfId="980" xr:uid="{DBAF72C8-3486-43F7-AE1E-E271F87CFC80}"/>
    <cellStyle name="40% - Accent3 2 2 10" xfId="981" xr:uid="{A67B9FBB-11C3-4364-830B-8DFA3B07329B}"/>
    <cellStyle name="40% - Accent3 2 2 2" xfId="982" xr:uid="{33D14537-D062-40BC-9232-A5E8358E1621}"/>
    <cellStyle name="40% - Accent3 2 2 2 2" xfId="983" xr:uid="{1135EF4C-2115-4A54-B72F-F9521577326C}"/>
    <cellStyle name="40% - Accent3 2 2 3" xfId="984" xr:uid="{95560C03-06BB-45CE-9EB3-BC23BE8D64D9}"/>
    <cellStyle name="40% - Accent3 2 2 4" xfId="985" xr:uid="{F864F222-1D15-47B9-A0B7-607D48E0CDCF}"/>
    <cellStyle name="40% - Accent3 2 2 5" xfId="986" xr:uid="{22B4A26D-CD79-43FB-9804-B8E4D21162CD}"/>
    <cellStyle name="40% - Accent3 2 2 6" xfId="987" xr:uid="{15555009-086A-452B-B942-60CEC1432872}"/>
    <cellStyle name="40% - Accent3 2 2 7" xfId="988" xr:uid="{DB5E905E-22FC-4E60-A23F-2CDA0C4DBF72}"/>
    <cellStyle name="40% - Accent3 2 2 8" xfId="989" xr:uid="{F0CE5A29-C1A4-45DB-981C-D9B2CBBD758A}"/>
    <cellStyle name="40% - Accent3 2 2 9" xfId="990" xr:uid="{797A66D5-64CA-456E-945A-94D6FE851F45}"/>
    <cellStyle name="40% - Accent3 2 3" xfId="991" xr:uid="{14DA7661-C1DF-4867-9DB9-409CDDC50B62}"/>
    <cellStyle name="40% - Accent3 2 3 2" xfId="992" xr:uid="{F5C8C59F-9FD2-491B-8147-0451B6101CF1}"/>
    <cellStyle name="40% - Accent3 2 4" xfId="993" xr:uid="{EE2E1BA5-85AA-4BF8-87F5-F64665F5BBA1}"/>
    <cellStyle name="40% - Accent3 2 4 2" xfId="994" xr:uid="{C84B99F6-E00A-419E-99C1-082C7EABC3D0}"/>
    <cellStyle name="40% - Accent3 2 5" xfId="995" xr:uid="{9584E0C4-FF3B-4380-B7B4-27C704124D72}"/>
    <cellStyle name="40% - Accent3 2 6" xfId="996" xr:uid="{18980ABE-E828-4A13-983E-323292DA33F8}"/>
    <cellStyle name="40% - Accent3 2 7" xfId="997" xr:uid="{A533B235-EC97-4E7D-B077-CA19616396CD}"/>
    <cellStyle name="40% - Accent3 2 8" xfId="998" xr:uid="{7F15B88E-9113-4E55-9E4C-C3147AACE251}"/>
    <cellStyle name="40% - Accent3 2 9" xfId="999" xr:uid="{2F0D157B-17AB-470B-8FB7-5E743BD3F4B0}"/>
    <cellStyle name="40% - Accent3 3" xfId="1000" xr:uid="{49D3CF92-A062-4C88-B58F-9FCE62053C33}"/>
    <cellStyle name="40% - Accent3 3 10" xfId="1001" xr:uid="{5A91AEE0-692D-4D52-AFBA-5E6C881B43AE}"/>
    <cellStyle name="40% - Accent3 3 2" xfId="1002" xr:uid="{E2D47AA5-A131-4A57-B451-234EF4ADBEF9}"/>
    <cellStyle name="40% - Accent3 3 3" xfId="1003" xr:uid="{84030700-7B71-498E-BF1D-2E6C4E527113}"/>
    <cellStyle name="40% - Accent3 3 4" xfId="1004" xr:uid="{AADB8042-F889-4A7D-88E9-3DE515EC8785}"/>
    <cellStyle name="40% - Accent3 3 5" xfId="1005" xr:uid="{64446544-CC1B-4BB5-866D-E976BC43440A}"/>
    <cellStyle name="40% - Accent3 3 6" xfId="1006" xr:uid="{AF2D45A1-44A8-43EE-A177-BC0354E3A0EB}"/>
    <cellStyle name="40% - Accent3 3 7" xfId="1007" xr:uid="{4A430DF5-2FE8-4370-9AB2-05B253D4DA3F}"/>
    <cellStyle name="40% - Accent3 3 8" xfId="1008" xr:uid="{3D78DF15-B65D-4A00-9104-6211E73AD6F0}"/>
    <cellStyle name="40% - Accent3 3 9" xfId="1009" xr:uid="{787FE482-C9C7-41D8-A390-E2AE9CCF0675}"/>
    <cellStyle name="40% - Accent3 4" xfId="1010" xr:uid="{12F0128D-16D7-446B-A4CB-781196B45B6F}"/>
    <cellStyle name="40% - Accent3 4 10" xfId="1011" xr:uid="{EDF3622B-AAC8-46F2-8D90-06DFD72ADA55}"/>
    <cellStyle name="40% - Accent3 4 2" xfId="1012" xr:uid="{38C57DEB-372C-4E74-BADD-B6D0354598DA}"/>
    <cellStyle name="40% - Accent3 4 3" xfId="1013" xr:uid="{F9AF94AC-822B-439E-9D47-7C93BAA8DF33}"/>
    <cellStyle name="40% - Accent3 4 4" xfId="1014" xr:uid="{21C25D5C-2BDC-4D61-90AD-63DF4C496BA6}"/>
    <cellStyle name="40% - Accent3 4 5" xfId="1015" xr:uid="{D8D9B8C1-D73E-4B40-8922-4548EE931346}"/>
    <cellStyle name="40% - Accent3 4 6" xfId="1016" xr:uid="{87754604-1959-42C1-BE3D-772139BB3C73}"/>
    <cellStyle name="40% - Accent3 4 7" xfId="1017" xr:uid="{A27DD327-099D-405C-8665-9A9326429D95}"/>
    <cellStyle name="40% - Accent3 4 8" xfId="1018" xr:uid="{0B8EAE66-1210-47B4-9EEC-B311060986C7}"/>
    <cellStyle name="40% - Accent3 4 9" xfId="1019" xr:uid="{E99BE5B2-8B2A-4505-924F-44342C6EAC40}"/>
    <cellStyle name="40% - Accent3 5" xfId="1020" xr:uid="{664BCF51-E624-4B07-8737-CBB65DCFDE19}"/>
    <cellStyle name="40% - Accent3 5 10" xfId="1021" xr:uid="{6635E5E4-A951-4D63-9A44-17B2C922EA29}"/>
    <cellStyle name="40% - Accent3 5 2" xfId="1022" xr:uid="{FA636980-7E09-4D58-8693-2D1D0EEEE997}"/>
    <cellStyle name="40% - Accent3 5 3" xfId="1023" xr:uid="{F7CDEC68-BCAF-4DE4-AD6E-765B4DF4A77C}"/>
    <cellStyle name="40% - Accent3 5 4" xfId="1024" xr:uid="{5FB04C14-640A-4342-A9DB-62ED2C0A76CF}"/>
    <cellStyle name="40% - Accent3 5 5" xfId="1025" xr:uid="{708A35D6-4229-42D1-AC0D-86DF42FDCF28}"/>
    <cellStyle name="40% - Accent3 5 6" xfId="1026" xr:uid="{A95ED687-3D65-4AB0-9652-195420136C60}"/>
    <cellStyle name="40% - Accent3 5 7" xfId="1027" xr:uid="{E136CC6E-D840-44CF-9742-95C9FCD1F437}"/>
    <cellStyle name="40% - Accent3 5 8" xfId="1028" xr:uid="{6D07291E-8544-450C-AD50-16002989CC97}"/>
    <cellStyle name="40% - Accent3 5 9" xfId="1029" xr:uid="{37C87894-9FD9-4F5F-9DCF-4C4088F5F972}"/>
    <cellStyle name="40% - Accent3 6 2" xfId="1030" xr:uid="{C79D9A73-31C9-491C-B75C-97FA0AF0C565}"/>
    <cellStyle name="40% - Accent3 7 2" xfId="1031" xr:uid="{9102A44E-5315-4213-944D-2BE50CB5ECE4}"/>
    <cellStyle name="40% - Accent3 8" xfId="1032" xr:uid="{C3E43174-03F5-4896-BEB6-F289A0EC49D8}"/>
    <cellStyle name="40% - Accent3 9" xfId="1033" xr:uid="{B0314AF6-D4A7-4A0C-B40C-D5BDDF328DC2}"/>
    <cellStyle name="40% - Accent4" xfId="40" builtinId="43" customBuiltin="1"/>
    <cellStyle name="40% - Accent4 10" xfId="1034" xr:uid="{75BDCF66-0571-4A4C-AE42-0D425E6AF19B}"/>
    <cellStyle name="40% - Accent4 11" xfId="1035" xr:uid="{B41DA20F-32BD-4D57-9F64-7BFED89D524B}"/>
    <cellStyle name="40% - Accent4 12" xfId="1036" xr:uid="{0EA9942D-7A9F-4360-BF54-ABDD0E34C953}"/>
    <cellStyle name="40% - Accent4 13" xfId="1037" xr:uid="{724BD3DE-F6BF-4785-BD75-618FECFC613A}"/>
    <cellStyle name="40% - Accent4 14" xfId="1038" xr:uid="{3E6E40B6-D634-487C-B2D4-FCF8B93AC4C7}"/>
    <cellStyle name="40% - Accent4 2 10" xfId="1039" xr:uid="{BF8EC592-F015-4197-B349-B0191E69495E}"/>
    <cellStyle name="40% - Accent4 2 11" xfId="1040" xr:uid="{EAFEACBF-44FF-40D8-BB07-0E2293B587D3}"/>
    <cellStyle name="40% - Accent4 2 12" xfId="1041" xr:uid="{8C599588-C61A-4F07-A8E8-5AEA385F4D88}"/>
    <cellStyle name="40% - Accent4 2 13" xfId="1042" xr:uid="{CA4D1DE1-7156-40DD-ACE7-0F7618EE2D84}"/>
    <cellStyle name="40% - Accent4 2 13 10" xfId="1043" xr:uid="{A61EBCBC-FC13-4C22-ACDC-BA8F31BD1E3D}"/>
    <cellStyle name="40% - Accent4 2 13 11" xfId="1044" xr:uid="{BD60FD90-7359-4388-9E4E-46EE9F58F378}"/>
    <cellStyle name="40% - Accent4 2 13 12" xfId="1045" xr:uid="{BFBA717A-31CC-45D2-9F9B-5280B3F3392F}"/>
    <cellStyle name="40% - Accent4 2 13 13" xfId="1046" xr:uid="{4EABDBB9-6113-447E-A2D6-61E527060C2C}"/>
    <cellStyle name="40% - Accent4 2 13 14" xfId="1047" xr:uid="{02551499-F802-48D9-9FCF-275B719AE4A8}"/>
    <cellStyle name="40% - Accent4 2 13 15" xfId="1048" xr:uid="{BA8A8412-A96F-41C0-9D5D-4056F194239F}"/>
    <cellStyle name="40% - Accent4 2 13 16" xfId="1049" xr:uid="{83849478-49BB-4904-BCBA-F85D151780C6}"/>
    <cellStyle name="40% - Accent4 2 13 17" xfId="1050" xr:uid="{2FFE3744-7C17-4DE3-9A16-F06C19801B81}"/>
    <cellStyle name="40% - Accent4 2 13 18" xfId="1051" xr:uid="{B826CC85-1C1D-40FC-858F-7E66266E0B47}"/>
    <cellStyle name="40% - Accent4 2 13 19" xfId="1052" xr:uid="{A98195AE-68D5-41B5-8FD2-46D4B07FEEF9}"/>
    <cellStyle name="40% - Accent4 2 13 2" xfId="1053" xr:uid="{2FA72F33-C07D-49C8-8F4C-A33CE4884655}"/>
    <cellStyle name="40% - Accent4 2 13 20" xfId="1054" xr:uid="{C50809C4-3A3C-464A-B5DE-9A367C2F04A8}"/>
    <cellStyle name="40% - Accent4 2 13 21" xfId="1055" xr:uid="{4FCBA378-D00E-4097-96ED-6E0A10479A22}"/>
    <cellStyle name="40% - Accent4 2 13 22" xfId="1056" xr:uid="{642BBD15-0B49-406B-9D97-F0CE30877B54}"/>
    <cellStyle name="40% - Accent4 2 13 23" xfId="1057" xr:uid="{639B03E5-3AD1-4384-A101-C92C7BDC674B}"/>
    <cellStyle name="40% - Accent4 2 13 24" xfId="1058" xr:uid="{915469F9-9FC5-4BAC-A607-D234AF53EA19}"/>
    <cellStyle name="40% - Accent4 2 13 25" xfId="1059" xr:uid="{D1321E7F-10D2-4ACD-99D6-B85CC8A9D1AA}"/>
    <cellStyle name="40% - Accent4 2 13 26" xfId="1060" xr:uid="{BEA6EBEC-5DB3-4FF9-9E35-7DCE7882FF1D}"/>
    <cellStyle name="40% - Accent4 2 13 27" xfId="1061" xr:uid="{5A31F7C7-0FD0-48B6-86E8-DB3EF956B622}"/>
    <cellStyle name="40% - Accent4 2 13 28" xfId="1062" xr:uid="{362D5253-52E5-4474-AF07-ABFE852B1F85}"/>
    <cellStyle name="40% - Accent4 2 13 29" xfId="1063" xr:uid="{2BCDE92D-F041-4412-AF0C-A3B783ACC194}"/>
    <cellStyle name="40% - Accent4 2 13 3" xfId="1064" xr:uid="{616D6C0C-6701-4BF5-B7D6-7B5656C8B33B}"/>
    <cellStyle name="40% - Accent4 2 13 30" xfId="1065" xr:uid="{7E8F9D3A-C742-43BA-845D-C6C5301A1CB7}"/>
    <cellStyle name="40% - Accent4 2 13 31" xfId="1066" xr:uid="{66423B19-614C-48AE-B4D1-3D8BDE7ABCD1}"/>
    <cellStyle name="40% - Accent4 2 13 32" xfId="1067" xr:uid="{89B388AD-05BB-4866-9D99-1168D9F742B1}"/>
    <cellStyle name="40% - Accent4 2 13 33" xfId="1068" xr:uid="{74CCA961-D31F-4476-82DE-926A69A5D000}"/>
    <cellStyle name="40% - Accent4 2 13 34" xfId="1069" xr:uid="{64C2C77B-D695-4BA0-874A-E0A527216FFB}"/>
    <cellStyle name="40% - Accent4 2 13 35" xfId="1070" xr:uid="{494015B5-DC31-46EF-8D90-AE83C4696572}"/>
    <cellStyle name="40% - Accent4 2 13 36" xfId="1071" xr:uid="{9DCC679B-E8D8-41B9-A24B-FAEFE02E31A0}"/>
    <cellStyle name="40% - Accent4 2 13 37" xfId="1072" xr:uid="{7FE06172-9D6D-425F-BC98-499B583F3FD3}"/>
    <cellStyle name="40% - Accent4 2 13 38" xfId="1073" xr:uid="{7F733DF5-31E4-4FA3-B062-BA0BADB7760E}"/>
    <cellStyle name="40% - Accent4 2 13 39" xfId="1074" xr:uid="{35B45D2D-97A9-4190-BC73-7BF1F41BB64A}"/>
    <cellStyle name="40% - Accent4 2 13 4" xfId="1075" xr:uid="{254D4645-C5A9-48FD-B924-58C67EA46748}"/>
    <cellStyle name="40% - Accent4 2 13 40" xfId="1076" xr:uid="{19344376-E89E-4D45-A757-C150B1CEBF2E}"/>
    <cellStyle name="40% - Accent4 2 13 41" xfId="1077" xr:uid="{D21AEFF3-E79B-4328-B43A-F9D2AD8A1351}"/>
    <cellStyle name="40% - Accent4 2 13 42" xfId="1078" xr:uid="{06CE1C52-FC4E-4871-83DB-FFB78F4FAFEF}"/>
    <cellStyle name="40% - Accent4 2 13 43" xfId="1079" xr:uid="{09C7590C-29E5-4812-AF6F-77B9501306D7}"/>
    <cellStyle name="40% - Accent4 2 13 44" xfId="1080" xr:uid="{D3DDEDA1-6E91-40DF-8B82-BF5544FB5B89}"/>
    <cellStyle name="40% - Accent4 2 13 45" xfId="1081" xr:uid="{C90C4879-9DF1-4591-998D-D31569078955}"/>
    <cellStyle name="40% - Accent4 2 13 46" xfId="1082" xr:uid="{995C6A2F-285B-4E0A-B5FB-CF421DAA8B30}"/>
    <cellStyle name="40% - Accent4 2 13 47" xfId="1083" xr:uid="{C012272C-17FF-450C-BB8E-F87450D1BF9E}"/>
    <cellStyle name="40% - Accent4 2 13 5" xfId="1084" xr:uid="{364B7931-08B5-4743-9546-7828A727B9DE}"/>
    <cellStyle name="40% - Accent4 2 13 6" xfId="1085" xr:uid="{F98CDFDE-D41C-430F-AF24-9FE4784286DF}"/>
    <cellStyle name="40% - Accent4 2 13 7" xfId="1086" xr:uid="{8B8D9E7B-B778-4CAC-B1CC-8FD98ABFF305}"/>
    <cellStyle name="40% - Accent4 2 13 8" xfId="1087" xr:uid="{4F9DE494-2531-49E6-8DE3-FBFC0A3C5404}"/>
    <cellStyle name="40% - Accent4 2 13 9" xfId="1088" xr:uid="{E48B39CB-B721-4FDC-BD4D-5FE2DA250F29}"/>
    <cellStyle name="40% - Accent4 2 2" xfId="1089" xr:uid="{6768F7E5-6213-433B-AF10-F0C5CB8DAF5A}"/>
    <cellStyle name="40% - Accent4 2 2 10" xfId="1090" xr:uid="{9AD7CFC4-7D2A-4FB6-9746-9E13998951DB}"/>
    <cellStyle name="40% - Accent4 2 2 2" xfId="1091" xr:uid="{C6539948-8070-4E05-88B7-51E3E4734779}"/>
    <cellStyle name="40% - Accent4 2 2 2 2" xfId="1092" xr:uid="{9C379D90-9FB2-42AC-8337-D28CB6AE77AC}"/>
    <cellStyle name="40% - Accent4 2 2 3" xfId="1093" xr:uid="{24DE01AB-07BA-4FDF-AE3E-888886DB1053}"/>
    <cellStyle name="40% - Accent4 2 2 4" xfId="1094" xr:uid="{F833EAC9-23C5-437B-8F56-502E5043CA3A}"/>
    <cellStyle name="40% - Accent4 2 2 5" xfId="1095" xr:uid="{8A942EC0-6533-441A-99A1-1FD78EEE94A0}"/>
    <cellStyle name="40% - Accent4 2 2 6" xfId="1096" xr:uid="{BC9A4245-81E2-4781-AD97-D9EC7782BB55}"/>
    <cellStyle name="40% - Accent4 2 2 7" xfId="1097" xr:uid="{18F70E2E-5F5A-4362-BD16-65394CA8BEDA}"/>
    <cellStyle name="40% - Accent4 2 2 8" xfId="1098" xr:uid="{FD30C0CC-4833-4FCB-B8DC-78C62079D800}"/>
    <cellStyle name="40% - Accent4 2 2 9" xfId="1099" xr:uid="{D3B48EBB-A992-47DE-A7D7-DB02E40A3C4A}"/>
    <cellStyle name="40% - Accent4 2 3" xfId="1100" xr:uid="{7782CFAD-3843-4CF4-AB6C-8FE05C2849E8}"/>
    <cellStyle name="40% - Accent4 2 3 2" xfId="1101" xr:uid="{A0ADA008-82EC-4F13-B279-753F0239B152}"/>
    <cellStyle name="40% - Accent4 2 4" xfId="1102" xr:uid="{BFB9D6C1-F7B9-49DD-B1B5-697886A3B7AB}"/>
    <cellStyle name="40% - Accent4 2 4 2" xfId="1103" xr:uid="{23D1F278-B1FA-4D0F-9D39-FFB2DC1FE476}"/>
    <cellStyle name="40% - Accent4 2 5" xfId="1104" xr:uid="{80A92A24-539E-443E-AE27-F44E2ADFC828}"/>
    <cellStyle name="40% - Accent4 2 6" xfId="1105" xr:uid="{A31A3185-AAB6-41AF-BE8A-7F1C22EDA9AA}"/>
    <cellStyle name="40% - Accent4 2 7" xfId="1106" xr:uid="{F1CCD333-55A0-420D-8794-F2EF3FA2B3B4}"/>
    <cellStyle name="40% - Accent4 2 8" xfId="1107" xr:uid="{0AE5A09B-229C-41B1-A8A9-F948C2006A07}"/>
    <cellStyle name="40% - Accent4 2 9" xfId="1108" xr:uid="{F1D82778-35C3-40E0-8C69-298EEF0BFFA3}"/>
    <cellStyle name="40% - Accent4 3" xfId="1109" xr:uid="{DFDD3F11-40CF-4079-998C-1B87E62F507D}"/>
    <cellStyle name="40% - Accent4 3 10" xfId="1110" xr:uid="{BEADD6DB-308F-4053-8A89-8E3A59D05011}"/>
    <cellStyle name="40% - Accent4 3 2" xfId="1111" xr:uid="{9197DE7C-1C22-48E1-BD9C-A68B2C1DDE3F}"/>
    <cellStyle name="40% - Accent4 3 3" xfId="1112" xr:uid="{0CEA02C5-070F-4883-9F14-BACB68B2A05C}"/>
    <cellStyle name="40% - Accent4 3 4" xfId="1113" xr:uid="{89493A34-B88D-41AA-8680-D24BF92EFD24}"/>
    <cellStyle name="40% - Accent4 3 5" xfId="1114" xr:uid="{14653B98-F7F5-4287-B395-C500E694503F}"/>
    <cellStyle name="40% - Accent4 3 6" xfId="1115" xr:uid="{0165F639-101E-4A28-8424-1F88169BE9EE}"/>
    <cellStyle name="40% - Accent4 3 7" xfId="1116" xr:uid="{D2BD6986-1F85-40CC-B9EA-1517CF57A876}"/>
    <cellStyle name="40% - Accent4 3 8" xfId="1117" xr:uid="{3DCDC69E-29B2-4AC7-92CC-967ED1B41E2B}"/>
    <cellStyle name="40% - Accent4 3 9" xfId="1118" xr:uid="{6770BDD5-44AF-40ED-89DA-65B4F8F7ADB7}"/>
    <cellStyle name="40% - Accent4 4" xfId="1119" xr:uid="{19144D24-720B-4097-A5F6-23250C0C203A}"/>
    <cellStyle name="40% - Accent4 4 10" xfId="1120" xr:uid="{B463686B-D9C8-4C57-A4D6-673E0B004089}"/>
    <cellStyle name="40% - Accent4 4 2" xfId="1121" xr:uid="{C5E8A511-234A-4A4E-8300-6ED208CC2CD5}"/>
    <cellStyle name="40% - Accent4 4 3" xfId="1122" xr:uid="{04F20982-FF3C-4582-9A39-3724C068935B}"/>
    <cellStyle name="40% - Accent4 4 4" xfId="1123" xr:uid="{C40D553D-A7BA-4090-B284-8988F107166D}"/>
    <cellStyle name="40% - Accent4 4 5" xfId="1124" xr:uid="{C9E259C0-7D23-4AF6-BA95-14CA6F64DF92}"/>
    <cellStyle name="40% - Accent4 4 6" xfId="1125" xr:uid="{D15C3D0E-1A29-421D-8A4C-92F19F03865B}"/>
    <cellStyle name="40% - Accent4 4 7" xfId="1126" xr:uid="{E21DD2F2-6FBB-46A9-A389-235F960A6FC6}"/>
    <cellStyle name="40% - Accent4 4 8" xfId="1127" xr:uid="{614C45E9-C34B-4595-A3F3-CDA7FFAD388D}"/>
    <cellStyle name="40% - Accent4 4 9" xfId="1128" xr:uid="{75CED4F7-9444-4F26-9E99-26639692337C}"/>
    <cellStyle name="40% - Accent4 5" xfId="1129" xr:uid="{D9D0920C-8F5F-475C-A700-24B58FBB6121}"/>
    <cellStyle name="40% - Accent4 5 10" xfId="1130" xr:uid="{CE24C446-06B9-4AC7-A942-73CB49E6963C}"/>
    <cellStyle name="40% - Accent4 5 2" xfId="1131" xr:uid="{5644BFE7-1677-4BF6-8C66-A56C36E73F01}"/>
    <cellStyle name="40% - Accent4 5 3" xfId="1132" xr:uid="{8C026B92-4B7F-4EE1-AA74-07A0FA7E23A1}"/>
    <cellStyle name="40% - Accent4 5 4" xfId="1133" xr:uid="{8EC40E3D-000B-4890-B591-445F1AD523C4}"/>
    <cellStyle name="40% - Accent4 5 5" xfId="1134" xr:uid="{ECBDAD18-4F03-432B-863A-19F193B54FF7}"/>
    <cellStyle name="40% - Accent4 5 6" xfId="1135" xr:uid="{40AA8C5D-A7FB-4E2D-8AEB-E29EF2BA5F33}"/>
    <cellStyle name="40% - Accent4 5 7" xfId="1136" xr:uid="{FC2DDD9F-62DF-4AB6-9B2A-E299903B1FB7}"/>
    <cellStyle name="40% - Accent4 5 8" xfId="1137" xr:uid="{242C0AC7-FC78-4969-8B28-B25F1DCE7390}"/>
    <cellStyle name="40% - Accent4 5 9" xfId="1138" xr:uid="{775EE738-FFF4-4206-A73A-9433CF3BF44B}"/>
    <cellStyle name="40% - Accent4 6 2" xfId="1139" xr:uid="{40B51DFD-10FF-4A43-9924-CEE96D3AF857}"/>
    <cellStyle name="40% - Accent4 7 2" xfId="1140" xr:uid="{211B0C2C-4DF0-406D-A8E4-1F48064612FE}"/>
    <cellStyle name="40% - Accent4 8" xfId="1141" xr:uid="{5A1C23ED-3B0A-4862-B2E9-67DF188AAE7B}"/>
    <cellStyle name="40% - Accent4 9" xfId="1142" xr:uid="{2E83F3B3-FEB0-4A01-BAE8-3898D2DE5A25}"/>
    <cellStyle name="40% - Accent5" xfId="44" builtinId="47" customBuiltin="1"/>
    <cellStyle name="40% - Accent5 10" xfId="1143" xr:uid="{2B9EF838-DFC7-46BF-B572-BF445BF6C751}"/>
    <cellStyle name="40% - Accent5 11" xfId="1144" xr:uid="{77DFD8D9-C80A-417B-AE69-EB8896B52A5E}"/>
    <cellStyle name="40% - Accent5 12" xfId="1145" xr:uid="{0612F1F5-9583-4E45-BB82-EF378CD3271B}"/>
    <cellStyle name="40% - Accent5 13" xfId="1146" xr:uid="{7B0877A4-5DC8-4559-A07B-24AB8558FB0C}"/>
    <cellStyle name="40% - Accent5 14" xfId="1147" xr:uid="{5B834CAD-6FF2-43AE-81E9-C3E0AB735294}"/>
    <cellStyle name="40% - Accent5 2 10" xfId="1148" xr:uid="{C5F0398C-CAB8-4E52-BC79-D7E12258B4B4}"/>
    <cellStyle name="40% - Accent5 2 11" xfId="1149" xr:uid="{F5E6303B-889B-4FAC-AD4D-24ADCE59F307}"/>
    <cellStyle name="40% - Accent5 2 12" xfId="1150" xr:uid="{3AF3D9EB-CA85-43D8-B86A-AE0C3F02AEC4}"/>
    <cellStyle name="40% - Accent5 2 13" xfId="1151" xr:uid="{8EFB4364-3C99-436D-B7DA-2F846A060AAB}"/>
    <cellStyle name="40% - Accent5 2 13 10" xfId="1152" xr:uid="{692ED9B0-5813-4D1A-96FB-A587A121C1B5}"/>
    <cellStyle name="40% - Accent5 2 13 11" xfId="1153" xr:uid="{3CB37425-653B-49B5-B728-1472DC2A772C}"/>
    <cellStyle name="40% - Accent5 2 13 12" xfId="1154" xr:uid="{C812D567-64FC-43DA-B338-D2922A0DEF6D}"/>
    <cellStyle name="40% - Accent5 2 13 13" xfId="1155" xr:uid="{703C98ED-2D92-43A1-A917-A2E1007E9561}"/>
    <cellStyle name="40% - Accent5 2 13 14" xfId="1156" xr:uid="{787B12D8-2338-482F-A5FF-6893359084EF}"/>
    <cellStyle name="40% - Accent5 2 13 15" xfId="1157" xr:uid="{D7D762E6-1A4C-473C-AE95-63B1F441C37A}"/>
    <cellStyle name="40% - Accent5 2 13 16" xfId="1158" xr:uid="{A259CB48-1D0A-4D78-B145-1C49996EC52F}"/>
    <cellStyle name="40% - Accent5 2 13 17" xfId="1159" xr:uid="{6A5D6E25-DBDC-4A5B-9D5E-211CB3DE9DC4}"/>
    <cellStyle name="40% - Accent5 2 13 18" xfId="1160" xr:uid="{C7F003E1-341D-41F6-B11A-353CEBD42050}"/>
    <cellStyle name="40% - Accent5 2 13 19" xfId="1161" xr:uid="{0334E44B-E77B-401E-920E-0A21578FD1CE}"/>
    <cellStyle name="40% - Accent5 2 13 2" xfId="1162" xr:uid="{8E958ECE-6389-4B32-AC46-61249E712594}"/>
    <cellStyle name="40% - Accent5 2 13 20" xfId="1163" xr:uid="{565DB45B-AB45-4227-B920-BD02A2690B3E}"/>
    <cellStyle name="40% - Accent5 2 13 21" xfId="1164" xr:uid="{533E460E-4DD2-44D7-90D6-EA349A492550}"/>
    <cellStyle name="40% - Accent5 2 13 22" xfId="1165" xr:uid="{056ED7B8-D437-49A9-B43C-DCC2DEACAA3A}"/>
    <cellStyle name="40% - Accent5 2 13 23" xfId="1166" xr:uid="{236DB5A0-1813-4300-AA12-C3EF15BC90F2}"/>
    <cellStyle name="40% - Accent5 2 13 24" xfId="1167" xr:uid="{2C4AFB3F-519F-436E-830C-604B6A4BAAA4}"/>
    <cellStyle name="40% - Accent5 2 13 25" xfId="1168" xr:uid="{CA5E4BA9-7A3A-47F5-A85E-ACD377620978}"/>
    <cellStyle name="40% - Accent5 2 13 26" xfId="1169" xr:uid="{0B838131-0727-47DE-8FE9-C4D9E77D9E83}"/>
    <cellStyle name="40% - Accent5 2 13 27" xfId="1170" xr:uid="{E5454E54-38DE-498E-8B1C-D89BF28DD620}"/>
    <cellStyle name="40% - Accent5 2 13 28" xfId="1171" xr:uid="{F4D0428F-3A19-418B-A305-117CC4C5A61B}"/>
    <cellStyle name="40% - Accent5 2 13 29" xfId="1172" xr:uid="{BF4C5AF0-F317-42CD-8D26-CE9C89625820}"/>
    <cellStyle name="40% - Accent5 2 13 3" xfId="1173" xr:uid="{740A9B3B-E74C-411F-8C92-6D27611D8BB1}"/>
    <cellStyle name="40% - Accent5 2 13 30" xfId="1174" xr:uid="{41CC85D3-AF71-4377-AFC4-D4EE3B241D01}"/>
    <cellStyle name="40% - Accent5 2 13 31" xfId="1175" xr:uid="{2071CFB7-AF06-4C00-8529-4CB17C669BCF}"/>
    <cellStyle name="40% - Accent5 2 13 32" xfId="1176" xr:uid="{FAF34DDB-0A2D-4F35-9ED6-B8FC849BA35C}"/>
    <cellStyle name="40% - Accent5 2 13 33" xfId="1177" xr:uid="{AE2D6FD8-7D47-4D34-9EC8-6E50D5BA0FD7}"/>
    <cellStyle name="40% - Accent5 2 13 34" xfId="1178" xr:uid="{23AB5345-23C4-40F9-BCC1-16F06ABC41BD}"/>
    <cellStyle name="40% - Accent5 2 13 35" xfId="1179" xr:uid="{CAF6F7A1-A371-465C-9F63-12F658CC25A6}"/>
    <cellStyle name="40% - Accent5 2 13 36" xfId="1180" xr:uid="{AD2084CF-E574-4DA5-81CB-DC7C60C6B1A0}"/>
    <cellStyle name="40% - Accent5 2 13 37" xfId="1181" xr:uid="{1A426BB6-4C26-47B7-80E7-8F4F05001E71}"/>
    <cellStyle name="40% - Accent5 2 13 38" xfId="1182" xr:uid="{93059BAD-BAC6-4BE4-BCD5-FB6A4A402BCD}"/>
    <cellStyle name="40% - Accent5 2 13 39" xfId="1183" xr:uid="{DC292E95-0450-47F9-BD21-06B3BB1583BA}"/>
    <cellStyle name="40% - Accent5 2 13 4" xfId="1184" xr:uid="{4CE996FD-0FD2-4366-BABD-E7632E4C468A}"/>
    <cellStyle name="40% - Accent5 2 13 40" xfId="1185" xr:uid="{C76497E8-ED64-44F6-8596-F104E46BC8E3}"/>
    <cellStyle name="40% - Accent5 2 13 41" xfId="1186" xr:uid="{6D33950E-3BCE-493E-9F89-C8D6D22856DF}"/>
    <cellStyle name="40% - Accent5 2 13 42" xfId="1187" xr:uid="{7E98D3D1-4E42-4ECC-B18A-8BA836A0D137}"/>
    <cellStyle name="40% - Accent5 2 13 43" xfId="1188" xr:uid="{A9C1A634-4D9A-4D47-89CA-20CF49FFF5F3}"/>
    <cellStyle name="40% - Accent5 2 13 44" xfId="1189" xr:uid="{66C0002E-FDB3-4644-BBB3-2CAC7F3C7497}"/>
    <cellStyle name="40% - Accent5 2 13 45" xfId="1190" xr:uid="{E8C061BD-73EA-4E3A-BA66-309DEC341911}"/>
    <cellStyle name="40% - Accent5 2 13 46" xfId="1191" xr:uid="{82EDF3DB-292A-4CE8-8F65-B57351EA22D5}"/>
    <cellStyle name="40% - Accent5 2 13 47" xfId="1192" xr:uid="{EE6D32C0-8B79-49F2-B1F8-B51CC015E859}"/>
    <cellStyle name="40% - Accent5 2 13 5" xfId="1193" xr:uid="{EEC28C0C-BE38-4541-806C-657527E3217F}"/>
    <cellStyle name="40% - Accent5 2 13 6" xfId="1194" xr:uid="{4BA05B74-71AB-4CDC-A9BF-0AF243F47AA1}"/>
    <cellStyle name="40% - Accent5 2 13 7" xfId="1195" xr:uid="{3B7371F1-A4B1-4ACA-B6DD-D89D8C01053D}"/>
    <cellStyle name="40% - Accent5 2 13 8" xfId="1196" xr:uid="{6426B129-5A24-4E9B-A6B0-09D01AB2400C}"/>
    <cellStyle name="40% - Accent5 2 13 9" xfId="1197" xr:uid="{80293A93-0D48-4EB9-995F-3F9542D573ED}"/>
    <cellStyle name="40% - Accent5 2 2" xfId="1198" xr:uid="{03B651D7-75B7-4E67-8AC4-65F5E790EBE4}"/>
    <cellStyle name="40% - Accent5 2 2 10" xfId="1199" xr:uid="{477AD245-F375-49B1-BCA1-DA41B0164B5D}"/>
    <cellStyle name="40% - Accent5 2 2 2" xfId="1200" xr:uid="{5D9F9781-220A-4675-8C54-DD3B1D82FD8C}"/>
    <cellStyle name="40% - Accent5 2 2 2 2" xfId="1201" xr:uid="{C7B8A103-E7C4-4E63-973B-EA94C60296A9}"/>
    <cellStyle name="40% - Accent5 2 2 3" xfId="1202" xr:uid="{719D0E84-234C-4409-9CC7-77E2EDAC0D90}"/>
    <cellStyle name="40% - Accent5 2 2 4" xfId="1203" xr:uid="{1D833406-B95D-4F43-9629-F8466BE55D39}"/>
    <cellStyle name="40% - Accent5 2 2 5" xfId="1204" xr:uid="{66A6C069-8D4B-430D-AFD0-5CA7777D3F38}"/>
    <cellStyle name="40% - Accent5 2 2 6" xfId="1205" xr:uid="{EDCCF006-C312-4AB1-BA3A-B19B5958A57D}"/>
    <cellStyle name="40% - Accent5 2 2 7" xfId="1206" xr:uid="{6F60D6FF-CCE9-4552-823D-85583E7542A5}"/>
    <cellStyle name="40% - Accent5 2 2 8" xfId="1207" xr:uid="{A5C04E92-A572-400E-BF7E-4E44FCEEE14D}"/>
    <cellStyle name="40% - Accent5 2 2 9" xfId="1208" xr:uid="{B65AFAAF-99A8-4CC4-98B1-55D434E3E8EE}"/>
    <cellStyle name="40% - Accent5 2 3" xfId="1209" xr:uid="{B699A63F-E10F-42C6-88F8-92CEBC79BF7A}"/>
    <cellStyle name="40% - Accent5 2 3 2" xfId="1210" xr:uid="{39FFBCB7-438D-40F1-A93C-4843BFA8F5CE}"/>
    <cellStyle name="40% - Accent5 2 4" xfId="1211" xr:uid="{C48FF1C6-7F1A-42FC-B2ED-442D1AF16063}"/>
    <cellStyle name="40% - Accent5 2 4 2" xfId="1212" xr:uid="{B991D1EB-BB4D-4DF3-9363-F3749D3B6073}"/>
    <cellStyle name="40% - Accent5 2 5" xfId="1213" xr:uid="{0F53E3AD-3501-4FE7-9508-EAF2C9E825E1}"/>
    <cellStyle name="40% - Accent5 2 6" xfId="1214" xr:uid="{78BB7242-DEFD-4F71-ACC4-ADB651458337}"/>
    <cellStyle name="40% - Accent5 2 7" xfId="1215" xr:uid="{F95F2D1F-987E-4E26-A26F-E192746E7BED}"/>
    <cellStyle name="40% - Accent5 2 8" xfId="1216" xr:uid="{A167A5C6-467F-4EC2-A40C-3E259F4C5DBC}"/>
    <cellStyle name="40% - Accent5 2 9" xfId="1217" xr:uid="{B3BD827C-0FBE-4B42-AAC4-8B6536044C65}"/>
    <cellStyle name="40% - Accent5 3" xfId="1218" xr:uid="{768264DE-3F33-4525-B538-04E0E74EE93B}"/>
    <cellStyle name="40% - Accent5 3 10" xfId="1219" xr:uid="{B1B196A5-B0A3-4853-B7ED-7BE45005507C}"/>
    <cellStyle name="40% - Accent5 3 2" xfId="1220" xr:uid="{049B3576-CE96-40BE-A7AF-F746EA7E6F32}"/>
    <cellStyle name="40% - Accent5 3 3" xfId="1221" xr:uid="{D6A3CBCB-BC42-4775-A574-E41666894AA1}"/>
    <cellStyle name="40% - Accent5 3 4" xfId="1222" xr:uid="{B68C96EC-E3A4-4159-A664-9C3E01F31AAF}"/>
    <cellStyle name="40% - Accent5 3 5" xfId="1223" xr:uid="{A8130631-9CFA-4BD0-9F35-594B496C6F34}"/>
    <cellStyle name="40% - Accent5 3 6" xfId="1224" xr:uid="{50E5DDC1-DCC0-4B86-B2D2-0EE559AE8CFD}"/>
    <cellStyle name="40% - Accent5 3 7" xfId="1225" xr:uid="{BA0F6797-EA69-4A5A-979D-07859B5B3C38}"/>
    <cellStyle name="40% - Accent5 3 8" xfId="1226" xr:uid="{D81D042E-C4D5-41FB-91C4-532A4612C0E2}"/>
    <cellStyle name="40% - Accent5 3 9" xfId="1227" xr:uid="{34EA0DF5-2455-48AD-A555-5CBDD1F3660D}"/>
    <cellStyle name="40% - Accent5 4" xfId="1228" xr:uid="{C4B801ED-F66C-4A4B-8402-3E10C3B239E1}"/>
    <cellStyle name="40% - Accent5 4 10" xfId="1229" xr:uid="{01BFF77F-D1E3-44EE-A8BF-8A17AF245D8F}"/>
    <cellStyle name="40% - Accent5 4 2" xfId="1230" xr:uid="{C61E9441-6B34-43C5-8E53-32B5ADF9D0FA}"/>
    <cellStyle name="40% - Accent5 4 3" xfId="1231" xr:uid="{2901C584-0CB5-42CE-946B-0A213B693E8D}"/>
    <cellStyle name="40% - Accent5 4 4" xfId="1232" xr:uid="{3B6DA34B-9AA7-49B0-B14D-40EDA108476F}"/>
    <cellStyle name="40% - Accent5 4 5" xfId="1233" xr:uid="{7F048FA6-FCBF-4A3C-BD15-BEAF99C679BF}"/>
    <cellStyle name="40% - Accent5 4 6" xfId="1234" xr:uid="{80BE9686-5A99-4889-A224-8283994EF5B2}"/>
    <cellStyle name="40% - Accent5 4 7" xfId="1235" xr:uid="{3E212C2B-24D1-4CDF-BF5C-CE539069B606}"/>
    <cellStyle name="40% - Accent5 4 8" xfId="1236" xr:uid="{5D3AAD27-1E3A-4E4E-B33D-2A38454C49FD}"/>
    <cellStyle name="40% - Accent5 4 9" xfId="1237" xr:uid="{3280E934-6025-4A3C-9E1F-4B190C3415B0}"/>
    <cellStyle name="40% - Accent5 5" xfId="1238" xr:uid="{2C379A4B-39AB-4C41-9E6C-80E9AEBA1430}"/>
    <cellStyle name="40% - Accent5 5 10" xfId="1239" xr:uid="{079802F7-188C-46A3-AB18-8A8FDE237FDA}"/>
    <cellStyle name="40% - Accent5 5 2" xfId="1240" xr:uid="{81797532-0B40-4E9E-90F3-7618A83C4DBC}"/>
    <cellStyle name="40% - Accent5 5 3" xfId="1241" xr:uid="{C27E3D3F-DBF5-415F-961F-1543F3C39517}"/>
    <cellStyle name="40% - Accent5 5 4" xfId="1242" xr:uid="{76A2ECB0-65FE-4AF4-ADBB-B7478D4AC5D8}"/>
    <cellStyle name="40% - Accent5 5 5" xfId="1243" xr:uid="{0FC0A4CE-39E2-44D7-80BE-C8E717D4BD58}"/>
    <cellStyle name="40% - Accent5 5 6" xfId="1244" xr:uid="{C7374CEB-B1E3-4624-AB2A-B8AE5BB5E213}"/>
    <cellStyle name="40% - Accent5 5 7" xfId="1245" xr:uid="{F2E2F403-ACEA-4925-951F-B7B9923A071D}"/>
    <cellStyle name="40% - Accent5 5 8" xfId="1246" xr:uid="{097CD7A8-FA1B-47D7-82B1-BC7129167684}"/>
    <cellStyle name="40% - Accent5 5 9" xfId="1247" xr:uid="{B33BAA3A-BDC1-4EAD-8E5F-A59B7F05DDB9}"/>
    <cellStyle name="40% - Accent5 6 2" xfId="1248" xr:uid="{94185DED-3EA4-44EA-9D62-640FCA1887E3}"/>
    <cellStyle name="40% - Accent5 7 2" xfId="1249" xr:uid="{F1E9E78B-8989-4A06-95C9-1FFDB880B565}"/>
    <cellStyle name="40% - Accent5 8" xfId="1250" xr:uid="{B5E53C28-0B33-4F03-9963-8352465F057D}"/>
    <cellStyle name="40% - Accent5 9" xfId="1251" xr:uid="{39361221-68AF-41A5-AE4E-FA8411F2F55D}"/>
    <cellStyle name="40% - Accent6" xfId="48" builtinId="51" customBuiltin="1"/>
    <cellStyle name="40% - Accent6 10" xfId="1252" xr:uid="{9137FFE2-7882-455D-8C8F-D34D5612AA0D}"/>
    <cellStyle name="40% - Accent6 11" xfId="1253" xr:uid="{C5D869FD-7A55-4D7A-ADA3-3A57A076398E}"/>
    <cellStyle name="40% - Accent6 12" xfId="1254" xr:uid="{D151A976-5E0C-436B-87D5-C262A59D28FE}"/>
    <cellStyle name="40% - Accent6 13" xfId="1255" xr:uid="{77DA77A2-6F72-4FE6-8FB2-16997DDF6B6A}"/>
    <cellStyle name="40% - Accent6 14" xfId="1256" xr:uid="{B020B45D-6EAC-46F8-A45D-9ACB3D6DCCCE}"/>
    <cellStyle name="40% - Accent6 2 10" xfId="1257" xr:uid="{5B6B0029-7937-4264-BE5A-00C1CDB647AE}"/>
    <cellStyle name="40% - Accent6 2 11" xfId="1258" xr:uid="{22A195D2-FA40-4DD2-B602-B79589820A3F}"/>
    <cellStyle name="40% - Accent6 2 12" xfId="1259" xr:uid="{827EE0FA-EB00-496D-AD18-36C28DD12A23}"/>
    <cellStyle name="40% - Accent6 2 13" xfId="1260" xr:uid="{427B6D80-F352-4C8F-A8E9-538E90CC6F84}"/>
    <cellStyle name="40% - Accent6 2 13 10" xfId="1261" xr:uid="{47A55751-F6B2-49D3-9F63-83945A1435F7}"/>
    <cellStyle name="40% - Accent6 2 13 11" xfId="1262" xr:uid="{041FB5D3-E44F-4FB1-A22C-92C708FF550E}"/>
    <cellStyle name="40% - Accent6 2 13 12" xfId="1263" xr:uid="{3D294E86-97D4-4CE5-A69A-8E04AF32F5F8}"/>
    <cellStyle name="40% - Accent6 2 13 13" xfId="1264" xr:uid="{BFD35E25-10DE-4A48-B881-97E16AE12428}"/>
    <cellStyle name="40% - Accent6 2 13 14" xfId="1265" xr:uid="{3A1F204E-F6D5-4070-91CC-E1C8F75E3306}"/>
    <cellStyle name="40% - Accent6 2 13 15" xfId="1266" xr:uid="{4185F620-3821-4247-B2A2-D425B4D675FA}"/>
    <cellStyle name="40% - Accent6 2 13 16" xfId="1267" xr:uid="{75110F0F-B5F2-4C0B-9E7D-C4FC7F8811DF}"/>
    <cellStyle name="40% - Accent6 2 13 17" xfId="1268" xr:uid="{FE96B770-CC12-4205-9352-74065B2968E5}"/>
    <cellStyle name="40% - Accent6 2 13 18" xfId="1269" xr:uid="{C0AEE4BA-F125-42FF-A955-B59721E9F412}"/>
    <cellStyle name="40% - Accent6 2 13 19" xfId="1270" xr:uid="{E2D0926E-EAD7-4998-AABB-3EA8E17B7D3E}"/>
    <cellStyle name="40% - Accent6 2 13 2" xfId="1271" xr:uid="{366A1842-BDAC-43EF-95DC-52A76F8362AB}"/>
    <cellStyle name="40% - Accent6 2 13 20" xfId="1272" xr:uid="{08E65AE7-830B-4EF8-BCC8-B09B304B25C4}"/>
    <cellStyle name="40% - Accent6 2 13 21" xfId="1273" xr:uid="{DED767F6-33FB-4B76-8D0D-47135F83A49B}"/>
    <cellStyle name="40% - Accent6 2 13 22" xfId="1274" xr:uid="{FFB4E4FF-290E-4821-AFEE-AA80A3C272E5}"/>
    <cellStyle name="40% - Accent6 2 13 23" xfId="1275" xr:uid="{5189975C-8AC7-42D9-9C6E-12538D1F5D78}"/>
    <cellStyle name="40% - Accent6 2 13 24" xfId="1276" xr:uid="{7F411EE2-715F-469E-8928-8829A2E98784}"/>
    <cellStyle name="40% - Accent6 2 13 25" xfId="1277" xr:uid="{44F70F87-4A1B-463D-898B-642A1FF42FAF}"/>
    <cellStyle name="40% - Accent6 2 13 26" xfId="1278" xr:uid="{10D3E621-9617-40A9-9DAB-7D07F5F0C393}"/>
    <cellStyle name="40% - Accent6 2 13 27" xfId="1279" xr:uid="{54742C0F-876B-46DA-AE7C-0AB78A491954}"/>
    <cellStyle name="40% - Accent6 2 13 28" xfId="1280" xr:uid="{EE78B62F-54BD-44CE-8793-410821472B3B}"/>
    <cellStyle name="40% - Accent6 2 13 29" xfId="1281" xr:uid="{3C58E57D-BF6D-4688-B029-D8741C8E81C2}"/>
    <cellStyle name="40% - Accent6 2 13 3" xfId="1282" xr:uid="{CFD98EF0-9CA6-4F11-A6D5-1102A06D94F8}"/>
    <cellStyle name="40% - Accent6 2 13 30" xfId="1283" xr:uid="{443D7EC9-BC8A-4F14-9F31-82B414F76626}"/>
    <cellStyle name="40% - Accent6 2 13 31" xfId="1284" xr:uid="{472AE4B7-9A67-45DF-8C96-CD8E180CC2F5}"/>
    <cellStyle name="40% - Accent6 2 13 32" xfId="1285" xr:uid="{19DF1E52-6077-4D16-8D01-EF1057661802}"/>
    <cellStyle name="40% - Accent6 2 13 33" xfId="1286" xr:uid="{2A02D198-8CF6-402C-BD1C-E0840E2932D8}"/>
    <cellStyle name="40% - Accent6 2 13 34" xfId="1287" xr:uid="{C1CB351A-3A4D-4868-AB13-E2A446340B04}"/>
    <cellStyle name="40% - Accent6 2 13 35" xfId="1288" xr:uid="{08A97FCB-3AEB-4760-AD6D-3DF486193CA1}"/>
    <cellStyle name="40% - Accent6 2 13 36" xfId="1289" xr:uid="{C354D694-7F6F-4E3A-8256-2AF8BBC83636}"/>
    <cellStyle name="40% - Accent6 2 13 37" xfId="1290" xr:uid="{D1D53BE3-3D58-4EE0-A4D6-C5EB2E5219F1}"/>
    <cellStyle name="40% - Accent6 2 13 38" xfId="1291" xr:uid="{E0B01DFC-2F72-42A0-9786-D8B4C49DD1AF}"/>
    <cellStyle name="40% - Accent6 2 13 39" xfId="1292" xr:uid="{D9A68406-E6CF-4FEA-AE35-F766CAE89F79}"/>
    <cellStyle name="40% - Accent6 2 13 4" xfId="1293" xr:uid="{D0203B59-827B-4FB9-8C65-A3B4A1AF9AA1}"/>
    <cellStyle name="40% - Accent6 2 13 40" xfId="1294" xr:uid="{00B3C082-38C6-4119-A487-68577402CD68}"/>
    <cellStyle name="40% - Accent6 2 13 41" xfId="1295" xr:uid="{0E9529F3-9BE3-430B-AD59-D3875E14B6CF}"/>
    <cellStyle name="40% - Accent6 2 13 42" xfId="1296" xr:uid="{F1FA5E22-9265-4B83-A014-6BFCBD5AF2F6}"/>
    <cellStyle name="40% - Accent6 2 13 43" xfId="1297" xr:uid="{37534A04-269D-4418-9025-9F72C25B1B5F}"/>
    <cellStyle name="40% - Accent6 2 13 44" xfId="1298" xr:uid="{4534AD50-7961-4DD4-A762-8F4DD8D612C6}"/>
    <cellStyle name="40% - Accent6 2 13 45" xfId="1299" xr:uid="{290F43C6-C7FF-44B9-89EE-BB04BB005765}"/>
    <cellStyle name="40% - Accent6 2 13 46" xfId="1300" xr:uid="{1D4A0A5A-388F-439F-AF56-2526657C1F1F}"/>
    <cellStyle name="40% - Accent6 2 13 47" xfId="1301" xr:uid="{69B2DA84-D748-44F9-8DBE-7C23B5026709}"/>
    <cellStyle name="40% - Accent6 2 13 5" xfId="1302" xr:uid="{308EECFB-5790-4AD6-ABEC-24F7C3C3C320}"/>
    <cellStyle name="40% - Accent6 2 13 6" xfId="1303" xr:uid="{13650DD6-DA71-417A-9621-472883D4C34E}"/>
    <cellStyle name="40% - Accent6 2 13 7" xfId="1304" xr:uid="{27434951-4D1C-4A80-AB18-1513EAF11AF8}"/>
    <cellStyle name="40% - Accent6 2 13 8" xfId="1305" xr:uid="{169AD4D3-34FB-4995-B765-6B917B318E8C}"/>
    <cellStyle name="40% - Accent6 2 13 9" xfId="1306" xr:uid="{1DB6157B-50D5-4A1B-A6D9-F26996A236D5}"/>
    <cellStyle name="40% - Accent6 2 2" xfId="1307" xr:uid="{F5790BEB-E85E-4FD4-BD34-DE4B3AF0B7A7}"/>
    <cellStyle name="40% - Accent6 2 2 10" xfId="1308" xr:uid="{832DCB83-6E9D-4F65-B5D3-EE6F391E38AD}"/>
    <cellStyle name="40% - Accent6 2 2 2" xfId="1309" xr:uid="{C47E96D9-7BA6-4976-AA11-F0EE63CA8737}"/>
    <cellStyle name="40% - Accent6 2 2 2 2" xfId="1310" xr:uid="{169C099A-2B5A-4657-9492-EE3911D9F086}"/>
    <cellStyle name="40% - Accent6 2 2 3" xfId="1311" xr:uid="{39452A2B-70A0-4805-A812-527D7A158C00}"/>
    <cellStyle name="40% - Accent6 2 2 4" xfId="1312" xr:uid="{82E4B9B6-E14E-46B9-BB1B-B55810EB8D9F}"/>
    <cellStyle name="40% - Accent6 2 2 5" xfId="1313" xr:uid="{83C46523-7EB4-4D52-AD31-95867FC02C98}"/>
    <cellStyle name="40% - Accent6 2 2 6" xfId="1314" xr:uid="{77B0BBB6-9AEB-4E0D-9C67-A9E8394CF140}"/>
    <cellStyle name="40% - Accent6 2 2 7" xfId="1315" xr:uid="{A191399F-FEE5-4034-BC1B-66CC0A17F904}"/>
    <cellStyle name="40% - Accent6 2 2 8" xfId="1316" xr:uid="{15DA1388-006F-4398-8D4C-981DA2822D7B}"/>
    <cellStyle name="40% - Accent6 2 2 9" xfId="1317" xr:uid="{0D63F310-2FD3-45DD-AEDB-37E38680D9BD}"/>
    <cellStyle name="40% - Accent6 2 3" xfId="1318" xr:uid="{A72C5F94-F50A-49C8-A55E-E33384889BF9}"/>
    <cellStyle name="40% - Accent6 2 3 2" xfId="1319" xr:uid="{3AE37981-E285-444D-83EF-7A3DAF9DFAD5}"/>
    <cellStyle name="40% - Accent6 2 4" xfId="1320" xr:uid="{B42521EA-8194-4847-B441-69B740BD6254}"/>
    <cellStyle name="40% - Accent6 2 4 2" xfId="1321" xr:uid="{B378B879-45A6-46F7-872B-D3FC6C08BCD3}"/>
    <cellStyle name="40% - Accent6 2 5" xfId="1322" xr:uid="{D8053055-AC53-46BE-ADE0-9B3F44722FE0}"/>
    <cellStyle name="40% - Accent6 2 6" xfId="1323" xr:uid="{5C217DEB-948A-49F9-846E-835B38B36F50}"/>
    <cellStyle name="40% - Accent6 2 7" xfId="1324" xr:uid="{90A39BEC-43EC-4604-88B6-9637820C0E72}"/>
    <cellStyle name="40% - Accent6 2 8" xfId="1325" xr:uid="{E9ED1A01-8B30-4644-BF20-BDD6236EAA00}"/>
    <cellStyle name="40% - Accent6 2 9" xfId="1326" xr:uid="{6E9BB9C2-BFAD-4F22-A9EB-82E85B662D0A}"/>
    <cellStyle name="40% - Accent6 3" xfId="1327" xr:uid="{CA2B6F50-F8A6-4598-9B35-250C769AD5A3}"/>
    <cellStyle name="40% - Accent6 3 10" xfId="1328" xr:uid="{6292F9BE-EF4B-4B49-B9AC-4DF0F87BF45D}"/>
    <cellStyle name="40% - Accent6 3 2" xfId="1329" xr:uid="{366D6663-6A96-485C-8015-6F6087ACB476}"/>
    <cellStyle name="40% - Accent6 3 3" xfId="1330" xr:uid="{EE14E056-9DFB-4175-A781-F29F653C6F75}"/>
    <cellStyle name="40% - Accent6 3 4" xfId="1331" xr:uid="{8A0710BC-BE96-4F2F-A987-4D5AF7C846DC}"/>
    <cellStyle name="40% - Accent6 3 5" xfId="1332" xr:uid="{FD7C9B07-0DB2-4B1E-8261-8C75BD5DCD97}"/>
    <cellStyle name="40% - Accent6 3 6" xfId="1333" xr:uid="{01A596F2-57F7-46EE-BA0C-D119370DE4EF}"/>
    <cellStyle name="40% - Accent6 3 7" xfId="1334" xr:uid="{12B1E637-66A5-45CF-AC22-BC15D2AC1BF4}"/>
    <cellStyle name="40% - Accent6 3 8" xfId="1335" xr:uid="{D9E009E3-764E-4679-BB9C-1C273432AD6A}"/>
    <cellStyle name="40% - Accent6 3 9" xfId="1336" xr:uid="{9BE60217-B003-4468-8BAC-0164EA5D9699}"/>
    <cellStyle name="40% - Accent6 4" xfId="1337" xr:uid="{A3842F6A-25E8-4578-937A-CB2CBD7CE812}"/>
    <cellStyle name="40% - Accent6 4 10" xfId="1338" xr:uid="{941399BF-A005-470B-874F-6272A1F2915B}"/>
    <cellStyle name="40% - Accent6 4 2" xfId="1339" xr:uid="{F1A02D8B-15BF-4CF1-BBC4-47E31A7E1A24}"/>
    <cellStyle name="40% - Accent6 4 3" xfId="1340" xr:uid="{B6EEC6F1-F0DB-4C21-9A34-B73F316682BD}"/>
    <cellStyle name="40% - Accent6 4 4" xfId="1341" xr:uid="{C2015A34-8538-4907-8236-2D73D595D2BE}"/>
    <cellStyle name="40% - Accent6 4 5" xfId="1342" xr:uid="{0ECDA75D-5014-46D9-8E21-14C8F68970E2}"/>
    <cellStyle name="40% - Accent6 4 6" xfId="1343" xr:uid="{F62E3CA5-7575-4DAF-B00C-1078F96D13CB}"/>
    <cellStyle name="40% - Accent6 4 7" xfId="1344" xr:uid="{44C3E7EF-2999-459A-8CC7-17C7D349963B}"/>
    <cellStyle name="40% - Accent6 4 8" xfId="1345" xr:uid="{41E62616-5601-4864-B3DD-E05ECE8924D5}"/>
    <cellStyle name="40% - Accent6 4 9" xfId="1346" xr:uid="{534294B6-71B5-4C62-8F44-8E64E4DDEDA1}"/>
    <cellStyle name="40% - Accent6 5" xfId="1347" xr:uid="{86FF19F4-05A5-4634-A8D6-17AB69C0B814}"/>
    <cellStyle name="40% - Accent6 5 10" xfId="1348" xr:uid="{6EBE8651-9FB8-469D-95C4-B25AEC289152}"/>
    <cellStyle name="40% - Accent6 5 2" xfId="1349" xr:uid="{70EE130B-E60A-4638-9728-8B16F329DE48}"/>
    <cellStyle name="40% - Accent6 5 3" xfId="1350" xr:uid="{59CE0A71-2788-4D39-A49E-53401C3F4B02}"/>
    <cellStyle name="40% - Accent6 5 4" xfId="1351" xr:uid="{45099608-4B7D-4915-BA7F-821A53197B87}"/>
    <cellStyle name="40% - Accent6 5 5" xfId="1352" xr:uid="{49987025-3C06-4BB0-A494-F313A079E157}"/>
    <cellStyle name="40% - Accent6 5 6" xfId="1353" xr:uid="{2B44AEB0-F8D3-4F24-8207-D18C3993A3D0}"/>
    <cellStyle name="40% - Accent6 5 7" xfId="1354" xr:uid="{BAA87F2E-2F93-4293-B0E2-760E95E63E6B}"/>
    <cellStyle name="40% - Accent6 5 8" xfId="1355" xr:uid="{B45DF881-B270-4C5A-A86C-BBB71800CA1F}"/>
    <cellStyle name="40% - Accent6 5 9" xfId="1356" xr:uid="{315E3AF0-6985-472E-AFDE-E82F96FB0FB1}"/>
    <cellStyle name="40% - Accent6 6 2" xfId="1357" xr:uid="{2839D909-CEB6-4139-8030-99A71B36B050}"/>
    <cellStyle name="40% - Accent6 7 2" xfId="1358" xr:uid="{C06823DD-252A-49A2-8FE5-0CB20AFB68DC}"/>
    <cellStyle name="40% - Accent6 8" xfId="1359" xr:uid="{7DDA64F2-C15B-4309-AE0F-0F80731CF708}"/>
    <cellStyle name="40% - Accent6 9" xfId="1360" xr:uid="{A1FFBBEF-4B0F-474A-B228-66F0B772CE99}"/>
    <cellStyle name="60% - Accent1" xfId="29" builtinId="32" customBuiltin="1"/>
    <cellStyle name="60% - Accent1 10" xfId="1361" xr:uid="{B200B46C-9ED6-4D5D-9D9B-1A96114B1AFD}"/>
    <cellStyle name="60% - Accent1 11" xfId="1362" xr:uid="{721ED359-B1D7-40C6-8067-CE8D50419887}"/>
    <cellStyle name="60% - Accent1 12" xfId="1363" xr:uid="{903631F2-06FC-4F32-9019-319C21C108EE}"/>
    <cellStyle name="60% - Accent1 13" xfId="1364" xr:uid="{FCD11CEA-F1B8-4D9E-8785-9FE22946AEE1}"/>
    <cellStyle name="60% - Accent1 14" xfId="1365" xr:uid="{14317B60-C56D-466C-866F-CE34832ADF76}"/>
    <cellStyle name="60% - Accent1 2" xfId="16739" xr:uid="{B55B4415-FD1E-44F2-8E73-F90E06235967}"/>
    <cellStyle name="60% - Accent1 2 10" xfId="1366" xr:uid="{7BACB45E-BDD3-4603-8DB0-C866745BA2F0}"/>
    <cellStyle name="60% - Accent1 2 11" xfId="1367" xr:uid="{33D54EC8-1F38-4655-B629-D66E33790F53}"/>
    <cellStyle name="60% - Accent1 2 12" xfId="1368" xr:uid="{C684D92D-E4EC-4063-A479-76D676753604}"/>
    <cellStyle name="60% - Accent1 2 13" xfId="1369" xr:uid="{8BEAD6D3-EF26-4CD1-805C-815E9112B419}"/>
    <cellStyle name="60% - Accent1 2 2" xfId="1370" xr:uid="{A123C2AE-CB57-4507-906D-9AA80774E4D0}"/>
    <cellStyle name="60% - Accent1 2 2 10" xfId="1371" xr:uid="{A209EC70-3B77-4EBA-8E47-1B976B1C5AC1}"/>
    <cellStyle name="60% - Accent1 2 2 2" xfId="1372" xr:uid="{87B8A61F-9EBE-42BE-85C1-52928707285F}"/>
    <cellStyle name="60% - Accent1 2 2 2 2" xfId="1373" xr:uid="{A02B5B5A-11E1-4C06-8C6C-3BEC363D029A}"/>
    <cellStyle name="60% - Accent1 2 2 3" xfId="1374" xr:uid="{014EE74A-A459-4356-88CD-3308AAD6269F}"/>
    <cellStyle name="60% - Accent1 2 2 4" xfId="1375" xr:uid="{E4E5CDCD-3572-47CB-A6BA-7BB24A61210F}"/>
    <cellStyle name="60% - Accent1 2 2 5" xfId="1376" xr:uid="{ACDA5890-3624-48F9-9BB2-1D9001257C87}"/>
    <cellStyle name="60% - Accent1 2 2 6" xfId="1377" xr:uid="{9D0102F1-05D6-4C6A-AB43-D46673DCF3EB}"/>
    <cellStyle name="60% - Accent1 2 2 7" xfId="1378" xr:uid="{13E0E35E-9AA2-4049-B0D9-80E10F6C49AF}"/>
    <cellStyle name="60% - Accent1 2 2 8" xfId="1379" xr:uid="{F2BFF601-B0CF-4B37-9162-387A4314FC9F}"/>
    <cellStyle name="60% - Accent1 2 2 9" xfId="1380" xr:uid="{436949A1-9DAC-48F1-B888-8A4C52B736D0}"/>
    <cellStyle name="60% - Accent1 2 3" xfId="1381" xr:uid="{ABB4E946-1C23-4B96-B580-2F53A8012CF1}"/>
    <cellStyle name="60% - Accent1 2 3 2" xfId="1382" xr:uid="{F37E2A4D-E8B4-434D-AF98-430A48CB06A1}"/>
    <cellStyle name="60% - Accent1 2 4" xfId="1383" xr:uid="{F361BEDE-85C5-44A7-BFA4-E8C29B36950E}"/>
    <cellStyle name="60% - Accent1 2 4 2" xfId="1384" xr:uid="{1A717487-E8E6-44F0-9BCA-A41F75A4CECA}"/>
    <cellStyle name="60% - Accent1 2 5" xfId="1385" xr:uid="{0532389A-4A5E-4AB8-998B-A547C7219459}"/>
    <cellStyle name="60% - Accent1 2 6" xfId="1386" xr:uid="{AB528153-C740-4CDB-A33A-B52421055449}"/>
    <cellStyle name="60% - Accent1 2 7" xfId="1387" xr:uid="{E43E60AD-FCB4-4EDC-B0EE-A948154E42DD}"/>
    <cellStyle name="60% - Accent1 2 8" xfId="1388" xr:uid="{AF1371E6-8958-4B0E-B945-6FA7AC85C3E4}"/>
    <cellStyle name="60% - Accent1 2 9" xfId="1389" xr:uid="{31D42400-1F30-460F-9A92-4A9505CB1830}"/>
    <cellStyle name="60% - Accent1 3" xfId="1390" xr:uid="{D5906209-E5CA-467D-B394-CC0876A91ACA}"/>
    <cellStyle name="60% - Accent1 3 10" xfId="1391" xr:uid="{E6B99741-339B-4DAF-86FB-42B3C78D7F44}"/>
    <cellStyle name="60% - Accent1 3 2" xfId="1392" xr:uid="{072A9F9F-4BD0-4C2D-BBD6-AC5385D453C8}"/>
    <cellStyle name="60% - Accent1 3 3" xfId="1393" xr:uid="{BE117C84-D812-45EC-B58C-6A286DACAADB}"/>
    <cellStyle name="60% - Accent1 3 4" xfId="1394" xr:uid="{C456DDB1-42F6-4EAD-B26A-8253A76A54AA}"/>
    <cellStyle name="60% - Accent1 3 5" xfId="1395" xr:uid="{90E81C71-6469-433A-8350-8932F8D04502}"/>
    <cellStyle name="60% - Accent1 3 6" xfId="1396" xr:uid="{841806FD-09CF-4B40-8DF0-A71E82C918A3}"/>
    <cellStyle name="60% - Accent1 3 7" xfId="1397" xr:uid="{2CD5BCAA-501B-42AC-8ACC-63BEBB1749CB}"/>
    <cellStyle name="60% - Accent1 3 8" xfId="1398" xr:uid="{98A30F1A-99DA-409A-B66E-63EA7ED42498}"/>
    <cellStyle name="60% - Accent1 3 9" xfId="1399" xr:uid="{51E037D5-E26C-4C53-A0F1-EC424791DEA4}"/>
    <cellStyle name="60% - Accent1 4" xfId="1400" xr:uid="{3DE0F515-8706-431E-AF67-243F3E6EF78D}"/>
    <cellStyle name="60% - Accent1 4 10" xfId="1401" xr:uid="{C662B1FC-237B-44C9-A848-B199BB19EA4A}"/>
    <cellStyle name="60% - Accent1 4 2" xfId="1402" xr:uid="{41F8B790-55AF-4A44-8598-F2F2D65DE2F4}"/>
    <cellStyle name="60% - Accent1 4 3" xfId="1403" xr:uid="{EA3E5588-9262-4231-8C6E-838FE80CFF24}"/>
    <cellStyle name="60% - Accent1 4 4" xfId="1404" xr:uid="{4BE66625-7F2E-447B-B707-0E62EC302D94}"/>
    <cellStyle name="60% - Accent1 4 5" xfId="1405" xr:uid="{39A1EC2F-C845-4A34-A154-B3253FE30D3E}"/>
    <cellStyle name="60% - Accent1 4 6" xfId="1406" xr:uid="{F1F0149F-E1FD-4A15-945F-EDED325394C1}"/>
    <cellStyle name="60% - Accent1 4 7" xfId="1407" xr:uid="{948912FC-B729-4813-8EAE-413209F785D5}"/>
    <cellStyle name="60% - Accent1 4 8" xfId="1408" xr:uid="{FF86F921-80C7-4D64-9DEE-712FA2058207}"/>
    <cellStyle name="60% - Accent1 4 9" xfId="1409" xr:uid="{48626796-2E29-4F91-843B-6A76964E9617}"/>
    <cellStyle name="60% - Accent1 5" xfId="1410" xr:uid="{B2B5D18E-69B7-43CC-B0FF-F04DD83BCFDF}"/>
    <cellStyle name="60% - Accent1 5 10" xfId="1411" xr:uid="{A2E995BC-9C5F-4242-B92D-C7A5432AC8B8}"/>
    <cellStyle name="60% - Accent1 5 2" xfId="1412" xr:uid="{7923D8A8-86CE-4AB9-920D-A198541C8063}"/>
    <cellStyle name="60% - Accent1 5 3" xfId="1413" xr:uid="{C6DF1635-A28B-4D02-A83E-D2C845899528}"/>
    <cellStyle name="60% - Accent1 5 4" xfId="1414" xr:uid="{72B0F472-7135-4648-9E11-F1A890883842}"/>
    <cellStyle name="60% - Accent1 5 5" xfId="1415" xr:uid="{79638C81-FBF3-4A6F-A00C-292632C8579C}"/>
    <cellStyle name="60% - Accent1 5 6" xfId="1416" xr:uid="{2F662F21-3DD2-47CA-941E-DAEDC9FB1933}"/>
    <cellStyle name="60% - Accent1 5 7" xfId="1417" xr:uid="{C07C2F1A-A9E0-4D84-A628-FA1C995CA1F7}"/>
    <cellStyle name="60% - Accent1 5 8" xfId="1418" xr:uid="{3BF54A77-47E3-4839-8E93-E3FA79AD9137}"/>
    <cellStyle name="60% - Accent1 5 9" xfId="1419" xr:uid="{80034B2C-2A4F-481C-A943-57ED25BFBC9A}"/>
    <cellStyle name="60% - Accent1 6 2" xfId="1420" xr:uid="{431FDACD-D45E-43BA-982A-35172ECAD57D}"/>
    <cellStyle name="60% - Accent1 7 2" xfId="1421" xr:uid="{EB76AA88-389E-4545-9E03-4B30565A3144}"/>
    <cellStyle name="60% - Accent1 8" xfId="1422" xr:uid="{F5BD30BA-4FBD-4CE4-9022-ADA438DAF9EC}"/>
    <cellStyle name="60% - Accent1 9" xfId="1423" xr:uid="{D32DF420-EB6F-4183-9827-9E9E0D97F762}"/>
    <cellStyle name="60% - Accent2" xfId="33" builtinId="36" customBuiltin="1"/>
    <cellStyle name="60% - Accent2 10" xfId="1424" xr:uid="{B5FC81BA-7E92-443F-8C48-64A71265B488}"/>
    <cellStyle name="60% - Accent2 11" xfId="1425" xr:uid="{FE258C57-98C0-438A-979D-911119C78D15}"/>
    <cellStyle name="60% - Accent2 12" xfId="1426" xr:uid="{9E4D47A6-D9E3-4D6A-88E9-89DE4EF614BD}"/>
    <cellStyle name="60% - Accent2 13" xfId="1427" xr:uid="{4F3BA3F2-D9B4-4E63-9375-EDF9026713C7}"/>
    <cellStyle name="60% - Accent2 14" xfId="1428" xr:uid="{6A5DFCB0-E518-4180-9799-4EB558BE734E}"/>
    <cellStyle name="60% - Accent2 2" xfId="16740" xr:uid="{552E9BE0-6830-484D-B878-FD26FBBB4371}"/>
    <cellStyle name="60% - Accent2 2 10" xfId="1429" xr:uid="{1DA7DC27-C263-4E5E-B19B-5E4A8B761B4C}"/>
    <cellStyle name="60% - Accent2 2 11" xfId="1430" xr:uid="{9D77EB70-2435-4BB2-8471-4D8B7D168313}"/>
    <cellStyle name="60% - Accent2 2 12" xfId="1431" xr:uid="{A181BDA7-FF68-4DBA-8C76-E381A8A55AD4}"/>
    <cellStyle name="60% - Accent2 2 13" xfId="1432" xr:uid="{63C42943-C49C-48A7-BEEA-C15DA9D5FB0B}"/>
    <cellStyle name="60% - Accent2 2 2" xfId="1433" xr:uid="{BACC0CBB-8DE6-4604-A19D-1F367A293A16}"/>
    <cellStyle name="60% - Accent2 2 2 10" xfId="1434" xr:uid="{4A35A48A-A021-451C-83C9-0B171214F99B}"/>
    <cellStyle name="60% - Accent2 2 2 2" xfId="1435" xr:uid="{F2FCFB58-D245-4F61-9A2D-37600916C8D8}"/>
    <cellStyle name="60% - Accent2 2 2 2 2" xfId="1436" xr:uid="{CD2580C4-A979-4E44-B124-75661872D20B}"/>
    <cellStyle name="60% - Accent2 2 2 3" xfId="1437" xr:uid="{7C18D4AE-2358-4618-9F3A-EE6BFDE2F384}"/>
    <cellStyle name="60% - Accent2 2 2 4" xfId="1438" xr:uid="{6271FBD4-D446-4FFF-8694-71CE4F695B9F}"/>
    <cellStyle name="60% - Accent2 2 2 5" xfId="1439" xr:uid="{A1C0DEB5-7FB3-4EE0-A150-D3B55D7B3854}"/>
    <cellStyle name="60% - Accent2 2 2 6" xfId="1440" xr:uid="{9E0FD65A-2693-4BE8-A150-0E28043D0D6D}"/>
    <cellStyle name="60% - Accent2 2 2 7" xfId="1441" xr:uid="{82773535-99C9-4AC1-BEC9-63D7C66DD366}"/>
    <cellStyle name="60% - Accent2 2 2 8" xfId="1442" xr:uid="{8909471D-BA38-4CA9-ADBA-CA3206B62274}"/>
    <cellStyle name="60% - Accent2 2 2 9" xfId="1443" xr:uid="{0D048FFC-7460-4A93-B7BD-9D2CAB8BD656}"/>
    <cellStyle name="60% - Accent2 2 3" xfId="1444" xr:uid="{D5D72249-41BA-497C-815B-683BDD51F050}"/>
    <cellStyle name="60% - Accent2 2 3 2" xfId="1445" xr:uid="{9F93034F-E272-43C4-8CB9-B0622EFBC2AF}"/>
    <cellStyle name="60% - Accent2 2 4" xfId="1446" xr:uid="{C6ACB0B3-7CCE-4A13-874C-06A22EACA992}"/>
    <cellStyle name="60% - Accent2 2 4 2" xfId="1447" xr:uid="{3C6DA8EA-73AB-40B3-A16F-AADA29B5C909}"/>
    <cellStyle name="60% - Accent2 2 5" xfId="1448" xr:uid="{3B1C51AB-A7F5-487D-A3B0-5559AB197E49}"/>
    <cellStyle name="60% - Accent2 2 6" xfId="1449" xr:uid="{0A28B121-997D-48B3-914C-5B9FB3E719A9}"/>
    <cellStyle name="60% - Accent2 2 7" xfId="1450" xr:uid="{EC4215FC-4015-4917-A7C3-97E3969DA484}"/>
    <cellStyle name="60% - Accent2 2 8" xfId="1451" xr:uid="{FD16E5D0-845F-4ADE-8A82-C2EC57A98E4A}"/>
    <cellStyle name="60% - Accent2 2 9" xfId="1452" xr:uid="{C7FDF9C4-4BD0-443B-9B2A-797FF68F970D}"/>
    <cellStyle name="60% - Accent2 3" xfId="1453" xr:uid="{2ECFA57E-5A55-48E8-BABF-B688746AC31E}"/>
    <cellStyle name="60% - Accent2 3 10" xfId="1454" xr:uid="{EFF376B6-8F71-4035-942E-82EB4E186A65}"/>
    <cellStyle name="60% - Accent2 3 2" xfId="1455" xr:uid="{E93EA9F2-335A-4D1E-83A2-BA622A4930F6}"/>
    <cellStyle name="60% - Accent2 3 3" xfId="1456" xr:uid="{71920068-D581-447C-8A19-33B213340F5E}"/>
    <cellStyle name="60% - Accent2 3 4" xfId="1457" xr:uid="{455C2971-D30B-43DB-9CE9-1B3E595DBBA5}"/>
    <cellStyle name="60% - Accent2 3 5" xfId="1458" xr:uid="{5A47B3C5-898F-4CB2-BFAA-B0590E5B0F96}"/>
    <cellStyle name="60% - Accent2 3 6" xfId="1459" xr:uid="{7BBCEE3C-E10F-48B7-B74F-9536E0888461}"/>
    <cellStyle name="60% - Accent2 3 7" xfId="1460" xr:uid="{7142C1F2-4EB4-405F-9C0F-A2FC7401839E}"/>
    <cellStyle name="60% - Accent2 3 8" xfId="1461" xr:uid="{6EB82A63-B970-46ED-95F4-792BCA776072}"/>
    <cellStyle name="60% - Accent2 3 9" xfId="1462" xr:uid="{1E1151A8-CF23-4E40-9976-7E4A03CB2952}"/>
    <cellStyle name="60% - Accent2 4" xfId="1463" xr:uid="{3D64C907-68C4-45A2-850E-F9BFEEF9BE89}"/>
    <cellStyle name="60% - Accent2 4 10" xfId="1464" xr:uid="{A63F9737-9A58-455C-B43B-0C332506BAAA}"/>
    <cellStyle name="60% - Accent2 4 2" xfId="1465" xr:uid="{FFE3C165-D79E-47DC-984E-D605F0FF2C0D}"/>
    <cellStyle name="60% - Accent2 4 3" xfId="1466" xr:uid="{68FC2061-6417-4AD2-8D15-78FE4F72E550}"/>
    <cellStyle name="60% - Accent2 4 4" xfId="1467" xr:uid="{348885E0-775F-4F20-A8B7-D8966FF1C8F3}"/>
    <cellStyle name="60% - Accent2 4 5" xfId="1468" xr:uid="{93862D57-6E68-4DFD-A6D9-68E7DF7DB304}"/>
    <cellStyle name="60% - Accent2 4 6" xfId="1469" xr:uid="{4BD55ECA-4C87-4C91-B840-C2F3A5081C27}"/>
    <cellStyle name="60% - Accent2 4 7" xfId="1470" xr:uid="{D19006B9-7645-46BA-8872-10824F5057B5}"/>
    <cellStyle name="60% - Accent2 4 8" xfId="1471" xr:uid="{C79229DC-C981-4196-9771-DB8D2F2C9A94}"/>
    <cellStyle name="60% - Accent2 4 9" xfId="1472" xr:uid="{54F8D1BD-4131-4D65-8912-9BBDF01A3594}"/>
    <cellStyle name="60% - Accent2 5" xfId="1473" xr:uid="{3D6CB365-785F-4EC3-8F4C-6A106B4C6EC2}"/>
    <cellStyle name="60% - Accent2 5 10" xfId="1474" xr:uid="{828B8190-28DA-4955-AF47-670A5C05A360}"/>
    <cellStyle name="60% - Accent2 5 2" xfId="1475" xr:uid="{B62C7083-7D3C-4AF5-9785-7E0D71257961}"/>
    <cellStyle name="60% - Accent2 5 3" xfId="1476" xr:uid="{84F210FB-A453-4945-9A1A-CE1D129B721D}"/>
    <cellStyle name="60% - Accent2 5 4" xfId="1477" xr:uid="{5E41E782-B3CC-4286-9D5F-BB120E3D0F3C}"/>
    <cellStyle name="60% - Accent2 5 5" xfId="1478" xr:uid="{58A2E2C5-5010-4732-8C77-30C74CB49D7B}"/>
    <cellStyle name="60% - Accent2 5 6" xfId="1479" xr:uid="{7EF8782A-2993-4F15-96ED-ED1C4DC8129B}"/>
    <cellStyle name="60% - Accent2 5 7" xfId="1480" xr:uid="{6C12EF88-A036-4719-888E-06984D3F2F57}"/>
    <cellStyle name="60% - Accent2 5 8" xfId="1481" xr:uid="{B526C994-F8C2-419D-8D53-28F27B64DCE5}"/>
    <cellStyle name="60% - Accent2 5 9" xfId="1482" xr:uid="{C1D41C96-A7DF-4978-97C6-9A39D626EF6C}"/>
    <cellStyle name="60% - Accent2 6 2" xfId="1483" xr:uid="{C3525F19-868F-4479-86E4-C6DC7174505E}"/>
    <cellStyle name="60% - Accent2 7 2" xfId="1484" xr:uid="{1AFA91B4-AE0E-47CF-BE14-B25A5BD5C51D}"/>
    <cellStyle name="60% - Accent2 8" xfId="1485" xr:uid="{B0B1D1E1-779A-4700-9EE7-3EED8F5DAC26}"/>
    <cellStyle name="60% - Accent2 9" xfId="1486" xr:uid="{40BC3101-336F-4880-9896-AD363BC7B1BD}"/>
    <cellStyle name="60% - Accent3" xfId="37" builtinId="40" customBuiltin="1"/>
    <cellStyle name="60% - Accent3 10" xfId="1487" xr:uid="{A46F838B-7158-4CCA-BB0B-78FEAC82BBEF}"/>
    <cellStyle name="60% - Accent3 11" xfId="1488" xr:uid="{F5637A9C-6477-4019-A281-59F5FA726E14}"/>
    <cellStyle name="60% - Accent3 12" xfId="1489" xr:uid="{E89AFF33-ACB1-4548-960D-BF51D046468E}"/>
    <cellStyle name="60% - Accent3 13" xfId="1490" xr:uid="{A16AD54E-1723-4EA2-885B-5E3BC331D2B5}"/>
    <cellStyle name="60% - Accent3 14" xfId="1491" xr:uid="{F0CA4980-8455-4084-A19A-8885016D897D}"/>
    <cellStyle name="60% - Accent3 2" xfId="16741" xr:uid="{43FD7B34-8EF5-4AE1-ACF9-A16989E8DA78}"/>
    <cellStyle name="60% - Accent3 2 10" xfId="1492" xr:uid="{D759D9DF-2C6C-470B-8644-FCEE206C4CF9}"/>
    <cellStyle name="60% - Accent3 2 11" xfId="1493" xr:uid="{A92BD771-A562-445D-974C-0C5DC6DEA21B}"/>
    <cellStyle name="60% - Accent3 2 12" xfId="1494" xr:uid="{C56CF375-55D9-4330-A2D1-8AF2A7614D0E}"/>
    <cellStyle name="60% - Accent3 2 13" xfId="1495" xr:uid="{D3F1D7B1-5E3C-44F4-B2FD-405F83FCB3CE}"/>
    <cellStyle name="60% - Accent3 2 2" xfId="1496" xr:uid="{5373C2D8-723F-42E3-BED4-3A3F7898F25C}"/>
    <cellStyle name="60% - Accent3 2 2 10" xfId="1497" xr:uid="{B5FB6545-F92E-48A1-801D-DAFCC0957AD8}"/>
    <cellStyle name="60% - Accent3 2 2 2" xfId="1498" xr:uid="{EA4DEA6A-3EE5-4990-B633-11FF0AAC92E7}"/>
    <cellStyle name="60% - Accent3 2 2 2 2" xfId="1499" xr:uid="{D3547328-5E9B-48BA-A289-488F4D35D5FE}"/>
    <cellStyle name="60% - Accent3 2 2 3" xfId="1500" xr:uid="{52E31F99-03B3-4349-89A1-0097A439F32E}"/>
    <cellStyle name="60% - Accent3 2 2 4" xfId="1501" xr:uid="{117D3019-DBE5-400E-A4E2-9B1C0DD91B42}"/>
    <cellStyle name="60% - Accent3 2 2 5" xfId="1502" xr:uid="{328076F9-AAFF-4CC3-82C9-978E7AD8C23E}"/>
    <cellStyle name="60% - Accent3 2 2 6" xfId="1503" xr:uid="{77AB1DEF-2343-4B1F-A1B7-CFF31125054A}"/>
    <cellStyle name="60% - Accent3 2 2 7" xfId="1504" xr:uid="{93C2F6BA-3857-41CB-B40A-2AFBDC9049CD}"/>
    <cellStyle name="60% - Accent3 2 2 8" xfId="1505" xr:uid="{DD2FBDED-137A-4220-9F80-63F5B86CC7A6}"/>
    <cellStyle name="60% - Accent3 2 2 9" xfId="1506" xr:uid="{23E25129-F701-47AF-9AE0-A21828F97ECD}"/>
    <cellStyle name="60% - Accent3 2 3" xfId="1507" xr:uid="{BA02EA02-BABE-4042-8427-ADABECC35C8E}"/>
    <cellStyle name="60% - Accent3 2 3 2" xfId="1508" xr:uid="{27C1D1CD-DA8F-4D90-A37C-34F8E4C45C2E}"/>
    <cellStyle name="60% - Accent3 2 4" xfId="1509" xr:uid="{86BF359C-A742-41F3-BF4C-1EE7DC4E3140}"/>
    <cellStyle name="60% - Accent3 2 4 2" xfId="1510" xr:uid="{D1D4CA82-238B-4A78-96DC-36F9F4BC8E20}"/>
    <cellStyle name="60% - Accent3 2 5" xfId="1511" xr:uid="{DD6E81CA-3814-4D94-88B8-E9BB11628699}"/>
    <cellStyle name="60% - Accent3 2 6" xfId="1512" xr:uid="{10FE5F9A-1F65-43B7-A7BB-D7A082B239AF}"/>
    <cellStyle name="60% - Accent3 2 7" xfId="1513" xr:uid="{1D3938AD-26AC-4386-BD50-10D52C0D1A74}"/>
    <cellStyle name="60% - Accent3 2 8" xfId="1514" xr:uid="{8F5C8DFD-68CF-441C-BB76-5E3B8E3AC8B7}"/>
    <cellStyle name="60% - Accent3 2 9" xfId="1515" xr:uid="{AC541801-362B-4EDF-AB9B-DEE3D7ACF4F1}"/>
    <cellStyle name="60% - Accent3 3" xfId="1516" xr:uid="{FB9CA828-32FE-43C5-882F-D6C142050606}"/>
    <cellStyle name="60% - Accent3 3 10" xfId="1517" xr:uid="{4B71D5A6-F4AA-412A-BEB5-C5EA86656A31}"/>
    <cellStyle name="60% - Accent3 3 2" xfId="1518" xr:uid="{4F68CC3B-FD52-4BCA-B4C8-59E4F5DD5979}"/>
    <cellStyle name="60% - Accent3 3 3" xfId="1519" xr:uid="{042B76DC-7059-4A60-A007-149DD14B4735}"/>
    <cellStyle name="60% - Accent3 3 4" xfId="1520" xr:uid="{68071F88-A03B-4AEB-927C-DB6DDF2A0CDA}"/>
    <cellStyle name="60% - Accent3 3 5" xfId="1521" xr:uid="{8E0680C1-E7E7-40A5-8AF2-347A3C4A60C2}"/>
    <cellStyle name="60% - Accent3 3 6" xfId="1522" xr:uid="{D1BB0770-3BC2-4AA8-BA79-2482C2EF24D3}"/>
    <cellStyle name="60% - Accent3 3 7" xfId="1523" xr:uid="{D03E5601-620C-44AA-9C41-65518276D3D4}"/>
    <cellStyle name="60% - Accent3 3 8" xfId="1524" xr:uid="{A5D49691-4D77-452A-9B21-76C95D835E44}"/>
    <cellStyle name="60% - Accent3 3 9" xfId="1525" xr:uid="{15DCAE7E-C536-47EA-8AC1-60DC1FC43B3A}"/>
    <cellStyle name="60% - Accent3 4" xfId="1526" xr:uid="{5AB1B1DF-6914-4ED0-9026-9CF1418484B6}"/>
    <cellStyle name="60% - Accent3 4 10" xfId="1527" xr:uid="{BA559E9D-9E79-48BE-8125-93D1C705966E}"/>
    <cellStyle name="60% - Accent3 4 2" xfId="1528" xr:uid="{27B93E23-F4DE-4B1E-A510-0446A600E3CA}"/>
    <cellStyle name="60% - Accent3 4 3" xfId="1529" xr:uid="{E54C799E-703B-4B33-99A1-5F3BC57812C5}"/>
    <cellStyle name="60% - Accent3 4 4" xfId="1530" xr:uid="{BA06F7B9-4CC3-4AC8-AAC0-400C22AF872E}"/>
    <cellStyle name="60% - Accent3 4 5" xfId="1531" xr:uid="{30821285-5485-494C-8920-DE8EEA07BB02}"/>
    <cellStyle name="60% - Accent3 4 6" xfId="1532" xr:uid="{C2F8ADB4-2E61-4D7D-A31B-33ACDF859CD5}"/>
    <cellStyle name="60% - Accent3 4 7" xfId="1533" xr:uid="{1B297282-E1BC-49BA-A8B2-EFE8CC96F10D}"/>
    <cellStyle name="60% - Accent3 4 8" xfId="1534" xr:uid="{2E22594A-64EB-4F2B-AD6F-D0D68852292A}"/>
    <cellStyle name="60% - Accent3 4 9" xfId="1535" xr:uid="{D5C5C198-2B38-4315-BA4A-0857051ACE7B}"/>
    <cellStyle name="60% - Accent3 5" xfId="1536" xr:uid="{8C6417D4-E422-4B5C-8462-6B5A007EB8FC}"/>
    <cellStyle name="60% - Accent3 5 10" xfId="1537" xr:uid="{7556FF03-30BC-4465-985A-491584A5FEAB}"/>
    <cellStyle name="60% - Accent3 5 2" xfId="1538" xr:uid="{5797AEC5-B17F-45BD-BD52-0D195342C262}"/>
    <cellStyle name="60% - Accent3 5 3" xfId="1539" xr:uid="{50466EC1-2BBC-4536-8E8B-A240ABB1909D}"/>
    <cellStyle name="60% - Accent3 5 4" xfId="1540" xr:uid="{CC6098C3-084E-4B7B-92AA-AF09C05D03CD}"/>
    <cellStyle name="60% - Accent3 5 5" xfId="1541" xr:uid="{D0B0BDAB-6D65-4756-8FD4-B8A3F248E40A}"/>
    <cellStyle name="60% - Accent3 5 6" xfId="1542" xr:uid="{F8D52A27-29AE-4A7A-A0D2-C55083D0AC8F}"/>
    <cellStyle name="60% - Accent3 5 7" xfId="1543" xr:uid="{2FFC6D3F-7EB1-4A3E-91E2-75D716ACA59D}"/>
    <cellStyle name="60% - Accent3 5 8" xfId="1544" xr:uid="{B3232CD5-74CC-40EC-81C1-C997CBCA24D7}"/>
    <cellStyle name="60% - Accent3 5 9" xfId="1545" xr:uid="{5CFE3884-D301-4707-8877-CD9851186B2B}"/>
    <cellStyle name="60% - Accent3 6 2" xfId="1546" xr:uid="{3277A732-0E68-48A8-80AA-6E886C4DC0A9}"/>
    <cellStyle name="60% - Accent3 7 2" xfId="1547" xr:uid="{07CB7DD9-BAB4-4E07-897D-86653271BA7D}"/>
    <cellStyle name="60% - Accent3 8" xfId="1548" xr:uid="{12E7AB51-2250-4376-8AF8-7EF08529F9F7}"/>
    <cellStyle name="60% - Accent3 9" xfId="1549" xr:uid="{1E68EAD7-8DAE-434C-967E-1A48F44ADFCB}"/>
    <cellStyle name="60% - Accent4" xfId="41" builtinId="44" customBuiltin="1"/>
    <cellStyle name="60% - Accent4 10" xfId="1550" xr:uid="{E3889FA6-28D6-4AF6-AB72-FE8051A76C39}"/>
    <cellStyle name="60% - Accent4 11" xfId="1551" xr:uid="{65D183B0-E378-4DF7-A48F-C163CF5D5591}"/>
    <cellStyle name="60% - Accent4 12" xfId="1552" xr:uid="{4B766582-3128-4555-B989-28E3B4163DC6}"/>
    <cellStyle name="60% - Accent4 13" xfId="1553" xr:uid="{43782E0C-F31B-42F2-BDD9-26FC3E12254F}"/>
    <cellStyle name="60% - Accent4 14" xfId="1554" xr:uid="{DEA83E40-90F9-4D80-BD8F-A4EA5C038B3D}"/>
    <cellStyle name="60% - Accent4 2" xfId="16742" xr:uid="{C16F8906-5426-481D-B8F9-3E2093E75CBB}"/>
    <cellStyle name="60% - Accent4 2 10" xfId="1555" xr:uid="{1ACEE5A9-BA29-4A1E-A881-25B04CAEA53C}"/>
    <cellStyle name="60% - Accent4 2 11" xfId="1556" xr:uid="{77598326-0763-4716-BF57-58A58A328AC5}"/>
    <cellStyle name="60% - Accent4 2 12" xfId="1557" xr:uid="{08F7F436-4BA4-43E1-8957-28DE66A0EAE2}"/>
    <cellStyle name="60% - Accent4 2 13" xfId="1558" xr:uid="{8936F030-C5B5-48F9-90C4-B29F7E9162C5}"/>
    <cellStyle name="60% - Accent4 2 2" xfId="1559" xr:uid="{61A8E923-9A2C-46EE-88F6-72F616D6A832}"/>
    <cellStyle name="60% - Accent4 2 2 10" xfId="1560" xr:uid="{0D6F16DF-D926-4CD0-9407-EFE213936EE3}"/>
    <cellStyle name="60% - Accent4 2 2 2" xfId="1561" xr:uid="{95077C67-5533-4AA1-BBC3-0A50994B846E}"/>
    <cellStyle name="60% - Accent4 2 2 2 2" xfId="1562" xr:uid="{37B60734-916F-4F6A-A3B0-379E9A369503}"/>
    <cellStyle name="60% - Accent4 2 2 3" xfId="1563" xr:uid="{0B13A11E-3A4D-4CF3-A23B-E9AF53D0624C}"/>
    <cellStyle name="60% - Accent4 2 2 4" xfId="1564" xr:uid="{7EE717F3-7880-4459-9CD1-06616B712A09}"/>
    <cellStyle name="60% - Accent4 2 2 5" xfId="1565" xr:uid="{6A506266-6C46-41F6-9AC6-A67A088FB739}"/>
    <cellStyle name="60% - Accent4 2 2 6" xfId="1566" xr:uid="{65CFB49D-A79B-4FE0-BC15-4375515B9034}"/>
    <cellStyle name="60% - Accent4 2 2 7" xfId="1567" xr:uid="{600BB745-86F8-418A-8A4A-722A0091AD30}"/>
    <cellStyle name="60% - Accent4 2 2 8" xfId="1568" xr:uid="{D218AFF5-9228-4087-82A5-9EE6DFA3DADF}"/>
    <cellStyle name="60% - Accent4 2 2 9" xfId="1569" xr:uid="{FA737D9E-C4C8-40F9-B0CE-2C31D835CF72}"/>
    <cellStyle name="60% - Accent4 2 3" xfId="1570" xr:uid="{F532B060-E826-4BB1-B42F-55ABE11D34CD}"/>
    <cellStyle name="60% - Accent4 2 3 2" xfId="1571" xr:uid="{F834B67C-A65D-4A1B-A0AF-AE23A4ECE512}"/>
    <cellStyle name="60% - Accent4 2 4" xfId="1572" xr:uid="{817C6184-B818-4EDE-B481-D1ACBA844D74}"/>
    <cellStyle name="60% - Accent4 2 4 2" xfId="1573" xr:uid="{75F777E7-1135-47AC-A4F8-BDA31F9AA603}"/>
    <cellStyle name="60% - Accent4 2 5" xfId="1574" xr:uid="{ED215C80-9410-43AB-9BA7-2914292C7D55}"/>
    <cellStyle name="60% - Accent4 2 6" xfId="1575" xr:uid="{FAEA7FEF-5B16-4C91-847C-CA245FA86381}"/>
    <cellStyle name="60% - Accent4 2 7" xfId="1576" xr:uid="{8967708F-2E56-469E-B934-9A0AB0E00FC4}"/>
    <cellStyle name="60% - Accent4 2 8" xfId="1577" xr:uid="{31563EC3-5F9C-4B0E-AC2E-2389856BB934}"/>
    <cellStyle name="60% - Accent4 2 9" xfId="1578" xr:uid="{7D67E9FC-046F-422C-9937-8A8FFE194D9B}"/>
    <cellStyle name="60% - Accent4 3" xfId="1579" xr:uid="{E2625CB1-85EE-4CF1-A6D7-2BC2653B24E9}"/>
    <cellStyle name="60% - Accent4 3 10" xfId="1580" xr:uid="{950A7FBA-18FF-48D1-8761-93AB7CDAE678}"/>
    <cellStyle name="60% - Accent4 3 2" xfId="1581" xr:uid="{B9FB5EFE-E32C-47BC-81FF-1A4AB0D6E05B}"/>
    <cellStyle name="60% - Accent4 3 3" xfId="1582" xr:uid="{9D39E3CC-DC5D-4A33-B6A2-D684E3319AB1}"/>
    <cellStyle name="60% - Accent4 3 4" xfId="1583" xr:uid="{768B6C9D-9780-448D-A990-AF8F4F8BC910}"/>
    <cellStyle name="60% - Accent4 3 5" xfId="1584" xr:uid="{44DAF6F5-C0CE-4EC2-9DEC-6CDA19EBA25D}"/>
    <cellStyle name="60% - Accent4 3 6" xfId="1585" xr:uid="{8A0C7FCC-2E94-46F7-8AA2-BDCFA882055C}"/>
    <cellStyle name="60% - Accent4 3 7" xfId="1586" xr:uid="{6169200B-70FA-47F3-8D85-3CCBCDDB942A}"/>
    <cellStyle name="60% - Accent4 3 8" xfId="1587" xr:uid="{28A15689-E230-4A0A-9759-384E27BD06B0}"/>
    <cellStyle name="60% - Accent4 3 9" xfId="1588" xr:uid="{0AA7A892-221F-44A1-A38A-87D00463D568}"/>
    <cellStyle name="60% - Accent4 4" xfId="1589" xr:uid="{CD9089C9-DD47-4B23-93D7-67C914357875}"/>
    <cellStyle name="60% - Accent4 4 10" xfId="1590" xr:uid="{BA414BAC-D6ED-4B9E-A9E6-D59828C24C27}"/>
    <cellStyle name="60% - Accent4 4 2" xfId="1591" xr:uid="{969A605A-2B1D-48B1-9D8B-A58ECB1D115E}"/>
    <cellStyle name="60% - Accent4 4 3" xfId="1592" xr:uid="{4439935C-2CD9-4B89-8AFA-5B27D81A82B1}"/>
    <cellStyle name="60% - Accent4 4 4" xfId="1593" xr:uid="{6C32AE0C-62EB-4D5B-9CB8-AA976AE8AA47}"/>
    <cellStyle name="60% - Accent4 4 5" xfId="1594" xr:uid="{54FE50F3-7285-4FDE-AE17-A3A4282C1CA0}"/>
    <cellStyle name="60% - Accent4 4 6" xfId="1595" xr:uid="{E8C08374-C55D-4377-9E8E-BE4ED77224F4}"/>
    <cellStyle name="60% - Accent4 4 7" xfId="1596" xr:uid="{D1D2614B-1EEB-4B23-A35E-87B9A813C02A}"/>
    <cellStyle name="60% - Accent4 4 8" xfId="1597" xr:uid="{37046860-E749-466F-98FA-5A51E76AD23E}"/>
    <cellStyle name="60% - Accent4 4 9" xfId="1598" xr:uid="{BC188C2D-87C3-4FF4-BE97-FD8264D4ECD4}"/>
    <cellStyle name="60% - Accent4 5" xfId="1599" xr:uid="{19D6D12C-0998-47E0-924D-EEE1C430558A}"/>
    <cellStyle name="60% - Accent4 5 10" xfId="1600" xr:uid="{E1FF33BC-B84F-499C-9F96-2F819A16FA30}"/>
    <cellStyle name="60% - Accent4 5 2" xfId="1601" xr:uid="{8D9F3724-3BE7-4ABA-964E-66D731F36C21}"/>
    <cellStyle name="60% - Accent4 5 3" xfId="1602" xr:uid="{E044D5A0-7D74-4519-BA2C-8A9911E5B937}"/>
    <cellStyle name="60% - Accent4 5 4" xfId="1603" xr:uid="{CE0DE9AE-208B-489C-8867-D28DBBBB2691}"/>
    <cellStyle name="60% - Accent4 5 5" xfId="1604" xr:uid="{B96587D5-169B-4802-8B85-E2C77C2B309A}"/>
    <cellStyle name="60% - Accent4 5 6" xfId="1605" xr:uid="{3D60D45B-BC43-45C8-A048-B9800E71B3E7}"/>
    <cellStyle name="60% - Accent4 5 7" xfId="1606" xr:uid="{67687E96-E46F-4287-B186-4A3EAB2A62BF}"/>
    <cellStyle name="60% - Accent4 5 8" xfId="1607" xr:uid="{B3C3253C-2D9C-472B-AF1B-9128EF586D92}"/>
    <cellStyle name="60% - Accent4 5 9" xfId="1608" xr:uid="{09EA1C86-1288-40FE-948E-4A93F54F5065}"/>
    <cellStyle name="60% - Accent4 6 2" xfId="1609" xr:uid="{19DB2E9F-F830-4EA1-89C2-96F6EC758C1B}"/>
    <cellStyle name="60% - Accent4 7 2" xfId="1610" xr:uid="{13A9EA4F-905D-473F-B565-0C090D4D1FAD}"/>
    <cellStyle name="60% - Accent4 8" xfId="1611" xr:uid="{0C02D407-95B1-4FAD-9A1E-7572D6942211}"/>
    <cellStyle name="60% - Accent4 9" xfId="1612" xr:uid="{54EC1BE7-5B31-4A4C-9912-91310BBFDFD5}"/>
    <cellStyle name="60% - Accent5" xfId="45" builtinId="48" customBuiltin="1"/>
    <cellStyle name="60% - Accent5 10" xfId="1613" xr:uid="{801BDDF0-E448-4052-8157-9FCE980DDA21}"/>
    <cellStyle name="60% - Accent5 11" xfId="1614" xr:uid="{8A0B60B4-4BAF-4429-9855-2F05E07375BA}"/>
    <cellStyle name="60% - Accent5 12" xfId="1615" xr:uid="{8BF0E45B-1924-4A8C-84CF-E74EF6C22559}"/>
    <cellStyle name="60% - Accent5 13" xfId="1616" xr:uid="{6AAF33CD-1E33-4A7D-86ED-14868AD8D931}"/>
    <cellStyle name="60% - Accent5 14" xfId="1617" xr:uid="{963298FC-75DB-4498-A9E7-A58581659A16}"/>
    <cellStyle name="60% - Accent5 2" xfId="16743" xr:uid="{27123838-B7D6-4C0D-87E8-3B4FA812C5D0}"/>
    <cellStyle name="60% - Accent5 2 10" xfId="1618" xr:uid="{BA3B949B-7221-4A06-8C41-DCC15D9959C7}"/>
    <cellStyle name="60% - Accent5 2 11" xfId="1619" xr:uid="{689E42AB-9159-4012-8EDB-F169C91C8ABA}"/>
    <cellStyle name="60% - Accent5 2 12" xfId="1620" xr:uid="{0708E2B3-C30A-4163-B0CD-BE8B32517680}"/>
    <cellStyle name="60% - Accent5 2 13" xfId="1621" xr:uid="{3272E96D-D4A6-4734-BADD-05E72EDA9E3C}"/>
    <cellStyle name="60% - Accent5 2 2" xfId="1622" xr:uid="{1396F8D1-5BEE-411B-8D68-8E651ECB8779}"/>
    <cellStyle name="60% - Accent5 2 2 10" xfId="1623" xr:uid="{A9C2494C-3ACF-410D-803E-52E4ED82BE21}"/>
    <cellStyle name="60% - Accent5 2 2 2" xfId="1624" xr:uid="{119BECEF-0250-4DF3-A86F-5A8D95A57553}"/>
    <cellStyle name="60% - Accent5 2 2 2 2" xfId="1625" xr:uid="{D5FEC2DD-480A-4BF7-AB7A-40F649D827FB}"/>
    <cellStyle name="60% - Accent5 2 2 3" xfId="1626" xr:uid="{CBA3BC0A-BFBF-4876-91FC-9B38B2D4B3A9}"/>
    <cellStyle name="60% - Accent5 2 2 4" xfId="1627" xr:uid="{8C12E64E-465C-4306-B25D-AC9F770A8AC0}"/>
    <cellStyle name="60% - Accent5 2 2 5" xfId="1628" xr:uid="{005D6B23-C165-49C4-AB85-5AC589DFBFA6}"/>
    <cellStyle name="60% - Accent5 2 2 6" xfId="1629" xr:uid="{64E956EC-4A29-449A-B223-B82A22A88BC5}"/>
    <cellStyle name="60% - Accent5 2 2 7" xfId="1630" xr:uid="{D0DC05C2-1903-4FBA-A0FD-B67502B666ED}"/>
    <cellStyle name="60% - Accent5 2 2 8" xfId="1631" xr:uid="{269CCC61-EA48-4814-844D-2D36C208BA64}"/>
    <cellStyle name="60% - Accent5 2 2 9" xfId="1632" xr:uid="{387E1196-F04D-4CDE-9079-D6BFFB7BE0D3}"/>
    <cellStyle name="60% - Accent5 2 3" xfId="1633" xr:uid="{843AB206-749C-415F-B834-A5490923642D}"/>
    <cellStyle name="60% - Accent5 2 3 2" xfId="1634" xr:uid="{9E6F07CD-893F-46F2-BEBD-D6B17712D29B}"/>
    <cellStyle name="60% - Accent5 2 4" xfId="1635" xr:uid="{81FCC681-13B0-47F0-9698-08735DA230D9}"/>
    <cellStyle name="60% - Accent5 2 4 2" xfId="1636" xr:uid="{6234FB7B-482D-44C6-9C03-9C9945353607}"/>
    <cellStyle name="60% - Accent5 2 5" xfId="1637" xr:uid="{0A9A1C15-5C38-4BA9-9387-7187CE0F98CD}"/>
    <cellStyle name="60% - Accent5 2 6" xfId="1638" xr:uid="{65628D18-A258-43C7-ABEA-E39BDC277D8A}"/>
    <cellStyle name="60% - Accent5 2 7" xfId="1639" xr:uid="{633FC21D-0108-4FC0-817D-9EF7BD4898AC}"/>
    <cellStyle name="60% - Accent5 2 8" xfId="1640" xr:uid="{7A2EDE8B-A599-4472-8226-022F151DD205}"/>
    <cellStyle name="60% - Accent5 2 9" xfId="1641" xr:uid="{F1C2CC9D-150E-4F8C-B3C3-83FE40A6AC0E}"/>
    <cellStyle name="60% - Accent5 3" xfId="1642" xr:uid="{CA157370-ECEF-4B2B-B72A-6D6A740C7A6A}"/>
    <cellStyle name="60% - Accent5 3 10" xfId="1643" xr:uid="{34EEFFA6-72FA-46AE-A6CE-E4FA84A294EA}"/>
    <cellStyle name="60% - Accent5 3 2" xfId="1644" xr:uid="{DB502B76-3AF4-4AD0-854A-587A0838DF8E}"/>
    <cellStyle name="60% - Accent5 3 3" xfId="1645" xr:uid="{27729FBD-1899-42A2-A46C-5D6E6C035C73}"/>
    <cellStyle name="60% - Accent5 3 4" xfId="1646" xr:uid="{798BF63C-6739-45A8-A933-303B63D8AC1D}"/>
    <cellStyle name="60% - Accent5 3 5" xfId="1647" xr:uid="{B928DF79-CCB0-4DE7-8EAB-C75C31557BF5}"/>
    <cellStyle name="60% - Accent5 3 6" xfId="1648" xr:uid="{DC037707-B0E3-4E63-B141-6B0DFF3419BE}"/>
    <cellStyle name="60% - Accent5 3 7" xfId="1649" xr:uid="{40683113-8197-4339-B0FF-8EE581D20A3E}"/>
    <cellStyle name="60% - Accent5 3 8" xfId="1650" xr:uid="{BBE09CFF-35D4-4CFB-98FB-B6BCBFB6A6A9}"/>
    <cellStyle name="60% - Accent5 3 9" xfId="1651" xr:uid="{397BAB08-38B8-4F12-9D42-A653C53FAC70}"/>
    <cellStyle name="60% - Accent5 4" xfId="1652" xr:uid="{6082E559-7BFD-4211-A1CE-405F35BC308B}"/>
    <cellStyle name="60% - Accent5 4 10" xfId="1653" xr:uid="{BE74488E-BE56-4F14-8ECB-5A1D48BA851D}"/>
    <cellStyle name="60% - Accent5 4 2" xfId="1654" xr:uid="{9605BA24-0902-491D-914E-A17A40D84776}"/>
    <cellStyle name="60% - Accent5 4 3" xfId="1655" xr:uid="{B7648F54-AC0E-4B9F-950B-101F5785D4F1}"/>
    <cellStyle name="60% - Accent5 4 4" xfId="1656" xr:uid="{3D8B9B49-9E95-45F5-8D9B-505DB3B13637}"/>
    <cellStyle name="60% - Accent5 4 5" xfId="1657" xr:uid="{C72136D3-EF94-4B54-9845-42C5EDDAD0BB}"/>
    <cellStyle name="60% - Accent5 4 6" xfId="1658" xr:uid="{BA3ED561-483B-4411-8D12-6C1DA3FA6027}"/>
    <cellStyle name="60% - Accent5 4 7" xfId="1659" xr:uid="{F3EAA93E-7366-4128-9FC2-14EEBBB9FD1D}"/>
    <cellStyle name="60% - Accent5 4 8" xfId="1660" xr:uid="{5A2EB937-0643-41D9-BB52-C902EAA147B9}"/>
    <cellStyle name="60% - Accent5 4 9" xfId="1661" xr:uid="{4E312A6C-FE1D-435E-8E82-854440AB356D}"/>
    <cellStyle name="60% - Accent5 5" xfId="1662" xr:uid="{720B8F8A-5869-416E-B883-CB2B1380B0D6}"/>
    <cellStyle name="60% - Accent5 5 10" xfId="1663" xr:uid="{7C4C9975-A141-4351-A6D9-A7A1066B8FBB}"/>
    <cellStyle name="60% - Accent5 5 2" xfId="1664" xr:uid="{FB7AEC9A-5C45-4B2D-84CA-234F114FBEFB}"/>
    <cellStyle name="60% - Accent5 5 3" xfId="1665" xr:uid="{5310F8FC-9A7D-4EEE-8455-8CEFABCA6C14}"/>
    <cellStyle name="60% - Accent5 5 4" xfId="1666" xr:uid="{FD4F9F65-71D7-414D-9267-C533E43D7659}"/>
    <cellStyle name="60% - Accent5 5 5" xfId="1667" xr:uid="{73998ED2-FFAF-4EC9-B834-E8D59AE2CA45}"/>
    <cellStyle name="60% - Accent5 5 6" xfId="1668" xr:uid="{E090269F-C120-4D23-8FFB-A900D5A430B1}"/>
    <cellStyle name="60% - Accent5 5 7" xfId="1669" xr:uid="{D153F9F0-56CC-4F37-B3A7-477B494B48FF}"/>
    <cellStyle name="60% - Accent5 5 8" xfId="1670" xr:uid="{E9FAA767-A356-45A9-9A2C-FBCF68849E8A}"/>
    <cellStyle name="60% - Accent5 5 9" xfId="1671" xr:uid="{62AAAC45-AD42-40D3-B985-0F015E614837}"/>
    <cellStyle name="60% - Accent5 6 2" xfId="1672" xr:uid="{7F25FA4A-1DC3-403E-ABCD-C6B95F98F9CB}"/>
    <cellStyle name="60% - Accent5 7 2" xfId="1673" xr:uid="{163BE619-83D5-4F1D-A122-B4BD07DA10F2}"/>
    <cellStyle name="60% - Accent5 8" xfId="1674" xr:uid="{445D5AC0-C7AF-4215-B48D-EBF22F9757F7}"/>
    <cellStyle name="60% - Accent5 9" xfId="1675" xr:uid="{6E67AF12-6720-4E4D-9453-790988C3309D}"/>
    <cellStyle name="60% - Accent6" xfId="49" builtinId="52" customBuiltin="1"/>
    <cellStyle name="60% - Accent6 10" xfId="1676" xr:uid="{55B91733-CB69-43C0-BA5B-9666F2EDFBD9}"/>
    <cellStyle name="60% - Accent6 11" xfId="1677" xr:uid="{4CE31C94-E81F-499D-8C8C-FCE48A7C9558}"/>
    <cellStyle name="60% - Accent6 12" xfId="1678" xr:uid="{49860C7D-6A6D-4E1E-B37E-027DCB37CA7F}"/>
    <cellStyle name="60% - Accent6 13" xfId="1679" xr:uid="{969646E3-ACB5-4210-9165-6DB3011E66BD}"/>
    <cellStyle name="60% - Accent6 14" xfId="1680" xr:uid="{A6C267C7-AD76-4DA0-9A64-F7A22432224F}"/>
    <cellStyle name="60% - Accent6 2" xfId="16744" xr:uid="{B9504B22-123E-4587-89EA-35E4E569030D}"/>
    <cellStyle name="60% - Accent6 2 10" xfId="1681" xr:uid="{5371B4EB-7851-47D4-AF00-7470721A1497}"/>
    <cellStyle name="60% - Accent6 2 11" xfId="1682" xr:uid="{563D29B4-71D7-4D3F-BCE3-0C37104DDC33}"/>
    <cellStyle name="60% - Accent6 2 12" xfId="1683" xr:uid="{B720986E-43BE-4068-BE09-6D7EB916FAD3}"/>
    <cellStyle name="60% - Accent6 2 13" xfId="1684" xr:uid="{86BD202D-580B-42BA-8C20-58AFBC78AC1D}"/>
    <cellStyle name="60% - Accent6 2 2" xfId="1685" xr:uid="{F09EEC7B-81CD-484A-989C-0A61A99BB2CA}"/>
    <cellStyle name="60% - Accent6 2 2 10" xfId="1686" xr:uid="{CF572D77-2C4B-428E-AD70-10D67C1886CB}"/>
    <cellStyle name="60% - Accent6 2 2 2" xfId="1687" xr:uid="{232DE38A-5E6D-410B-9B39-5F7E13B2D5EC}"/>
    <cellStyle name="60% - Accent6 2 2 2 2" xfId="1688" xr:uid="{92A6A8C8-4F98-48C7-8CC3-A53D10FDDBD7}"/>
    <cellStyle name="60% - Accent6 2 2 3" xfId="1689" xr:uid="{02D1F3C4-328A-4F55-A6A8-480E503B675C}"/>
    <cellStyle name="60% - Accent6 2 2 4" xfId="1690" xr:uid="{949646D3-14F7-470D-A935-A0EBBF758A5C}"/>
    <cellStyle name="60% - Accent6 2 2 5" xfId="1691" xr:uid="{5704E9DE-5E2E-41C7-BAC4-4C0F4F96E533}"/>
    <cellStyle name="60% - Accent6 2 2 6" xfId="1692" xr:uid="{901268FC-38D3-412F-8C97-6E76B635664F}"/>
    <cellStyle name="60% - Accent6 2 2 7" xfId="1693" xr:uid="{19E5B3E3-17E2-4CA4-B72C-96A1695BD2B0}"/>
    <cellStyle name="60% - Accent6 2 2 8" xfId="1694" xr:uid="{13A88EFB-4FED-4362-9218-07B52A83FFFB}"/>
    <cellStyle name="60% - Accent6 2 2 9" xfId="1695" xr:uid="{DB9D9FBF-4C18-48DD-8F95-D2AB6CC82DF6}"/>
    <cellStyle name="60% - Accent6 2 3" xfId="1696" xr:uid="{CB04DDF5-C181-4E3F-B001-A6F278B34AA4}"/>
    <cellStyle name="60% - Accent6 2 3 2" xfId="1697" xr:uid="{8156F4E8-33CA-4D60-8330-D8A3B0996FAC}"/>
    <cellStyle name="60% - Accent6 2 4" xfId="1698" xr:uid="{02CB6353-52A5-46C4-9738-479045E8A39C}"/>
    <cellStyle name="60% - Accent6 2 4 2" xfId="1699" xr:uid="{44090B20-A34D-4AD1-8A62-772045C6CF02}"/>
    <cellStyle name="60% - Accent6 2 5" xfId="1700" xr:uid="{CDBD8F51-1E08-48FA-AC0F-390B9CC763F0}"/>
    <cellStyle name="60% - Accent6 2 6" xfId="1701" xr:uid="{75F965F5-6634-49A7-A133-9A56B74BE2E7}"/>
    <cellStyle name="60% - Accent6 2 7" xfId="1702" xr:uid="{C57CCCDD-CC32-4448-B036-92A5C664910E}"/>
    <cellStyle name="60% - Accent6 2 8" xfId="1703" xr:uid="{42EB7C76-8ADC-4135-AEA2-A4D998C8503A}"/>
    <cellStyle name="60% - Accent6 2 9" xfId="1704" xr:uid="{B6D5B88C-9072-42D0-B1C4-FE39D9D720FD}"/>
    <cellStyle name="60% - Accent6 3" xfId="1705" xr:uid="{829B87B4-E046-4F91-8041-3663A9B28CD4}"/>
    <cellStyle name="60% - Accent6 3 10" xfId="1706" xr:uid="{ABDBDA96-39B0-4D9D-8F70-1129D697D9CA}"/>
    <cellStyle name="60% - Accent6 3 2" xfId="1707" xr:uid="{58254EF8-7DF9-4EE8-84F3-ADF99E686BBF}"/>
    <cellStyle name="60% - Accent6 3 3" xfId="1708" xr:uid="{474BD653-9C96-4AFB-86C4-987606A3599D}"/>
    <cellStyle name="60% - Accent6 3 4" xfId="1709" xr:uid="{FA04B84A-5A1A-4710-95A7-E31F2405A7F4}"/>
    <cellStyle name="60% - Accent6 3 5" xfId="1710" xr:uid="{C867D2EE-D47D-4441-86B3-19145531AFC4}"/>
    <cellStyle name="60% - Accent6 3 6" xfId="1711" xr:uid="{1C26AD2A-6BE4-4BAF-83E8-6E6ECEBC3636}"/>
    <cellStyle name="60% - Accent6 3 7" xfId="1712" xr:uid="{97C6A6E1-1DF6-41E0-B7AE-24305DB8C9C1}"/>
    <cellStyle name="60% - Accent6 3 8" xfId="1713" xr:uid="{2CF01CBC-D540-4F9D-A908-68BCFD995416}"/>
    <cellStyle name="60% - Accent6 3 9" xfId="1714" xr:uid="{462223A4-B02B-4BDD-B2F3-8FB2226D08BB}"/>
    <cellStyle name="60% - Accent6 4" xfId="1715" xr:uid="{2ECCA18A-DA97-4755-9536-160F002AD3CE}"/>
    <cellStyle name="60% - Accent6 4 10" xfId="1716" xr:uid="{30C6CF80-F059-49DB-B6A9-CA6979CF0170}"/>
    <cellStyle name="60% - Accent6 4 2" xfId="1717" xr:uid="{BC429A77-AF3B-47D9-A835-7DD1D0EAC5FB}"/>
    <cellStyle name="60% - Accent6 4 3" xfId="1718" xr:uid="{6F81BCFE-4FD1-4E83-B640-708D615BD277}"/>
    <cellStyle name="60% - Accent6 4 4" xfId="1719" xr:uid="{3FA98745-F0AA-43B2-9DF0-C63209B33660}"/>
    <cellStyle name="60% - Accent6 4 5" xfId="1720" xr:uid="{4BD09EED-B598-42CC-A82A-79519079CCF4}"/>
    <cellStyle name="60% - Accent6 4 6" xfId="1721" xr:uid="{ED6C4542-F87E-4318-A2B5-309FB075FA5C}"/>
    <cellStyle name="60% - Accent6 4 7" xfId="1722" xr:uid="{FAE72D21-701D-4D5F-9D66-6882F2D23E89}"/>
    <cellStyle name="60% - Accent6 4 8" xfId="1723" xr:uid="{640AA6DE-CEB2-4097-86A2-8B0DF25BF34E}"/>
    <cellStyle name="60% - Accent6 4 9" xfId="1724" xr:uid="{E513C334-3049-413C-BEB1-FB8E5BEA653E}"/>
    <cellStyle name="60% - Accent6 5" xfId="1725" xr:uid="{02D6E639-6ED0-41D2-AFD2-0E0C56F4DA20}"/>
    <cellStyle name="60% - Accent6 5 10" xfId="1726" xr:uid="{7DE2B7FC-D53D-4CFC-96E3-60EDA9A31190}"/>
    <cellStyle name="60% - Accent6 5 2" xfId="1727" xr:uid="{0E110B47-4A7B-414F-B4F7-1A97C89B6575}"/>
    <cellStyle name="60% - Accent6 5 3" xfId="1728" xr:uid="{29DF591C-FA23-48CD-8F56-48EFD2676B2C}"/>
    <cellStyle name="60% - Accent6 5 4" xfId="1729" xr:uid="{D2C59409-6F8C-4A50-B970-8EED08BB34FF}"/>
    <cellStyle name="60% - Accent6 5 5" xfId="1730" xr:uid="{2F9264AB-9467-4029-9C03-FBF66C4AA69C}"/>
    <cellStyle name="60% - Accent6 5 6" xfId="1731" xr:uid="{72A00DBD-E3E5-4D71-BDD3-177BFE66565E}"/>
    <cellStyle name="60% - Accent6 5 7" xfId="1732" xr:uid="{3B7B5F88-39BD-431C-9171-03E54E2F1E01}"/>
    <cellStyle name="60% - Accent6 5 8" xfId="1733" xr:uid="{667068A3-9773-4AA5-AD5F-E937D61FF00A}"/>
    <cellStyle name="60% - Accent6 5 9" xfId="1734" xr:uid="{37DFDA61-F47E-4C0D-A4FA-3DA849D3EA73}"/>
    <cellStyle name="60% - Accent6 6 2" xfId="1735" xr:uid="{74406863-2421-4425-8F5E-B15F3DB5445D}"/>
    <cellStyle name="60% - Accent6 7 2" xfId="1736" xr:uid="{4B0CEDFE-6165-4A21-9B40-4AA3D24CF062}"/>
    <cellStyle name="60% - Accent6 8" xfId="1737" xr:uid="{C9738F4B-7C78-49F4-BF76-0BB7D88DC3CE}"/>
    <cellStyle name="60% - Accent6 9" xfId="1738" xr:uid="{1DE15FDC-E40C-4F34-A805-D5F497E0B9E7}"/>
    <cellStyle name="Accent1" xfId="26" builtinId="29" customBuiltin="1"/>
    <cellStyle name="Accent1 10" xfId="1739" xr:uid="{984069EB-F2EE-4389-98FB-320E0B0F0316}"/>
    <cellStyle name="Accent1 11" xfId="1740" xr:uid="{E5A3958F-87DE-4A1C-B87F-CF0DC7F3C779}"/>
    <cellStyle name="Accent1 12" xfId="1741" xr:uid="{05C74843-5BC0-4DBB-AD60-BAB91441D284}"/>
    <cellStyle name="Accent1 13" xfId="1742" xr:uid="{B44D5B04-2913-4195-8B96-7227B9378A2B}"/>
    <cellStyle name="Accent1 14" xfId="1743" xr:uid="{DB00134F-7E89-4777-8E11-70B3B95F23F9}"/>
    <cellStyle name="Accent1 2 10" xfId="1744" xr:uid="{C7E321A1-A8B5-48B0-A42B-FAC99950B36E}"/>
    <cellStyle name="Accent1 2 11" xfId="1745" xr:uid="{B87331C6-F2F9-4AFA-A83B-E45EAB057151}"/>
    <cellStyle name="Accent1 2 12" xfId="1746" xr:uid="{CFE61783-62EE-4012-A786-9B2789B473C7}"/>
    <cellStyle name="Accent1 2 13" xfId="1747" xr:uid="{0251BCB2-5460-4046-B208-A720C8B4B13B}"/>
    <cellStyle name="Accent1 2 2" xfId="1748" xr:uid="{EA07194C-DD7A-4153-8AFD-53A6E8854C25}"/>
    <cellStyle name="Accent1 2 2 10" xfId="1749" xr:uid="{FC2D4724-5BDA-4EC2-82E2-531F656CCEE6}"/>
    <cellStyle name="Accent1 2 2 2" xfId="1750" xr:uid="{3F034151-2A37-487B-89A2-5D6ABE0509A0}"/>
    <cellStyle name="Accent1 2 2 2 2" xfId="1751" xr:uid="{32633863-453B-485F-AD6D-869026A35C45}"/>
    <cellStyle name="Accent1 2 2 3" xfId="1752" xr:uid="{6A701975-6323-413B-B3A1-E57A76EFBDD3}"/>
    <cellStyle name="Accent1 2 2 4" xfId="1753" xr:uid="{1BE6B704-F61B-4C14-93BF-8767B9E16932}"/>
    <cellStyle name="Accent1 2 2 5" xfId="1754" xr:uid="{134D2E06-D3FC-4DC3-9C5D-75290609D6E1}"/>
    <cellStyle name="Accent1 2 2 6" xfId="1755" xr:uid="{F01F70EE-F36F-40F9-B395-3E4FFC7635D7}"/>
    <cellStyle name="Accent1 2 2 7" xfId="1756" xr:uid="{049BBEEB-058B-4001-93C1-E6B011B16396}"/>
    <cellStyle name="Accent1 2 2 8" xfId="1757" xr:uid="{41D45A71-B4E8-4ED1-B452-078EA4785747}"/>
    <cellStyle name="Accent1 2 2 9" xfId="1758" xr:uid="{A4AE2416-7444-4239-845B-2DFA030A56ED}"/>
    <cellStyle name="Accent1 2 3" xfId="1759" xr:uid="{5E861FE5-4FCE-4B28-99C5-6E05919717E9}"/>
    <cellStyle name="Accent1 2 3 2" xfId="1760" xr:uid="{E3D7755E-AB3C-4400-8712-FDF9C148E136}"/>
    <cellStyle name="Accent1 2 4" xfId="1761" xr:uid="{AA89B5D0-E565-4DC8-A7FF-EA47A210B343}"/>
    <cellStyle name="Accent1 2 4 2" xfId="1762" xr:uid="{A27C5D9E-AFD0-4663-B7E4-45FF4765C9C6}"/>
    <cellStyle name="Accent1 2 5" xfId="1763" xr:uid="{49EE267B-E983-4877-B9DA-78F25ACDBA5D}"/>
    <cellStyle name="Accent1 2 6" xfId="1764" xr:uid="{753AE729-FA92-44A4-8B7C-84F76BFF5EF2}"/>
    <cellStyle name="Accent1 2 7" xfId="1765" xr:uid="{9274AC33-3E0D-4B06-BBBB-DB5F7AD89FCD}"/>
    <cellStyle name="Accent1 2 8" xfId="1766" xr:uid="{CEEE3EF8-7481-4314-B6E9-422AAC858DCD}"/>
    <cellStyle name="Accent1 2 9" xfId="1767" xr:uid="{D34327BC-0328-44AA-B73F-915E97193695}"/>
    <cellStyle name="Accent1 3" xfId="1768" xr:uid="{AFFAD53C-D431-4BE8-9966-B8E84AE977BE}"/>
    <cellStyle name="Accent1 3 10" xfId="1769" xr:uid="{A9C2CC00-1A92-48F8-A967-A2991B8259D7}"/>
    <cellStyle name="Accent1 3 2" xfId="1770" xr:uid="{9ECDA14D-E1ED-4646-90BF-BE139DD435AB}"/>
    <cellStyle name="Accent1 3 3" xfId="1771" xr:uid="{FEF16315-A0F3-4302-A84C-0339B38133E6}"/>
    <cellStyle name="Accent1 3 4" xfId="1772" xr:uid="{D72A5BAA-920C-4C69-B810-38CE992F548A}"/>
    <cellStyle name="Accent1 3 5" xfId="1773" xr:uid="{B2187645-3BF1-4AFB-B7FA-540A6AA99856}"/>
    <cellStyle name="Accent1 3 6" xfId="1774" xr:uid="{9AF3BD10-B32F-442E-86C1-C55B8CAE632B}"/>
    <cellStyle name="Accent1 3 7" xfId="1775" xr:uid="{919C0F21-7095-488E-AB5D-511DF50E3D6A}"/>
    <cellStyle name="Accent1 3 8" xfId="1776" xr:uid="{A15FF153-E0D0-4611-A847-39C75078B5D3}"/>
    <cellStyle name="Accent1 3 9" xfId="1777" xr:uid="{5BE36B1B-D307-4020-B41C-F35E0A621D72}"/>
    <cellStyle name="Accent1 4" xfId="1778" xr:uid="{0AC51044-A55D-414A-9157-7C906B42613A}"/>
    <cellStyle name="Accent1 4 10" xfId="1779" xr:uid="{C9B191E2-CCB0-4A83-BE72-6A3847B1B9BD}"/>
    <cellStyle name="Accent1 4 2" xfId="1780" xr:uid="{DCBC04ED-5350-4881-858E-CF0A98E17EED}"/>
    <cellStyle name="Accent1 4 3" xfId="1781" xr:uid="{F4AD8EC9-1274-49A9-A6D0-20B840B27243}"/>
    <cellStyle name="Accent1 4 4" xfId="1782" xr:uid="{1BDA7271-72AC-448A-AB77-951318BD9F5C}"/>
    <cellStyle name="Accent1 4 5" xfId="1783" xr:uid="{F6B03070-9C83-4490-9A3D-C5C4F6B235B2}"/>
    <cellStyle name="Accent1 4 6" xfId="1784" xr:uid="{0B7A6B32-7DF4-4015-8B32-809F54A7D918}"/>
    <cellStyle name="Accent1 4 7" xfId="1785" xr:uid="{3AAE9ABB-40B5-42BC-B344-14F5C38B560F}"/>
    <cellStyle name="Accent1 4 8" xfId="1786" xr:uid="{76DBE222-4C96-49DF-8568-D605CF842869}"/>
    <cellStyle name="Accent1 4 9" xfId="1787" xr:uid="{98CBC28C-ADC7-4696-A49B-11E26D656399}"/>
    <cellStyle name="Accent1 5" xfId="1788" xr:uid="{6EB5836F-5A54-4FCA-8158-A1EAC5894474}"/>
    <cellStyle name="Accent1 5 10" xfId="1789" xr:uid="{4AB40C05-6865-428E-B6A1-09D527C141E9}"/>
    <cellStyle name="Accent1 5 2" xfId="1790" xr:uid="{28E04D8D-6934-4883-83C3-078002D69E99}"/>
    <cellStyle name="Accent1 5 3" xfId="1791" xr:uid="{56DEC629-6482-4CB4-8867-91608C2819A0}"/>
    <cellStyle name="Accent1 5 4" xfId="1792" xr:uid="{B2F42E54-B715-469E-9F9F-942B047A5C86}"/>
    <cellStyle name="Accent1 5 5" xfId="1793" xr:uid="{757AE3AF-1A1B-40DB-88DC-ACB97510D2EB}"/>
    <cellStyle name="Accent1 5 6" xfId="1794" xr:uid="{955AE07F-93B9-40B9-A6AD-5F6889A74D52}"/>
    <cellStyle name="Accent1 5 7" xfId="1795" xr:uid="{3445F9BC-E7E8-4A6A-AA96-607D5E6B62C2}"/>
    <cellStyle name="Accent1 5 8" xfId="1796" xr:uid="{7FD358E4-CDE8-40B3-A971-4960A9A10C1A}"/>
    <cellStyle name="Accent1 5 9" xfId="1797" xr:uid="{3648F266-9A3C-49BE-95D7-82C6A61788A8}"/>
    <cellStyle name="Accent1 6 2" xfId="1798" xr:uid="{05AEF9BA-27E9-4580-BF80-AEAC3159250A}"/>
    <cellStyle name="Accent1 7 2" xfId="1799" xr:uid="{0BDC367F-B757-4DB0-9F5D-0467C2088AF4}"/>
    <cellStyle name="Accent1 8" xfId="1800" xr:uid="{4D6128FC-3D4A-4865-AF5B-E27E5A614928}"/>
    <cellStyle name="Accent1 9" xfId="1801" xr:uid="{A4AF9DC3-4687-4ED8-8999-E12AAEDF67A0}"/>
    <cellStyle name="Accent2" xfId="30" builtinId="33" customBuiltin="1"/>
    <cellStyle name="Accent2 10" xfId="1802" xr:uid="{8239CECF-7387-4037-A3CA-3B87E3BA32F7}"/>
    <cellStyle name="Accent2 11" xfId="1803" xr:uid="{5F27F1E7-228E-48FE-BE96-2B01F95FF259}"/>
    <cellStyle name="Accent2 12" xfId="1804" xr:uid="{45F2A719-5AE1-4399-8E0C-5834180BBC73}"/>
    <cellStyle name="Accent2 13" xfId="1805" xr:uid="{26705672-1B17-4DC9-BEF1-9BE842919D98}"/>
    <cellStyle name="Accent2 14" xfId="1806" xr:uid="{3DDD96F5-C94A-412E-A940-1E296CEFE02D}"/>
    <cellStyle name="Accent2 2 10" xfId="1807" xr:uid="{7208F8E5-7215-4DFE-A377-B64C40983DB8}"/>
    <cellStyle name="Accent2 2 11" xfId="1808" xr:uid="{0ED920E5-C77E-42C5-9737-528DFFD105E2}"/>
    <cellStyle name="Accent2 2 12" xfId="1809" xr:uid="{613A4236-1C95-4ED6-822F-D80600529199}"/>
    <cellStyle name="Accent2 2 13" xfId="1810" xr:uid="{6088413C-441B-42F7-8A50-6193F70C8B03}"/>
    <cellStyle name="Accent2 2 2" xfId="1811" xr:uid="{9302AA02-A660-4F24-B015-47A2B52DC13A}"/>
    <cellStyle name="Accent2 2 2 10" xfId="1812" xr:uid="{11036113-C519-40E7-9654-D4B0E73F131D}"/>
    <cellStyle name="Accent2 2 2 2" xfId="1813" xr:uid="{39F6991E-86CC-4F45-8FE8-F957A7872618}"/>
    <cellStyle name="Accent2 2 2 2 2" xfId="1814" xr:uid="{9C4246AD-0044-4E91-8FE3-E10FA4ED5389}"/>
    <cellStyle name="Accent2 2 2 3" xfId="1815" xr:uid="{3C0810EC-5503-4BBB-A462-EB38BEFE2C2B}"/>
    <cellStyle name="Accent2 2 2 4" xfId="1816" xr:uid="{E77F0F77-2530-4D56-AF61-D61818354CFA}"/>
    <cellStyle name="Accent2 2 2 5" xfId="1817" xr:uid="{5E8ABE25-0D18-447C-BDAC-C10AECB70E24}"/>
    <cellStyle name="Accent2 2 2 6" xfId="1818" xr:uid="{FA603DCE-83A1-486F-86DE-DFF8566A425D}"/>
    <cellStyle name="Accent2 2 2 7" xfId="1819" xr:uid="{F7A3CBBE-3CCC-4115-9558-3FAF960CA9E2}"/>
    <cellStyle name="Accent2 2 2 8" xfId="1820" xr:uid="{590CC4F0-DCE4-4CBD-ADE8-F553BF0A0478}"/>
    <cellStyle name="Accent2 2 2 9" xfId="1821" xr:uid="{BFADAE77-4129-4A81-994F-B21236A22BB3}"/>
    <cellStyle name="Accent2 2 3" xfId="1822" xr:uid="{491426A4-2D5A-433D-8BA9-44F5C76151E6}"/>
    <cellStyle name="Accent2 2 3 2" xfId="1823" xr:uid="{41B5731A-A34D-48DD-89ED-EDDA29C33B60}"/>
    <cellStyle name="Accent2 2 4" xfId="1824" xr:uid="{53666CB0-00A9-4566-BF8E-29817BC73AF2}"/>
    <cellStyle name="Accent2 2 4 2" xfId="1825" xr:uid="{9133927F-FA51-4679-A4BF-2DA1C87C2801}"/>
    <cellStyle name="Accent2 2 5" xfId="1826" xr:uid="{039C33A6-E201-4AB5-9F8C-F8EDB5E6B6A6}"/>
    <cellStyle name="Accent2 2 6" xfId="1827" xr:uid="{F588FEE5-EA12-4068-BA03-9FE48DBA85D5}"/>
    <cellStyle name="Accent2 2 7" xfId="1828" xr:uid="{AFEFCB4B-AEE1-4D32-821A-7E0E16027EBB}"/>
    <cellStyle name="Accent2 2 8" xfId="1829" xr:uid="{55E79D05-7373-42F2-BC3E-FC8EBA3E55A1}"/>
    <cellStyle name="Accent2 2 9" xfId="1830" xr:uid="{DECF7B33-49B7-4327-BA9A-06883B0B0506}"/>
    <cellStyle name="Accent2 3" xfId="1831" xr:uid="{30547267-35A1-4CFC-BBA0-C76051DC798E}"/>
    <cellStyle name="Accent2 3 10" xfId="1832" xr:uid="{8F938B24-A336-4125-8993-D5D3D3B2DA95}"/>
    <cellStyle name="Accent2 3 2" xfId="1833" xr:uid="{6A54A6A5-0E44-49D0-9B19-C78988104CF3}"/>
    <cellStyle name="Accent2 3 3" xfId="1834" xr:uid="{41A51F74-AE6B-406D-A1C8-A8DA8BFC40D3}"/>
    <cellStyle name="Accent2 3 4" xfId="1835" xr:uid="{FE605B9A-FA72-4DE7-BC7A-CE5B7480178B}"/>
    <cellStyle name="Accent2 3 5" xfId="1836" xr:uid="{EA32596D-D847-48BC-AB3C-D18C800A9DB3}"/>
    <cellStyle name="Accent2 3 6" xfId="1837" xr:uid="{C2F9D5FD-2CCC-4782-B354-DBCF8E0020D0}"/>
    <cellStyle name="Accent2 3 7" xfId="1838" xr:uid="{F2147754-EE34-449A-B2B2-954F26D22982}"/>
    <cellStyle name="Accent2 3 8" xfId="1839" xr:uid="{F8799138-CCCD-457B-BC3F-B8B27875FD2B}"/>
    <cellStyle name="Accent2 3 9" xfId="1840" xr:uid="{3CA01D8E-CB1D-4F4A-B219-EC82B6A635E0}"/>
    <cellStyle name="Accent2 4" xfId="1841" xr:uid="{A700DA97-6DB7-4108-95FC-FA3D43F565A1}"/>
    <cellStyle name="Accent2 4 10" xfId="1842" xr:uid="{A69D4455-E625-4500-B68B-24C16F643F25}"/>
    <cellStyle name="Accent2 4 2" xfId="1843" xr:uid="{4BF86F4D-4AE7-4513-9219-E702A12D1311}"/>
    <cellStyle name="Accent2 4 3" xfId="1844" xr:uid="{CF7C9AFE-FA1F-47F9-9D5F-3251F137E1B9}"/>
    <cellStyle name="Accent2 4 4" xfId="1845" xr:uid="{C6F83F41-118C-4572-BA72-FE0778ADFB93}"/>
    <cellStyle name="Accent2 4 5" xfId="1846" xr:uid="{E9F659F9-C533-4893-B859-3443A0CE9D0E}"/>
    <cellStyle name="Accent2 4 6" xfId="1847" xr:uid="{A9FFAB02-67C5-4E2E-969C-EF90FDBB1335}"/>
    <cellStyle name="Accent2 4 7" xfId="1848" xr:uid="{592784EA-A87C-4163-B11F-10FD423BF5CA}"/>
    <cellStyle name="Accent2 4 8" xfId="1849" xr:uid="{2B202071-C955-4885-81FE-B8495F9DA010}"/>
    <cellStyle name="Accent2 4 9" xfId="1850" xr:uid="{799B65F2-6468-4DB1-9F6D-31990CA7E244}"/>
    <cellStyle name="Accent2 5" xfId="1851" xr:uid="{2383DF3A-9CE9-41DA-8F0D-C780722BDD32}"/>
    <cellStyle name="Accent2 5 10" xfId="1852" xr:uid="{BF65AD3D-0029-43C3-B557-97C477E3B501}"/>
    <cellStyle name="Accent2 5 2" xfId="1853" xr:uid="{CE6E8554-F163-4427-B533-D0632A1923A6}"/>
    <cellStyle name="Accent2 5 3" xfId="1854" xr:uid="{B40B9334-6FEC-41A0-AEC9-D017A39B2FF4}"/>
    <cellStyle name="Accent2 5 4" xfId="1855" xr:uid="{C2D7523C-809C-459E-BD95-34F93693D7D5}"/>
    <cellStyle name="Accent2 5 5" xfId="1856" xr:uid="{B71C1134-75AE-46DF-954B-058E59F7C8B1}"/>
    <cellStyle name="Accent2 5 6" xfId="1857" xr:uid="{B7063DED-D305-48B1-BA8D-AFA2CD312359}"/>
    <cellStyle name="Accent2 5 7" xfId="1858" xr:uid="{4FC23B17-9DE0-4EC4-8DB4-C620EC43A4D6}"/>
    <cellStyle name="Accent2 5 8" xfId="1859" xr:uid="{24A8D5E2-5FD0-4CF3-BBFF-66E1379CA471}"/>
    <cellStyle name="Accent2 5 9" xfId="1860" xr:uid="{F95C7775-7E52-45B3-A29B-5DD8D3A90DF7}"/>
    <cellStyle name="Accent2 6 2" xfId="1861" xr:uid="{B509359B-5CC5-41FB-99FD-BFDD92E27251}"/>
    <cellStyle name="Accent2 7 2" xfId="1862" xr:uid="{B2E193E5-8646-40B5-8F05-E7259BA95264}"/>
    <cellStyle name="Accent2 8" xfId="1863" xr:uid="{7DB24035-EA04-4F58-8EDF-D713A06FE258}"/>
    <cellStyle name="Accent2 9" xfId="1864" xr:uid="{AFFE129B-FC61-45B5-9F20-668504992A55}"/>
    <cellStyle name="Accent3" xfId="34" builtinId="37" customBuiltin="1"/>
    <cellStyle name="Accent3 10" xfId="1865" xr:uid="{0A3DF669-A241-4B54-B9B3-790B2B3C1957}"/>
    <cellStyle name="Accent3 11" xfId="1866" xr:uid="{D46AC08D-E9AD-4B87-A356-618006BBCD4F}"/>
    <cellStyle name="Accent3 12" xfId="1867" xr:uid="{DDD9E4E2-60ED-40E7-97B2-1ED81BCC4DE3}"/>
    <cellStyle name="Accent3 13" xfId="1868" xr:uid="{EB35DBB5-6019-48A3-9A5E-1B8E5BD1DAA1}"/>
    <cellStyle name="Accent3 14" xfId="1869" xr:uid="{3586CA41-35BE-49CF-B41D-012E67D950D8}"/>
    <cellStyle name="Accent3 2 10" xfId="1870" xr:uid="{6B61EB3D-7400-4EEB-8FDB-EF325C89A8DC}"/>
    <cellStyle name="Accent3 2 11" xfId="1871" xr:uid="{40775D1C-6D52-4630-9B8C-9DD8112B6E7C}"/>
    <cellStyle name="Accent3 2 12" xfId="1872" xr:uid="{28AD88B9-8C02-49C1-BD84-4B7204D8070F}"/>
    <cellStyle name="Accent3 2 13" xfId="1873" xr:uid="{8AD8241D-D80D-4D18-9EA4-47EFA3A30F14}"/>
    <cellStyle name="Accent3 2 2" xfId="1874" xr:uid="{67173ABA-24F6-4A77-882C-B6B366348968}"/>
    <cellStyle name="Accent3 2 2 10" xfId="1875" xr:uid="{A4E0423C-69AD-4E88-AB3E-3DFA683CC2F8}"/>
    <cellStyle name="Accent3 2 2 2" xfId="1876" xr:uid="{C56598C9-61D8-4A8E-83B6-8C5F65620DA5}"/>
    <cellStyle name="Accent3 2 2 2 2" xfId="1877" xr:uid="{4423F69E-A503-4062-BF4E-722DEF16268D}"/>
    <cellStyle name="Accent3 2 2 3" xfId="1878" xr:uid="{6785E445-AB91-4D34-B935-22A645FA5F86}"/>
    <cellStyle name="Accent3 2 2 4" xfId="1879" xr:uid="{BCCC5EA4-A1B2-4E25-8A88-8CF8CF60EE44}"/>
    <cellStyle name="Accent3 2 2 5" xfId="1880" xr:uid="{B5147372-423B-4AFA-B7F4-7ED4B081ECC8}"/>
    <cellStyle name="Accent3 2 2 6" xfId="1881" xr:uid="{B5C68A60-D5B7-4ABA-B69E-A41BF64453DD}"/>
    <cellStyle name="Accent3 2 2 7" xfId="1882" xr:uid="{E4E2C2CD-922F-4370-A950-7018F747F231}"/>
    <cellStyle name="Accent3 2 2 8" xfId="1883" xr:uid="{7CCB6F38-B67F-48EB-A7E5-1C93F18BBF37}"/>
    <cellStyle name="Accent3 2 2 9" xfId="1884" xr:uid="{3A0BC949-1682-46AF-9BF9-AF743226C519}"/>
    <cellStyle name="Accent3 2 3" xfId="1885" xr:uid="{8652F02C-2551-4220-961C-D1A28844C460}"/>
    <cellStyle name="Accent3 2 3 2" xfId="1886" xr:uid="{E6265A8A-4395-4D18-A76B-B3A1EBEF3A47}"/>
    <cellStyle name="Accent3 2 4" xfId="1887" xr:uid="{F2F93AFC-3471-4BEF-A609-9412042830EC}"/>
    <cellStyle name="Accent3 2 4 2" xfId="1888" xr:uid="{1EA50FD9-4C17-468A-8743-E35507F53783}"/>
    <cellStyle name="Accent3 2 5" xfId="1889" xr:uid="{9EB59F1D-62F7-4BA0-99E7-4E40A8594091}"/>
    <cellStyle name="Accent3 2 6" xfId="1890" xr:uid="{E7972D1A-0FAF-48DA-9613-20A5F96FB1E9}"/>
    <cellStyle name="Accent3 2 7" xfId="1891" xr:uid="{3A9DB0EB-AF59-4C53-8C37-15CD913E133D}"/>
    <cellStyle name="Accent3 2 8" xfId="1892" xr:uid="{DC93DF46-C5AD-4E57-B0D0-55B1806A697F}"/>
    <cellStyle name="Accent3 2 9" xfId="1893" xr:uid="{E8CC76B8-88AA-4E7E-8555-AFD78AA08C2D}"/>
    <cellStyle name="Accent3 3" xfId="1894" xr:uid="{AAB8D2F0-72BC-4AA0-882E-1AB0EA8DB92F}"/>
    <cellStyle name="Accent3 3 10" xfId="1895" xr:uid="{0F85ADE3-959E-4B85-94C4-7C1E6C6300AB}"/>
    <cellStyle name="Accent3 3 2" xfId="1896" xr:uid="{C3BB1FD9-71EA-4758-837E-61F109840349}"/>
    <cellStyle name="Accent3 3 3" xfId="1897" xr:uid="{DB9DDD94-69FC-4E4C-A8FE-44CC8599997E}"/>
    <cellStyle name="Accent3 3 4" xfId="1898" xr:uid="{BA1403E3-69FA-4FFF-9245-6D2C990AFB8B}"/>
    <cellStyle name="Accent3 3 5" xfId="1899" xr:uid="{726A627E-C521-4B11-A1AF-F6606A121643}"/>
    <cellStyle name="Accent3 3 6" xfId="1900" xr:uid="{A8268B60-7F31-4590-8B04-A0EBABA856D2}"/>
    <cellStyle name="Accent3 3 7" xfId="1901" xr:uid="{8E56A038-A6AD-48CC-BFA7-C6C5EA891765}"/>
    <cellStyle name="Accent3 3 8" xfId="1902" xr:uid="{658A5F9F-B147-4A92-93BB-B5EB6F752C3E}"/>
    <cellStyle name="Accent3 3 9" xfId="1903" xr:uid="{97C92CCF-75EE-4F34-82A6-58BAA2880454}"/>
    <cellStyle name="Accent3 4" xfId="1904" xr:uid="{FCF54930-9F01-4241-BBDE-65FB634589F2}"/>
    <cellStyle name="Accent3 4 10" xfId="1905" xr:uid="{88213810-6287-413D-8C8A-8ED0E925E614}"/>
    <cellStyle name="Accent3 4 2" xfId="1906" xr:uid="{EE32AF2C-ED87-4328-B342-925C00CE8B75}"/>
    <cellStyle name="Accent3 4 3" xfId="1907" xr:uid="{67634767-F037-45F0-9368-B4BD549B001D}"/>
    <cellStyle name="Accent3 4 4" xfId="1908" xr:uid="{562B06E0-5A12-4440-8B4B-BB7299625022}"/>
    <cellStyle name="Accent3 4 5" xfId="1909" xr:uid="{7BE4198E-7AA9-41A1-BA2C-E59B7EC30790}"/>
    <cellStyle name="Accent3 4 6" xfId="1910" xr:uid="{EB0F20B5-8B4E-4C29-8176-7A4CF546AFD4}"/>
    <cellStyle name="Accent3 4 7" xfId="1911" xr:uid="{09D617EF-2364-4439-A167-1094CB3003A3}"/>
    <cellStyle name="Accent3 4 8" xfId="1912" xr:uid="{F13A9A99-D549-4E8F-AAF9-52553D1868E5}"/>
    <cellStyle name="Accent3 4 9" xfId="1913" xr:uid="{2C97B0BD-75A2-4D22-B214-F62FDE82A041}"/>
    <cellStyle name="Accent3 5" xfId="1914" xr:uid="{661C8D94-77EF-456B-9ADF-35008501CBF1}"/>
    <cellStyle name="Accent3 5 10" xfId="1915" xr:uid="{21A892CD-B1E7-48A6-914F-DA574ADABF53}"/>
    <cellStyle name="Accent3 5 2" xfId="1916" xr:uid="{58F92B02-435D-4A11-BD6D-F032A95B5C09}"/>
    <cellStyle name="Accent3 5 3" xfId="1917" xr:uid="{C8631EED-5C91-4C04-8E47-176DA4D80671}"/>
    <cellStyle name="Accent3 5 4" xfId="1918" xr:uid="{E1D7592D-992A-4B61-BFED-A2C3C98C62EE}"/>
    <cellStyle name="Accent3 5 5" xfId="1919" xr:uid="{A579543B-B7D2-430F-80D3-1D4026B24E26}"/>
    <cellStyle name="Accent3 5 6" xfId="1920" xr:uid="{2179E7A4-A6F9-4B47-AA3D-DF89654F3A9E}"/>
    <cellStyle name="Accent3 5 7" xfId="1921" xr:uid="{79DC18AA-1626-4765-861B-4F10BC1EC155}"/>
    <cellStyle name="Accent3 5 8" xfId="1922" xr:uid="{F582707A-2880-46AF-B132-FC5C4DCA9A01}"/>
    <cellStyle name="Accent3 5 9" xfId="1923" xr:uid="{F7CE4189-2680-455F-882A-F95AB950A40D}"/>
    <cellStyle name="Accent3 6 2" xfId="1924" xr:uid="{8947CAB7-1B24-42D4-B41C-BAADA0D9842C}"/>
    <cellStyle name="Accent3 7 2" xfId="1925" xr:uid="{752F482C-6D1E-48B3-8DAE-16656623AD87}"/>
    <cellStyle name="Accent3 8" xfId="1926" xr:uid="{DE3658FC-1A8D-4067-B81A-2461CB94376E}"/>
    <cellStyle name="Accent3 9" xfId="1927" xr:uid="{0A2878A7-54C2-4EFE-95EF-8A22EE674B1E}"/>
    <cellStyle name="Accent4" xfId="38" builtinId="41" customBuiltin="1"/>
    <cellStyle name="Accent4 10" xfId="1928" xr:uid="{7C4C1F9B-4A55-4180-B7CE-54BAFE2FC92B}"/>
    <cellStyle name="Accent4 11" xfId="1929" xr:uid="{27E8B32E-2E63-489F-8E3B-63104A6D6FFF}"/>
    <cellStyle name="Accent4 12" xfId="1930" xr:uid="{0B156DF3-396D-44C5-967E-50A63E180A9A}"/>
    <cellStyle name="Accent4 13" xfId="1931" xr:uid="{97C089D0-7369-4027-A3F4-B8A9818DB780}"/>
    <cellStyle name="Accent4 14" xfId="1932" xr:uid="{D4E98514-7669-468B-87C4-121E57ECB267}"/>
    <cellStyle name="Accent4 2 10" xfId="1933" xr:uid="{1CCB44DE-39A8-4E03-8E34-214ADDB9D001}"/>
    <cellStyle name="Accent4 2 11" xfId="1934" xr:uid="{09357333-CD0D-4BD6-AB75-E0E7E45191B5}"/>
    <cellStyle name="Accent4 2 12" xfId="1935" xr:uid="{EC07618C-1364-4D91-9C20-F98813218AF0}"/>
    <cellStyle name="Accent4 2 13" xfId="1936" xr:uid="{D002DAF3-21B2-4360-9487-C1C73F0ADB92}"/>
    <cellStyle name="Accent4 2 2" xfId="1937" xr:uid="{A525E9BB-68DE-48E5-86C2-EF1675972A5F}"/>
    <cellStyle name="Accent4 2 2 10" xfId="1938" xr:uid="{D147C59A-D0F5-43F6-9287-851BC5BBB3F1}"/>
    <cellStyle name="Accent4 2 2 2" xfId="1939" xr:uid="{5417F49F-F4C9-4B00-A951-8F1CFEBFEB32}"/>
    <cellStyle name="Accent4 2 2 2 2" xfId="1940" xr:uid="{C5327BA0-D00E-4FA6-9868-E321338D80E8}"/>
    <cellStyle name="Accent4 2 2 3" xfId="1941" xr:uid="{714AB105-BB5B-4B52-AF23-E8503B085A75}"/>
    <cellStyle name="Accent4 2 2 4" xfId="1942" xr:uid="{53EFAD8A-6BEB-4558-BF82-7CF2E05AE04E}"/>
    <cellStyle name="Accent4 2 2 5" xfId="1943" xr:uid="{E1C70A37-8648-4768-BE9D-99DAF1768C31}"/>
    <cellStyle name="Accent4 2 2 6" xfId="1944" xr:uid="{71E2A2B7-AE4A-463A-8634-4057EF721583}"/>
    <cellStyle name="Accent4 2 2 7" xfId="1945" xr:uid="{9A5F5383-C1A4-42A8-8449-B25AE4387771}"/>
    <cellStyle name="Accent4 2 2 8" xfId="1946" xr:uid="{B1CD8306-8C7A-4515-BB67-C7DEC514C307}"/>
    <cellStyle name="Accent4 2 2 9" xfId="1947" xr:uid="{77E5394D-5F6E-4E0A-8169-9BFEBC4A1F8C}"/>
    <cellStyle name="Accent4 2 3" xfId="1948" xr:uid="{514A0F6B-093D-4460-8807-3302032AB1A2}"/>
    <cellStyle name="Accent4 2 3 2" xfId="1949" xr:uid="{C49217BD-0DF0-47DE-BD0F-987979331CEC}"/>
    <cellStyle name="Accent4 2 4" xfId="1950" xr:uid="{08064E8F-5BE5-42A1-8282-9FA3AA1525A4}"/>
    <cellStyle name="Accent4 2 4 2" xfId="1951" xr:uid="{8C8C6C94-DC02-42EF-A9A4-5C75774B8575}"/>
    <cellStyle name="Accent4 2 5" xfId="1952" xr:uid="{62C414E7-E33D-4C52-966E-A369A9331EE6}"/>
    <cellStyle name="Accent4 2 6" xfId="1953" xr:uid="{54F6D3A5-046B-471C-8425-B0A1D62D1FB3}"/>
    <cellStyle name="Accent4 2 7" xfId="1954" xr:uid="{BD6BDB44-E546-4B8D-A8C8-A8D20B59496D}"/>
    <cellStyle name="Accent4 2 8" xfId="1955" xr:uid="{9FFD84DF-308B-4AF0-A2CC-84EC9DB1AB97}"/>
    <cellStyle name="Accent4 2 9" xfId="1956" xr:uid="{9456375C-9D48-4D6F-B87F-431BBA3DF7B7}"/>
    <cellStyle name="Accent4 3" xfId="1957" xr:uid="{29E25F3A-E4B8-4FEF-B829-F5E934077753}"/>
    <cellStyle name="Accent4 3 10" xfId="1958" xr:uid="{30032BB7-AFC0-4157-93C9-521806B0067F}"/>
    <cellStyle name="Accent4 3 2" xfId="1959" xr:uid="{A836D71A-5C2E-4030-AB7F-20B6821F1E78}"/>
    <cellStyle name="Accent4 3 3" xfId="1960" xr:uid="{5304F770-1EC0-4A03-9FE0-71C60176311F}"/>
    <cellStyle name="Accent4 3 4" xfId="1961" xr:uid="{47DD1F6A-18E4-4AF6-869A-4298EFCF4C42}"/>
    <cellStyle name="Accent4 3 5" xfId="1962" xr:uid="{5EDCBDA0-DC16-4551-96B9-A64F49C60651}"/>
    <cellStyle name="Accent4 3 6" xfId="1963" xr:uid="{FE836031-3B27-40ED-89FC-49C764A5929E}"/>
    <cellStyle name="Accent4 3 7" xfId="1964" xr:uid="{124D62CD-D806-423A-B994-17DA77C606EE}"/>
    <cellStyle name="Accent4 3 8" xfId="1965" xr:uid="{F4477556-8393-4954-86B3-68075789DAAD}"/>
    <cellStyle name="Accent4 3 9" xfId="1966" xr:uid="{1A92E323-6B09-4E84-A7C6-74EB317DF8A9}"/>
    <cellStyle name="Accent4 4" xfId="1967" xr:uid="{C3A5F396-381C-4C19-A084-4520CB5C0663}"/>
    <cellStyle name="Accent4 4 10" xfId="1968" xr:uid="{2AFE790B-D76F-48EB-96A0-798E0E6E7E99}"/>
    <cellStyle name="Accent4 4 2" xfId="1969" xr:uid="{276A5208-B3B6-40DA-8A9B-39613C8AA355}"/>
    <cellStyle name="Accent4 4 3" xfId="1970" xr:uid="{FE2BD63A-F4CE-4D44-8207-24F39EDFDF17}"/>
    <cellStyle name="Accent4 4 4" xfId="1971" xr:uid="{35744A1A-E533-4F0E-98D9-0D7CE930FD8C}"/>
    <cellStyle name="Accent4 4 5" xfId="1972" xr:uid="{CC88AC03-47B7-4F44-8DED-D7A2B9EA4058}"/>
    <cellStyle name="Accent4 4 6" xfId="1973" xr:uid="{167C94DA-3D3B-4BAE-AE0F-7D97B3DD53F7}"/>
    <cellStyle name="Accent4 4 7" xfId="1974" xr:uid="{A705D8F9-A1EE-4DF0-9E94-0103D2843988}"/>
    <cellStyle name="Accent4 4 8" xfId="1975" xr:uid="{79A7AB57-4F3E-49F8-87DD-E20A7BCF25A6}"/>
    <cellStyle name="Accent4 4 9" xfId="1976" xr:uid="{44DDB578-CC1B-4B40-B768-3B5F8DB61B73}"/>
    <cellStyle name="Accent4 5" xfId="1977" xr:uid="{AB03ECC7-063C-46C9-87AF-7E74B7889384}"/>
    <cellStyle name="Accent4 5 10" xfId="1978" xr:uid="{1B45C3C9-BF6E-456A-BED6-B8342B8298A1}"/>
    <cellStyle name="Accent4 5 2" xfId="1979" xr:uid="{113E6FAE-852E-4A76-A1AB-D61B16352538}"/>
    <cellStyle name="Accent4 5 3" xfId="1980" xr:uid="{0BE784AD-8AA3-488D-8D30-DBFB042D84C5}"/>
    <cellStyle name="Accent4 5 4" xfId="1981" xr:uid="{9062F9D4-BAB6-456C-BCBA-46ADD4FD685C}"/>
    <cellStyle name="Accent4 5 5" xfId="1982" xr:uid="{3AD467DF-01B1-4821-AEAA-12B1F512440E}"/>
    <cellStyle name="Accent4 5 6" xfId="1983" xr:uid="{E5ADBA5C-3907-4C81-A8B2-802D3E642223}"/>
    <cellStyle name="Accent4 5 7" xfId="1984" xr:uid="{1D2995FD-237D-4DA9-BCF7-4835D392E509}"/>
    <cellStyle name="Accent4 5 8" xfId="1985" xr:uid="{7F6EEC30-D350-49A9-85D1-11CAB984D60F}"/>
    <cellStyle name="Accent4 5 9" xfId="1986" xr:uid="{A1AF8D1F-2834-4907-B8D2-EE7C0FECB33B}"/>
    <cellStyle name="Accent4 6 2" xfId="1987" xr:uid="{6DD7B51A-1861-4925-ACDA-997F2C6FE57A}"/>
    <cellStyle name="Accent4 7 2" xfId="1988" xr:uid="{42A9D744-3FAC-4041-9195-543702F7F4E1}"/>
    <cellStyle name="Accent4 8" xfId="1989" xr:uid="{ABF46B8F-DACF-4815-B721-CEAD67AA07B1}"/>
    <cellStyle name="Accent4 9" xfId="1990" xr:uid="{A78ED235-9182-4E39-A932-3CD92CDF870C}"/>
    <cellStyle name="Accent5" xfId="42" builtinId="45" customBuiltin="1"/>
    <cellStyle name="Accent5 10" xfId="1991" xr:uid="{7F9FAF84-779A-4F8D-880C-E72E0AFD279C}"/>
    <cellStyle name="Accent5 11" xfId="1992" xr:uid="{A3284BAA-99F2-40C7-89A7-13A33F3C3DA3}"/>
    <cellStyle name="Accent5 12" xfId="1993" xr:uid="{4D11722C-3E01-46C5-A540-B064CB67808F}"/>
    <cellStyle name="Accent5 13" xfId="1994" xr:uid="{E4097B0E-9C09-4091-9673-4B812C39FC2F}"/>
    <cellStyle name="Accent5 14" xfId="1995" xr:uid="{92890F4A-7C4B-4CDC-A43E-82776D5C951E}"/>
    <cellStyle name="Accent5 2 10" xfId="1996" xr:uid="{ADAB7060-8D77-4D27-BA12-A4DC6D4962B2}"/>
    <cellStyle name="Accent5 2 11" xfId="1997" xr:uid="{EFFCF607-A50B-4892-82B3-9B2222625445}"/>
    <cellStyle name="Accent5 2 12" xfId="1998" xr:uid="{D75E0CF3-9172-48BF-99B6-1CC48C35584B}"/>
    <cellStyle name="Accent5 2 13" xfId="1999" xr:uid="{100946CF-336D-45D5-981B-AE2128FDC200}"/>
    <cellStyle name="Accent5 2 2" xfId="2000" xr:uid="{1D9A9F6E-0BEF-49F1-92FE-27BE701691DB}"/>
    <cellStyle name="Accent5 2 2 10" xfId="2001" xr:uid="{8656BBB9-94B7-48E7-B1E3-525B4F68B056}"/>
    <cellStyle name="Accent5 2 2 2" xfId="2002" xr:uid="{E8B4F944-3A62-4B38-9F02-8F52F9E40783}"/>
    <cellStyle name="Accent5 2 2 2 2" xfId="2003" xr:uid="{E9D0E0FB-7FC0-4CA7-B242-36766FBCE5B1}"/>
    <cellStyle name="Accent5 2 2 3" xfId="2004" xr:uid="{A412DB92-F9BF-41BF-9D31-7C0E13372256}"/>
    <cellStyle name="Accent5 2 2 4" xfId="2005" xr:uid="{AB8247A7-DBAD-47CC-82C2-4EBCFAF21E4F}"/>
    <cellStyle name="Accent5 2 2 5" xfId="2006" xr:uid="{B16AB688-FB1D-4CBF-9E27-AB4118CA3743}"/>
    <cellStyle name="Accent5 2 2 6" xfId="2007" xr:uid="{9B573727-2EA3-4920-9806-D016AFF85B1E}"/>
    <cellStyle name="Accent5 2 2 7" xfId="2008" xr:uid="{3029109A-6F5B-466A-A2ED-37169F60A3C4}"/>
    <cellStyle name="Accent5 2 2 8" xfId="2009" xr:uid="{DCD2524A-D968-4263-81A0-CE57496BA33F}"/>
    <cellStyle name="Accent5 2 2 9" xfId="2010" xr:uid="{1B095B2B-2068-4487-B54A-B4E01EAC681F}"/>
    <cellStyle name="Accent5 2 3" xfId="2011" xr:uid="{FCC0BF77-76E1-4E24-990C-F42A24D2FABE}"/>
    <cellStyle name="Accent5 2 3 2" xfId="2012" xr:uid="{E7C16303-5047-4D03-B91E-0FCE292D3A19}"/>
    <cellStyle name="Accent5 2 4" xfId="2013" xr:uid="{2A8710B9-E350-4828-8334-2EF0212EEF59}"/>
    <cellStyle name="Accent5 2 4 2" xfId="2014" xr:uid="{93BFDA10-20D8-4024-B78A-700EF849F09E}"/>
    <cellStyle name="Accent5 2 5" xfId="2015" xr:uid="{F0E7252F-A53B-4E1F-B619-FEEEBC624015}"/>
    <cellStyle name="Accent5 2 6" xfId="2016" xr:uid="{D426BB0A-29EA-4D20-B036-42121FEE13F5}"/>
    <cellStyle name="Accent5 2 7" xfId="2017" xr:uid="{F2709F5B-47BB-4137-934C-B5D8C806BC46}"/>
    <cellStyle name="Accent5 2 8" xfId="2018" xr:uid="{7A01A760-D6DD-48A9-A0CA-7638430A9051}"/>
    <cellStyle name="Accent5 2 9" xfId="2019" xr:uid="{5A4B1F0F-58C7-4411-9C01-D165CB614EBF}"/>
    <cellStyle name="Accent5 3" xfId="2020" xr:uid="{99C1D204-BE5D-421A-ABE5-2F9A998866E4}"/>
    <cellStyle name="Accent5 3 10" xfId="2021" xr:uid="{0927DDD7-9E9C-4E9D-A032-8B8FCA35BC65}"/>
    <cellStyle name="Accent5 3 2" xfId="2022" xr:uid="{6BF0E866-77A8-4FC4-BF1E-48C55C303B0A}"/>
    <cellStyle name="Accent5 3 3" xfId="2023" xr:uid="{18F090BE-0CF8-4AC2-88E9-5E9196B06BE2}"/>
    <cellStyle name="Accent5 3 4" xfId="2024" xr:uid="{32925E1F-0C0E-450C-AC7C-FE697F051484}"/>
    <cellStyle name="Accent5 3 5" xfId="2025" xr:uid="{830F79A1-AC9F-43D2-BFFB-E5D94C4FE502}"/>
    <cellStyle name="Accent5 3 6" xfId="2026" xr:uid="{D0D3E9D3-7FE7-49DA-A5D3-514696DA98E0}"/>
    <cellStyle name="Accent5 3 7" xfId="2027" xr:uid="{0000F197-E9EF-4DBE-A7DC-BF63DC9E5E36}"/>
    <cellStyle name="Accent5 3 8" xfId="2028" xr:uid="{5DB0D23A-D374-4B00-BF69-7A66A4E57138}"/>
    <cellStyle name="Accent5 3 9" xfId="2029" xr:uid="{E4E3530A-A62E-442B-A3BE-32F5280A340A}"/>
    <cellStyle name="Accent5 4" xfId="2030" xr:uid="{66C4A853-F849-4A68-931B-8836F2325BAD}"/>
    <cellStyle name="Accent5 4 10" xfId="2031" xr:uid="{B95D1FE1-8407-47A6-9746-BEA91B58F252}"/>
    <cellStyle name="Accent5 4 2" xfId="2032" xr:uid="{A3DB0E94-A564-45FA-A18A-DE40D0039CFC}"/>
    <cellStyle name="Accent5 4 3" xfId="2033" xr:uid="{D71F8866-6DCE-498C-8807-B6CC3876528A}"/>
    <cellStyle name="Accent5 4 4" xfId="2034" xr:uid="{9D79AFC4-0545-4B8A-A5BC-0A4BFA305287}"/>
    <cellStyle name="Accent5 4 5" xfId="2035" xr:uid="{F9D457E0-C62F-4BF4-BE53-F82AA0EF6420}"/>
    <cellStyle name="Accent5 4 6" xfId="2036" xr:uid="{31A4331E-1974-40F6-81C3-F81EFFCE6347}"/>
    <cellStyle name="Accent5 4 7" xfId="2037" xr:uid="{0CB4B760-3C72-4849-A27D-A05461DCBFB7}"/>
    <cellStyle name="Accent5 4 8" xfId="2038" xr:uid="{2A9D96FA-7302-414B-B7D4-160C79759D94}"/>
    <cellStyle name="Accent5 4 9" xfId="2039" xr:uid="{B6826EFF-C95E-44EF-B70C-8F034D80C202}"/>
    <cellStyle name="Accent5 5" xfId="2040" xr:uid="{EFF856FF-C553-46EC-BB14-89F3F3B0FF5B}"/>
    <cellStyle name="Accent5 5 10" xfId="2041" xr:uid="{CC5D86C9-9BC6-4161-A97F-37A767726B14}"/>
    <cellStyle name="Accent5 5 2" xfId="2042" xr:uid="{09547A84-B2C2-4CF6-9682-51A0CB3C31A7}"/>
    <cellStyle name="Accent5 5 3" xfId="2043" xr:uid="{0BCA103B-15AE-4158-9EA5-C2F97ED3FCC7}"/>
    <cellStyle name="Accent5 5 4" xfId="2044" xr:uid="{049F4D47-DF01-4E7F-9619-57358BF5B705}"/>
    <cellStyle name="Accent5 5 5" xfId="2045" xr:uid="{1EAD6EDE-22AB-49CD-9CDA-F5421E0CD7C9}"/>
    <cellStyle name="Accent5 5 6" xfId="2046" xr:uid="{D19C0228-AC29-4E75-B8BE-16020D6E6E5E}"/>
    <cellStyle name="Accent5 5 7" xfId="2047" xr:uid="{59AFC1A1-8CB7-4CD9-90E0-5522334BAEDF}"/>
    <cellStyle name="Accent5 5 8" xfId="2048" xr:uid="{27FE4373-593E-489D-BE89-677B73A5103D}"/>
    <cellStyle name="Accent5 5 9" xfId="2049" xr:uid="{C3BB96EE-693C-41E6-8B85-62781BC5E6F2}"/>
    <cellStyle name="Accent5 6 2" xfId="2050" xr:uid="{C2414BEF-6125-4F4F-88BF-234766F4F49D}"/>
    <cellStyle name="Accent5 7 2" xfId="2051" xr:uid="{2BC75AB9-979B-403A-9C66-2EA87320AD48}"/>
    <cellStyle name="Accent5 8" xfId="2052" xr:uid="{E6CC0CF8-2B42-427E-B403-72EAB9612655}"/>
    <cellStyle name="Accent5 9" xfId="2053" xr:uid="{6A172B0E-7E1C-44A3-877B-6D0E98D64F7A}"/>
    <cellStyle name="Accent6" xfId="46" builtinId="49" customBuiltin="1"/>
    <cellStyle name="Accent6 10" xfId="2054" xr:uid="{51802AC2-2BA5-40B2-B262-13C7A1C418E0}"/>
    <cellStyle name="Accent6 11" xfId="2055" xr:uid="{6B53A040-F069-4594-B002-B81B2480F7CB}"/>
    <cellStyle name="Accent6 12" xfId="2056" xr:uid="{2CA4FE04-9948-49C6-8549-6049EA33CD9C}"/>
    <cellStyle name="Accent6 13" xfId="2057" xr:uid="{477B9143-FD36-43DD-AD52-A101C592CF2A}"/>
    <cellStyle name="Accent6 14" xfId="2058" xr:uid="{77191127-6761-472C-8E14-FC426A62A39F}"/>
    <cellStyle name="Accent6 2 10" xfId="2059" xr:uid="{7BA09672-CEAD-4691-A49F-A4135A9EBC76}"/>
    <cellStyle name="Accent6 2 11" xfId="2060" xr:uid="{182BCE89-1E25-440D-B308-1B0D40B1BFD2}"/>
    <cellStyle name="Accent6 2 12" xfId="2061" xr:uid="{D49F2451-F140-48F2-9F3C-6D4A8074BF3B}"/>
    <cellStyle name="Accent6 2 13" xfId="2062" xr:uid="{AAC9CE07-DC9C-449E-B6AC-3A5A26C9B5E5}"/>
    <cellStyle name="Accent6 2 2" xfId="2063" xr:uid="{EEFF7F94-4DC2-49F4-8506-4F32FEB18C0F}"/>
    <cellStyle name="Accent6 2 2 10" xfId="2064" xr:uid="{8F57528A-3142-450E-8B5B-9D32D5C6BCCC}"/>
    <cellStyle name="Accent6 2 2 2" xfId="2065" xr:uid="{D2042966-C43E-4602-85BE-D04BDC2A1595}"/>
    <cellStyle name="Accent6 2 2 2 2" xfId="2066" xr:uid="{891664D4-41B1-4456-B695-9B3A6A072185}"/>
    <cellStyle name="Accent6 2 2 3" xfId="2067" xr:uid="{4439BC09-B575-4873-9988-D1F8F471B355}"/>
    <cellStyle name="Accent6 2 2 4" xfId="2068" xr:uid="{F1C9FBD7-9A74-4A56-B901-5B8CB5B7F27C}"/>
    <cellStyle name="Accent6 2 2 5" xfId="2069" xr:uid="{E807BED9-1BE8-4B25-95AE-23F0BC92D2DC}"/>
    <cellStyle name="Accent6 2 2 6" xfId="2070" xr:uid="{511421EC-1686-4648-A031-2C444EC5DF08}"/>
    <cellStyle name="Accent6 2 2 7" xfId="2071" xr:uid="{6892DA18-4CC8-44CF-BAED-A2BB94CCE0D5}"/>
    <cellStyle name="Accent6 2 2 8" xfId="2072" xr:uid="{B7A16892-E134-4A37-B25D-923090EC8DB1}"/>
    <cellStyle name="Accent6 2 2 9" xfId="2073" xr:uid="{A5306BE7-E966-4DEC-8CBA-AD1C33947C8A}"/>
    <cellStyle name="Accent6 2 3" xfId="2074" xr:uid="{A9EF0F8D-DC6B-4BAE-9850-A54C36AC9685}"/>
    <cellStyle name="Accent6 2 3 2" xfId="2075" xr:uid="{915A1D76-E9FA-4CF5-8602-FDC6FB48253E}"/>
    <cellStyle name="Accent6 2 4" xfId="2076" xr:uid="{02E60FF5-1614-4DFC-9ED0-764F0FE1F393}"/>
    <cellStyle name="Accent6 2 4 2" xfId="2077" xr:uid="{370A0FBB-BA54-4A8C-8FE7-72D778A23236}"/>
    <cellStyle name="Accent6 2 5" xfId="2078" xr:uid="{359D2FF5-5751-48B8-9924-9B4C15A6D048}"/>
    <cellStyle name="Accent6 2 6" xfId="2079" xr:uid="{2492008E-9D5F-4F70-81CE-E6315A9B07D3}"/>
    <cellStyle name="Accent6 2 7" xfId="2080" xr:uid="{26ABE3F2-5663-4647-A53E-63E81F7EFC78}"/>
    <cellStyle name="Accent6 2 8" xfId="2081" xr:uid="{05D96DEF-D187-42C4-953A-9C4F9E3AEF41}"/>
    <cellStyle name="Accent6 2 9" xfId="2082" xr:uid="{AE651D03-B3A9-4621-A9D9-01B1512026AE}"/>
    <cellStyle name="Accent6 3" xfId="2083" xr:uid="{62105AEE-90A6-4741-9F2C-A10348374130}"/>
    <cellStyle name="Accent6 3 10" xfId="2084" xr:uid="{3FBABF56-1B5C-42DC-8E2A-5E01F7B2AF65}"/>
    <cellStyle name="Accent6 3 2" xfId="2085" xr:uid="{E191A435-701A-483C-9C72-24D12E4251E1}"/>
    <cellStyle name="Accent6 3 3" xfId="2086" xr:uid="{944658E9-B0C5-49FF-9295-C18A9BC3C199}"/>
    <cellStyle name="Accent6 3 4" xfId="2087" xr:uid="{0239D2B9-FA6D-4E35-B57C-7A771F485F0E}"/>
    <cellStyle name="Accent6 3 5" xfId="2088" xr:uid="{4FAB1BEC-880C-4F14-B48A-6A304B0039FE}"/>
    <cellStyle name="Accent6 3 6" xfId="2089" xr:uid="{73B23E09-23E3-442F-BA6F-650DA9CF264E}"/>
    <cellStyle name="Accent6 3 7" xfId="2090" xr:uid="{1BA34762-0DF0-4328-80BE-9AE9593ABE4E}"/>
    <cellStyle name="Accent6 3 8" xfId="2091" xr:uid="{6C7AF1E2-2327-4ACC-A52C-69212A58A765}"/>
    <cellStyle name="Accent6 3 9" xfId="2092" xr:uid="{6834C53A-582B-4E52-BC84-CDED8C6D9F93}"/>
    <cellStyle name="Accent6 4" xfId="2093" xr:uid="{53F5F7B8-1BE4-4C54-8838-7F6B0BE507F3}"/>
    <cellStyle name="Accent6 4 10" xfId="2094" xr:uid="{F5DB1E48-5399-41AF-8665-307BAD65D65E}"/>
    <cellStyle name="Accent6 4 2" xfId="2095" xr:uid="{3DC7A597-1FEB-4F91-B81E-4365BCD2FA4D}"/>
    <cellStyle name="Accent6 4 3" xfId="2096" xr:uid="{570391BA-46BC-49B7-B0DC-E26FF3B84518}"/>
    <cellStyle name="Accent6 4 4" xfId="2097" xr:uid="{F8A712B7-06AD-4B12-83D9-41E04DAED884}"/>
    <cellStyle name="Accent6 4 5" xfId="2098" xr:uid="{DE38E19D-E4DC-41CB-AFA7-5E16197DB070}"/>
    <cellStyle name="Accent6 4 6" xfId="2099" xr:uid="{B39C8ECB-B3FE-4925-9794-5BA5B36412FB}"/>
    <cellStyle name="Accent6 4 7" xfId="2100" xr:uid="{31A07C87-8112-4D23-A9A2-47BBB5E66044}"/>
    <cellStyle name="Accent6 4 8" xfId="2101" xr:uid="{55583705-5206-43FE-94BB-D0FEB44D7A25}"/>
    <cellStyle name="Accent6 4 9" xfId="2102" xr:uid="{8457B8FE-085C-4FBA-9C0A-218F1BADFE4E}"/>
    <cellStyle name="Accent6 5" xfId="2103" xr:uid="{9058A5A5-E4B7-4BD5-95DA-C9F3CA2D6BD3}"/>
    <cellStyle name="Accent6 5 10" xfId="2104" xr:uid="{E0B7D6BA-F04D-438A-A2DF-5CA77B71B41C}"/>
    <cellStyle name="Accent6 5 2" xfId="2105" xr:uid="{E86EAA3A-AE20-4118-8307-FAD1E023F683}"/>
    <cellStyle name="Accent6 5 3" xfId="2106" xr:uid="{7ACF3AE1-D8AD-4BE9-BA8B-EFC0CC3BC20D}"/>
    <cellStyle name="Accent6 5 4" xfId="2107" xr:uid="{82DB7A3D-EEF6-4604-8D46-05167310EF3E}"/>
    <cellStyle name="Accent6 5 5" xfId="2108" xr:uid="{01F467AC-B2A5-4F3A-889A-DEB823215BFD}"/>
    <cellStyle name="Accent6 5 6" xfId="2109" xr:uid="{0BAC8EA0-7ADE-488C-90A4-BA7A6C8CDD31}"/>
    <cellStyle name="Accent6 5 7" xfId="2110" xr:uid="{C70B4975-E8A8-4DD6-B461-56A8951A5135}"/>
    <cellStyle name="Accent6 5 8" xfId="2111" xr:uid="{F1BF0F31-9EF3-4646-9E59-C919A8761C68}"/>
    <cellStyle name="Accent6 5 9" xfId="2112" xr:uid="{5A35CEE1-6D6B-4E82-BD04-7A281BCCB1F7}"/>
    <cellStyle name="Accent6 6 2" xfId="2113" xr:uid="{6901FDC2-984C-4BD1-92DB-DB53CB2E8A84}"/>
    <cellStyle name="Accent6 7 2" xfId="2114" xr:uid="{F52D8A4D-E382-4629-A065-54CB016773AE}"/>
    <cellStyle name="Accent6 8" xfId="2115" xr:uid="{D6D3B592-339F-449F-8D76-3D03D63B7046}"/>
    <cellStyle name="Accent6 9" xfId="2116" xr:uid="{02882D43-0D5D-4F81-81E8-C9CE3F6A39FB}"/>
    <cellStyle name="Bad" xfId="15" builtinId="27" customBuiltin="1"/>
    <cellStyle name="Bad 10" xfId="2117" xr:uid="{57FCE201-3BE9-48F1-A4A8-88B83289D904}"/>
    <cellStyle name="Bad 11" xfId="2118" xr:uid="{C35B0EA8-0AFB-4EF6-88B2-C6F77EE8CE28}"/>
    <cellStyle name="Bad 12" xfId="2119" xr:uid="{A98E0DCB-F2E0-45E7-80D1-DDB9E82AA730}"/>
    <cellStyle name="Bad 13" xfId="2120" xr:uid="{A12C4813-9B68-4988-9D73-3CAB7565FEB7}"/>
    <cellStyle name="Bad 14" xfId="2121" xr:uid="{7FC332CD-1A6A-416C-9CB5-C734AFC51617}"/>
    <cellStyle name="Bad 2 10" xfId="2122" xr:uid="{95860623-93E4-4FEB-ADB3-C8B248EC6FC6}"/>
    <cellStyle name="Bad 2 11" xfId="2123" xr:uid="{D822B9F9-EF28-410C-BA8C-71ACB9E42965}"/>
    <cellStyle name="Bad 2 12" xfId="2124" xr:uid="{D475ABA4-A469-49A9-9D1C-9F9DF7A5AC7A}"/>
    <cellStyle name="Bad 2 13" xfId="2125" xr:uid="{A9A062FF-BE38-4746-B674-4D439E4F8102}"/>
    <cellStyle name="Bad 2 2" xfId="2126" xr:uid="{E6C12574-4BE0-41F1-9792-3604E316A799}"/>
    <cellStyle name="Bad 2 2 10" xfId="2127" xr:uid="{2C32780A-A554-42E8-9337-A9F2F9449D23}"/>
    <cellStyle name="Bad 2 2 2" xfId="2128" xr:uid="{B9314DD4-0C53-4DE7-8D02-D52E200CBFE3}"/>
    <cellStyle name="Bad 2 2 2 2" xfId="2129" xr:uid="{0EB6C9C9-0013-4571-9F3D-398ADD992921}"/>
    <cellStyle name="Bad 2 2 3" xfId="2130" xr:uid="{E8DD3108-4971-4C88-B85B-A928F9D673DF}"/>
    <cellStyle name="Bad 2 2 4" xfId="2131" xr:uid="{34E199F8-60E0-4E9E-BE4E-5F6CE6BB071C}"/>
    <cellStyle name="Bad 2 2 5" xfId="2132" xr:uid="{08DA2AC0-04BE-4310-849B-08F6798FBE5E}"/>
    <cellStyle name="Bad 2 2 6" xfId="2133" xr:uid="{444539AE-BB1F-41B7-A8D7-B7DE3D335324}"/>
    <cellStyle name="Bad 2 2 7" xfId="2134" xr:uid="{74636568-D825-4410-B89F-C7C857E01C97}"/>
    <cellStyle name="Bad 2 2 8" xfId="2135" xr:uid="{63068C0F-1BCF-4A2E-B916-0E9C95D1B477}"/>
    <cellStyle name="Bad 2 2 9" xfId="2136" xr:uid="{10DA0336-B357-43B5-9B3C-41DC41D084E2}"/>
    <cellStyle name="Bad 2 3" xfId="2137" xr:uid="{B804005F-E5B8-4766-A7D0-DE19255629B1}"/>
    <cellStyle name="Bad 2 3 2" xfId="2138" xr:uid="{3FE2FCCC-2AD8-4265-856F-CDA17F1F7705}"/>
    <cellStyle name="Bad 2 4" xfId="2139" xr:uid="{B8999ABE-9115-4A81-A3FF-60F1BE62B62C}"/>
    <cellStyle name="Bad 2 4 2" xfId="2140" xr:uid="{078D8912-CDED-4CD5-B7DC-FF6830BEA6F5}"/>
    <cellStyle name="Bad 2 5" xfId="2141" xr:uid="{E9160276-AABE-41A7-B571-618E41BA4999}"/>
    <cellStyle name="Bad 2 6" xfId="2142" xr:uid="{5C21C4E6-9CF3-4B85-BEAB-DA81195B82B5}"/>
    <cellStyle name="Bad 2 7" xfId="2143" xr:uid="{2E6222FB-9B34-4D66-B808-B41F2BDC8AF2}"/>
    <cellStyle name="Bad 2 8" xfId="2144" xr:uid="{4CFEE15F-FA58-4735-A1BD-6DA75D3F471B}"/>
    <cellStyle name="Bad 2 9" xfId="2145" xr:uid="{27D55024-5C2A-423F-8004-4BE2A03E7297}"/>
    <cellStyle name="Bad 3" xfId="2146" xr:uid="{9E4DBF63-22CB-4AFE-B025-013D66B16066}"/>
    <cellStyle name="Bad 3 10" xfId="2147" xr:uid="{22D4AEF5-390A-48E2-AB88-69EDC3513BC9}"/>
    <cellStyle name="Bad 3 2" xfId="2148" xr:uid="{EB6F6078-59D7-43AE-BA2E-F9443F4114E6}"/>
    <cellStyle name="Bad 3 3" xfId="2149" xr:uid="{C5345A06-3A30-4763-AF20-1759903D2C4B}"/>
    <cellStyle name="Bad 3 4" xfId="2150" xr:uid="{FB901FC6-B387-456E-B6F0-188E60CCF850}"/>
    <cellStyle name="Bad 3 5" xfId="2151" xr:uid="{F9A8E232-F8AF-48D2-BBE3-2BA531A29525}"/>
    <cellStyle name="Bad 3 6" xfId="2152" xr:uid="{52E00800-4389-4151-83E8-AE985EE2DD02}"/>
    <cellStyle name="Bad 3 7" xfId="2153" xr:uid="{927B2785-D960-4F34-B28D-ADDD74AEDB3F}"/>
    <cellStyle name="Bad 3 8" xfId="2154" xr:uid="{F0FD7F64-9DB3-47EE-B0E9-21C1C82CE2A2}"/>
    <cellStyle name="Bad 3 9" xfId="2155" xr:uid="{EC0FA2A9-AE18-4F0F-B132-BF60738D56EF}"/>
    <cellStyle name="Bad 4" xfId="2156" xr:uid="{35E8DFB0-FB53-407A-979D-CA42CD4A7640}"/>
    <cellStyle name="Bad 4 10" xfId="2157" xr:uid="{EAEBC871-6681-4E81-BA30-F59A93C0EB59}"/>
    <cellStyle name="Bad 4 2" xfId="2158" xr:uid="{F866D60C-A8B3-4CD2-A449-C3CEE3E247BF}"/>
    <cellStyle name="Bad 4 3" xfId="2159" xr:uid="{BC90B28F-152E-40BD-98AA-A62F57536809}"/>
    <cellStyle name="Bad 4 4" xfId="2160" xr:uid="{3723CAC4-765C-4F19-859C-2B85D2D4F808}"/>
    <cellStyle name="Bad 4 5" xfId="2161" xr:uid="{1723BCA5-F7B8-4F7C-90DD-70DB816AAEE6}"/>
    <cellStyle name="Bad 4 6" xfId="2162" xr:uid="{4D385F30-C280-4DE4-BCCD-F439FF46E58F}"/>
    <cellStyle name="Bad 4 7" xfId="2163" xr:uid="{AF35A6A5-2887-43AB-82F0-DAD89897C7AA}"/>
    <cellStyle name="Bad 4 8" xfId="2164" xr:uid="{2E83533A-AEC5-49CD-A96A-E50267E80A78}"/>
    <cellStyle name="Bad 4 9" xfId="2165" xr:uid="{9F7BB821-84DA-494C-A65D-58FD8F72E317}"/>
    <cellStyle name="Bad 5" xfId="2166" xr:uid="{5881627D-8E53-4C44-A6BB-FA78480DF8E4}"/>
    <cellStyle name="Bad 5 10" xfId="2167" xr:uid="{626271E2-29C3-4B4D-9003-DC5089315266}"/>
    <cellStyle name="Bad 5 2" xfId="2168" xr:uid="{6ABB1DBD-4A6C-4F18-954A-7E38FB4070FB}"/>
    <cellStyle name="Bad 5 3" xfId="2169" xr:uid="{F96A12DB-169E-4DCC-A0CA-E54F0AABAAAE}"/>
    <cellStyle name="Bad 5 4" xfId="2170" xr:uid="{674DB398-0F70-4622-9F86-0016D2A61331}"/>
    <cellStyle name="Bad 5 5" xfId="2171" xr:uid="{7E12938F-5048-4DB7-BA25-3912D0D8A486}"/>
    <cellStyle name="Bad 5 6" xfId="2172" xr:uid="{F0385661-2826-4D88-9389-949DB153C5E1}"/>
    <cellStyle name="Bad 5 7" xfId="2173" xr:uid="{43DC7AF1-D137-4477-9FF6-7985FFCBF4B1}"/>
    <cellStyle name="Bad 5 8" xfId="2174" xr:uid="{5A1DCED0-846A-4027-9E7C-E979254B1048}"/>
    <cellStyle name="Bad 5 9" xfId="2175" xr:uid="{0B2F4B72-3C42-4918-AA37-0359BC32C3E5}"/>
    <cellStyle name="Bad 6 2" xfId="2176" xr:uid="{0E845B04-C648-4856-8138-111B419E4C31}"/>
    <cellStyle name="Bad 7 2" xfId="2177" xr:uid="{6B686194-9A1F-4F88-9E13-3EC64844D4AB}"/>
    <cellStyle name="Bad 8" xfId="2178" xr:uid="{26D7DC9F-BA1A-4CA8-B2CA-27AB43688F0E}"/>
    <cellStyle name="Bad 9" xfId="2179" xr:uid="{11EA33BB-30F9-4646-B0DF-EC3E2308C557}"/>
    <cellStyle name="Calculation" xfId="19" builtinId="22" customBuiltin="1"/>
    <cellStyle name="Calculation 10" xfId="2180" xr:uid="{C42B7E45-B40D-494C-A4C6-9452CB174C1F}"/>
    <cellStyle name="Calculation 11" xfId="2181" xr:uid="{CDCD01E9-B9CF-49AF-9396-39DD866A8FA6}"/>
    <cellStyle name="Calculation 12" xfId="2182" xr:uid="{F679C720-5F21-4BB1-831D-66E9FFBCBEA2}"/>
    <cellStyle name="Calculation 13" xfId="2183" xr:uid="{91EA9512-7171-452B-908A-6CA3F0965D48}"/>
    <cellStyle name="Calculation 14" xfId="2184" xr:uid="{11B9FD1D-504F-4F65-AC2D-939AF0646D4F}"/>
    <cellStyle name="Calculation 2 10" xfId="2185" xr:uid="{4A10C381-A353-475A-AA17-F543A9D8351F}"/>
    <cellStyle name="Calculation 2 11" xfId="2186" xr:uid="{8B320489-9C08-4865-969B-19EF2786D28D}"/>
    <cellStyle name="Calculation 2 12" xfId="2187" xr:uid="{0461D1B5-D0B7-44C6-8317-B532BF30200B}"/>
    <cellStyle name="Calculation 2 13" xfId="2188" xr:uid="{D2C7B3CB-219B-4F2D-ABF1-87870751B5BD}"/>
    <cellStyle name="Calculation 2 2" xfId="2189" xr:uid="{56D750CE-6B8A-4057-AC54-2A1B59949164}"/>
    <cellStyle name="Calculation 2 2 10" xfId="2190" xr:uid="{E8635713-22E2-4B61-A1D8-DBA95BEBE087}"/>
    <cellStyle name="Calculation 2 2 2" xfId="2191" xr:uid="{67BB18FF-D140-4233-B9D6-8EB4037BA510}"/>
    <cellStyle name="Calculation 2 2 2 2" xfId="2192" xr:uid="{97D7D093-E083-4778-AAB0-1C68DD0F63BE}"/>
    <cellStyle name="Calculation 2 2 3" xfId="2193" xr:uid="{FAE59BEC-1BF5-4E77-B421-D566F028D785}"/>
    <cellStyle name="Calculation 2 2 4" xfId="2194" xr:uid="{AAFF51BF-9C47-4F69-8225-269069F7200B}"/>
    <cellStyle name="Calculation 2 2 5" xfId="2195" xr:uid="{6EB053BE-C33F-4DF6-A7FC-09624B227291}"/>
    <cellStyle name="Calculation 2 2 6" xfId="2196" xr:uid="{52148914-36A5-464A-A952-F08F02EA1100}"/>
    <cellStyle name="Calculation 2 2 7" xfId="2197" xr:uid="{6404B5BF-04A9-446E-99E7-639E85FB0EE3}"/>
    <cellStyle name="Calculation 2 2 8" xfId="2198" xr:uid="{2788948D-B8B8-456F-8D75-82A28264F051}"/>
    <cellStyle name="Calculation 2 2 9" xfId="2199" xr:uid="{785F9500-52C6-4CF9-BF25-679C867BDAB0}"/>
    <cellStyle name="Calculation 2 3" xfId="2200" xr:uid="{A716499A-D5E1-453C-AF11-2DE6C07AADE0}"/>
    <cellStyle name="Calculation 2 3 2" xfId="2201" xr:uid="{84DB9F31-FAE2-4EC0-A66C-A5005C988E4C}"/>
    <cellStyle name="Calculation 2 4" xfId="2202" xr:uid="{E3719A24-7621-420A-85DB-0B0A056E3C38}"/>
    <cellStyle name="Calculation 2 4 2" xfId="2203" xr:uid="{50A8985F-23A6-4120-A749-B1A6813443E4}"/>
    <cellStyle name="Calculation 2 5" xfId="2204" xr:uid="{7CC19E47-BE2B-4AFD-870C-49A09B983820}"/>
    <cellStyle name="Calculation 2 6" xfId="2205" xr:uid="{9C660B37-EB96-4B82-A107-D51D29AE05C1}"/>
    <cellStyle name="Calculation 2 7" xfId="2206" xr:uid="{A38749BA-BE2B-45A6-9BCE-0D1BEF577AB7}"/>
    <cellStyle name="Calculation 2 8" xfId="2207" xr:uid="{E8FFD8FC-EF25-44A8-9A66-8434DAB80FBE}"/>
    <cellStyle name="Calculation 2 9" xfId="2208" xr:uid="{4A81399A-165F-4683-9B39-2B6AF4E873B1}"/>
    <cellStyle name="Calculation 3" xfId="2209" xr:uid="{761A8657-9FBE-404F-8DC9-6999AA98FD02}"/>
    <cellStyle name="Calculation 3 10" xfId="2210" xr:uid="{07C2E830-4FA2-4A94-90FA-42EE094BB7E1}"/>
    <cellStyle name="Calculation 3 2" xfId="2211" xr:uid="{3F7B074C-3300-4343-B834-845ABA64D328}"/>
    <cellStyle name="Calculation 3 3" xfId="2212" xr:uid="{83376ED0-6B9B-426B-B3EB-E85F1809946E}"/>
    <cellStyle name="Calculation 3 4" xfId="2213" xr:uid="{B843FE7C-DDD3-4783-A9EE-71FD1D3190DF}"/>
    <cellStyle name="Calculation 3 5" xfId="2214" xr:uid="{0F3AB6DC-4798-4162-9286-C7989AF191EC}"/>
    <cellStyle name="Calculation 3 6" xfId="2215" xr:uid="{DEC76CC4-08F0-4332-9657-AC31564A8C8D}"/>
    <cellStyle name="Calculation 3 7" xfId="2216" xr:uid="{983257BB-53CC-48F4-B4F0-CE49F779989B}"/>
    <cellStyle name="Calculation 3 8" xfId="2217" xr:uid="{33EB619F-A38B-431B-AF73-49BFA1AF17E0}"/>
    <cellStyle name="Calculation 3 9" xfId="2218" xr:uid="{3FCCF12F-7E6B-448A-8D0B-7D86D72253D0}"/>
    <cellStyle name="Calculation 4" xfId="2219" xr:uid="{93605C37-26B0-4AF3-8491-6D0611FD3A53}"/>
    <cellStyle name="Calculation 4 10" xfId="2220" xr:uid="{96633DE0-ADF4-46F5-A888-8BF96A2A5255}"/>
    <cellStyle name="Calculation 4 2" xfId="2221" xr:uid="{87FC2786-BD90-4B2F-8345-D695AA8985BD}"/>
    <cellStyle name="Calculation 4 3" xfId="2222" xr:uid="{8E798030-36CB-4591-94E1-D10254F6B794}"/>
    <cellStyle name="Calculation 4 4" xfId="2223" xr:uid="{78ACEE90-ED2A-4BEF-9F09-966DFF22C7E5}"/>
    <cellStyle name="Calculation 4 5" xfId="2224" xr:uid="{3EFF3064-6C6F-4534-95B9-F82D74990B8F}"/>
    <cellStyle name="Calculation 4 6" xfId="2225" xr:uid="{0042842B-B892-4CB9-8BB5-81E000462363}"/>
    <cellStyle name="Calculation 4 7" xfId="2226" xr:uid="{0A1240E1-1113-4A1B-8D3C-07D02CC81B48}"/>
    <cellStyle name="Calculation 4 8" xfId="2227" xr:uid="{6106A83F-8921-4A56-9836-63D9BD6C3F49}"/>
    <cellStyle name="Calculation 4 9" xfId="2228" xr:uid="{05A813FB-6C36-4BCF-BC97-97A464C4D0C1}"/>
    <cellStyle name="Calculation 5" xfId="2229" xr:uid="{B366172F-DB6B-4A7E-A619-B6D17140C211}"/>
    <cellStyle name="Calculation 5 10" xfId="2230" xr:uid="{3B241745-0183-48DE-A509-14E1E8E8C7E1}"/>
    <cellStyle name="Calculation 5 2" xfId="2231" xr:uid="{032892A6-547D-4299-9B07-C5CC255AA1EA}"/>
    <cellStyle name="Calculation 5 3" xfId="2232" xr:uid="{E92F8A85-C8DA-40D3-9F6D-E18B93E26A4D}"/>
    <cellStyle name="Calculation 5 4" xfId="2233" xr:uid="{4E25E1E4-47AB-47C6-A8B0-57919C45BDEA}"/>
    <cellStyle name="Calculation 5 5" xfId="2234" xr:uid="{CA63AFE6-ED21-434A-92AF-0A25015F310D}"/>
    <cellStyle name="Calculation 5 6" xfId="2235" xr:uid="{25143DA6-0819-493F-8831-8B48142A829B}"/>
    <cellStyle name="Calculation 5 7" xfId="2236" xr:uid="{23B4B784-2F6E-45CC-8958-DEB2B302F9CA}"/>
    <cellStyle name="Calculation 5 8" xfId="2237" xr:uid="{E64FF530-806B-4CB1-8609-A8BE5E24BDFE}"/>
    <cellStyle name="Calculation 5 9" xfId="2238" xr:uid="{C781C541-3E83-4800-A1F6-076598AA1116}"/>
    <cellStyle name="Calculation 6 2" xfId="2239" xr:uid="{6670DD56-864E-4842-8432-204AD8A39486}"/>
    <cellStyle name="Calculation 7 2" xfId="2240" xr:uid="{B6EFECEC-24E1-48FD-BAF7-F63ABFB7518B}"/>
    <cellStyle name="Calculation 8" xfId="2241" xr:uid="{0495C22F-7870-480B-B083-416CD562F3A0}"/>
    <cellStyle name="Calculation 9" xfId="2242" xr:uid="{FF3C209D-805E-4FD8-88BD-5027D44270AE}"/>
    <cellStyle name="Check Cell" xfId="21" builtinId="23" customBuiltin="1"/>
    <cellStyle name="Check Cell 10" xfId="2243" xr:uid="{4B883069-0D48-409E-84DC-69B8DCEE6D18}"/>
    <cellStyle name="Check Cell 11" xfId="2244" xr:uid="{6F140CB7-513E-4B03-94DC-2776FC541856}"/>
    <cellStyle name="Check Cell 12" xfId="2245" xr:uid="{07A71E39-98A3-4D68-9AD6-B91CF7AC6186}"/>
    <cellStyle name="Check Cell 13" xfId="2246" xr:uid="{2F43460D-4C5A-40DF-8531-ECA4A658C2EA}"/>
    <cellStyle name="Check Cell 14" xfId="2247" xr:uid="{C8ED9D1E-7711-40AF-AF4E-B585BE213FD1}"/>
    <cellStyle name="Check Cell 2 10" xfId="2248" xr:uid="{9039983D-C195-4DFE-BF47-425532F3B9B6}"/>
    <cellStyle name="Check Cell 2 11" xfId="2249" xr:uid="{9D7D83B0-3015-45F1-BFAA-9C799220E11B}"/>
    <cellStyle name="Check Cell 2 12" xfId="2250" xr:uid="{6DDAFA81-D9A7-4B10-95CF-4E3B21668096}"/>
    <cellStyle name="Check Cell 2 13" xfId="2251" xr:uid="{91326E22-A7C9-43E4-B583-3E5FAD342274}"/>
    <cellStyle name="Check Cell 2 2" xfId="2252" xr:uid="{DCBED4E0-8565-40D1-86E9-65281AB9EFCE}"/>
    <cellStyle name="Check Cell 2 2 10" xfId="2253" xr:uid="{E3B87A43-5DB2-4B63-917F-D8EBD6942DAA}"/>
    <cellStyle name="Check Cell 2 2 2" xfId="2254" xr:uid="{11B37BBA-A232-49F7-91DB-378CBE28E524}"/>
    <cellStyle name="Check Cell 2 2 2 2" xfId="2255" xr:uid="{8B627ED1-10AC-460A-B28A-E14E20636961}"/>
    <cellStyle name="Check Cell 2 2 3" xfId="2256" xr:uid="{F7489DF9-7145-4B5F-ACCC-AFAF51E7CADC}"/>
    <cellStyle name="Check Cell 2 2 4" xfId="2257" xr:uid="{B39DB667-2AA6-417B-8D12-AD3FE8E2B2DB}"/>
    <cellStyle name="Check Cell 2 2 5" xfId="2258" xr:uid="{8C4EF278-DEAE-4A1C-93B9-65F555EC5152}"/>
    <cellStyle name="Check Cell 2 2 6" xfId="2259" xr:uid="{73E94A58-C898-43EC-A9E7-3CE3F2D151A3}"/>
    <cellStyle name="Check Cell 2 2 7" xfId="2260" xr:uid="{74B97DBD-D611-4EC5-BF94-65373DB9B459}"/>
    <cellStyle name="Check Cell 2 2 8" xfId="2261" xr:uid="{5C5177AD-AAF6-4418-BDA1-3AC100BC0899}"/>
    <cellStyle name="Check Cell 2 2 9" xfId="2262" xr:uid="{11915FC7-2909-4E85-BF83-BA1E4585DD97}"/>
    <cellStyle name="Check Cell 2 3" xfId="2263" xr:uid="{61981189-57AD-46A1-AFEE-86E5CB70AE5C}"/>
    <cellStyle name="Check Cell 2 3 2" xfId="2264" xr:uid="{75020D2D-DABA-47FF-9C0B-829A4A50FD88}"/>
    <cellStyle name="Check Cell 2 4" xfId="2265" xr:uid="{11F44252-0AD1-4BCE-9AB3-50591422C26A}"/>
    <cellStyle name="Check Cell 2 4 2" xfId="2266" xr:uid="{665298D5-072A-41A6-990E-D480B3716EEB}"/>
    <cellStyle name="Check Cell 2 5" xfId="2267" xr:uid="{F3FC8353-99A5-4D85-A3C9-B96343B44586}"/>
    <cellStyle name="Check Cell 2 6" xfId="2268" xr:uid="{43320092-CE0B-47A2-8EEB-D90AF7D22957}"/>
    <cellStyle name="Check Cell 2 7" xfId="2269" xr:uid="{B4DB5194-9BBB-4662-A34F-47BE74DA9459}"/>
    <cellStyle name="Check Cell 2 8" xfId="2270" xr:uid="{B44CB075-DF59-4891-BE37-C97070ADC273}"/>
    <cellStyle name="Check Cell 2 9" xfId="2271" xr:uid="{09CAA2E1-2D25-4920-94D8-42F9339B3382}"/>
    <cellStyle name="Check Cell 3" xfId="2272" xr:uid="{615A3880-8A9A-4442-A524-3E3E25C86AFA}"/>
    <cellStyle name="Check Cell 3 10" xfId="2273" xr:uid="{F1690AB0-D9F3-4867-A932-A21E44903B4A}"/>
    <cellStyle name="Check Cell 3 2" xfId="2274" xr:uid="{0A699F9C-136D-47EF-AB74-46A24413077A}"/>
    <cellStyle name="Check Cell 3 3" xfId="2275" xr:uid="{7822EFCE-2026-4BE9-AEDC-C7118D3D21B2}"/>
    <cellStyle name="Check Cell 3 4" xfId="2276" xr:uid="{B3327B63-9EEF-4A00-9B9C-951021106EF5}"/>
    <cellStyle name="Check Cell 3 5" xfId="2277" xr:uid="{AB5D663C-7818-4AB0-89A9-54A170747C41}"/>
    <cellStyle name="Check Cell 3 6" xfId="2278" xr:uid="{45FC4CE0-D749-42F2-8E42-A9EBAF8C5D16}"/>
    <cellStyle name="Check Cell 3 7" xfId="2279" xr:uid="{40EA2331-B8CE-4658-9B5E-C74E08F07BDD}"/>
    <cellStyle name="Check Cell 3 8" xfId="2280" xr:uid="{218C9DAA-5A1C-4400-AC86-D196D4A51D99}"/>
    <cellStyle name="Check Cell 3 9" xfId="2281" xr:uid="{A36E9F72-DEB6-419E-B89D-58362F2B3EA9}"/>
    <cellStyle name="Check Cell 4" xfId="2282" xr:uid="{630E4288-D0E4-4004-8482-AC7848639616}"/>
    <cellStyle name="Check Cell 4 10" xfId="2283" xr:uid="{9E691D02-348B-4DBF-A285-9CE539BBA4E4}"/>
    <cellStyle name="Check Cell 4 2" xfId="2284" xr:uid="{B3408841-652B-48ED-AEB5-7BB15FFE93ED}"/>
    <cellStyle name="Check Cell 4 3" xfId="2285" xr:uid="{65872061-2D68-4CBB-BDAD-7A8293218250}"/>
    <cellStyle name="Check Cell 4 4" xfId="2286" xr:uid="{05C1D7FC-1BCF-4680-A36F-3F2A6137A344}"/>
    <cellStyle name="Check Cell 4 5" xfId="2287" xr:uid="{E760D4F5-7591-4799-AF41-1EA0F4ACDBB5}"/>
    <cellStyle name="Check Cell 4 6" xfId="2288" xr:uid="{2608C121-9978-45A1-AAF7-8A0444CD1BF6}"/>
    <cellStyle name="Check Cell 4 7" xfId="2289" xr:uid="{CF9F7333-C0D2-4C11-A346-58A13496F12C}"/>
    <cellStyle name="Check Cell 4 8" xfId="2290" xr:uid="{99851AAA-894C-40D1-BD53-DB9B00915C96}"/>
    <cellStyle name="Check Cell 4 9" xfId="2291" xr:uid="{C8876DAC-B874-4C23-8C78-2B982A15DF5C}"/>
    <cellStyle name="Check Cell 5" xfId="2292" xr:uid="{5A2C5118-80A0-4415-8D6A-BDBA3FB076AD}"/>
    <cellStyle name="Check Cell 5 10" xfId="2293" xr:uid="{7862A1B2-6FFD-43A9-8431-88B940004F91}"/>
    <cellStyle name="Check Cell 5 2" xfId="2294" xr:uid="{C421DA88-31F8-435D-A7D6-9D8256C42D2D}"/>
    <cellStyle name="Check Cell 5 3" xfId="2295" xr:uid="{C8C6C338-4CBB-4BA6-B7C5-B1B72FE5BB4D}"/>
    <cellStyle name="Check Cell 5 4" xfId="2296" xr:uid="{E2956D11-6955-4990-85FA-90F32532F166}"/>
    <cellStyle name="Check Cell 5 5" xfId="2297" xr:uid="{AF46CB39-3F71-4964-BBB7-69DC772AA4FC}"/>
    <cellStyle name="Check Cell 5 6" xfId="2298" xr:uid="{CE737785-0FEA-417F-B035-8DB5C195A4C4}"/>
    <cellStyle name="Check Cell 5 7" xfId="2299" xr:uid="{273B8E23-4A73-4C64-8A17-59AA56BC6CF1}"/>
    <cellStyle name="Check Cell 5 8" xfId="2300" xr:uid="{816D3677-25AA-4D0C-B159-94BD41B9B266}"/>
    <cellStyle name="Check Cell 5 9" xfId="2301" xr:uid="{BA9F63D5-7A81-4AEF-926F-A38BEA817B55}"/>
    <cellStyle name="Check Cell 6 2" xfId="2302" xr:uid="{51E28B26-3C36-4654-9AF5-C4B530B7EF58}"/>
    <cellStyle name="Check Cell 7 2" xfId="2303" xr:uid="{C27BD22C-4AFA-4DB9-AD9B-D1F653FABF5A}"/>
    <cellStyle name="Check Cell 8" xfId="2304" xr:uid="{BFDC24D3-D807-4E4C-BDCC-0E06502CF031}"/>
    <cellStyle name="Check Cell 9" xfId="2305" xr:uid="{EA94B8BE-C22C-44ED-835A-E1C06447BC1C}"/>
    <cellStyle name="Comma 2" xfId="1" xr:uid="{00000000-0005-0000-0000-000001000000}"/>
    <cellStyle name="Comma 2 2" xfId="2306" xr:uid="{24DC77B9-FCB9-475E-81E7-DB66B8C9EFD2}"/>
    <cellStyle name="Comma 3" xfId="3" xr:uid="{00000000-0005-0000-0000-000002000000}"/>
    <cellStyle name="Comma 3 2" xfId="2307" xr:uid="{69AA883D-387E-445D-B8FC-B2B1C4917354}"/>
    <cellStyle name="Comma 4" xfId="2308" xr:uid="{6B6DC6B0-CF0A-4E6D-8465-4A088CBAEFDF}"/>
    <cellStyle name="Comma 4 2" xfId="16749" xr:uid="{88128678-5C6A-4567-977E-FBA196695ACB}"/>
    <cellStyle name="Comma 5" xfId="16735" xr:uid="{A60BA17E-E77A-41C0-9666-B169AB8F1AF6}"/>
    <cellStyle name="Comma 6" xfId="16746" xr:uid="{418D6007-99A5-4EA3-95DF-2F356F058614}"/>
    <cellStyle name="Comma 6 2" xfId="16750" xr:uid="{613FECF2-8C55-4A7E-ACB3-427D79A7ED3E}"/>
    <cellStyle name="Comma 7" xfId="2309" xr:uid="{DF0DA475-BB58-4094-B162-03150E348BA0}"/>
    <cellStyle name="Comma 8" xfId="16770" xr:uid="{94510020-66F5-4AB6-B1D6-D04A6D46C443}"/>
    <cellStyle name="Comma 9" xfId="16782" xr:uid="{8A9236CC-C1DE-4A22-AB24-6B81457AB353}"/>
    <cellStyle name="Explanatory Text" xfId="24" builtinId="53" customBuiltin="1"/>
    <cellStyle name="Explanatory Text 10" xfId="2310" xr:uid="{BA07EFDC-28A6-4DC6-8EC4-A2E7766D3457}"/>
    <cellStyle name="Explanatory Text 11" xfId="2311" xr:uid="{EAEE989B-0651-423F-BF05-B8A068B3CA58}"/>
    <cellStyle name="Explanatory Text 12" xfId="2312" xr:uid="{F6ABEC21-5E4F-493F-B060-E84316A21D14}"/>
    <cellStyle name="Explanatory Text 13" xfId="2313" xr:uid="{5A2C2959-E436-4300-A254-F112E9851C26}"/>
    <cellStyle name="Explanatory Text 14" xfId="2314" xr:uid="{B8279CA1-FC40-421C-A155-A2345E7CDC07}"/>
    <cellStyle name="Explanatory Text 2 10" xfId="2315" xr:uid="{802C29D7-D7E6-430F-99CC-821C6B36B5B0}"/>
    <cellStyle name="Explanatory Text 2 11" xfId="2316" xr:uid="{943E0309-F4AB-44F9-8E42-297A933245F1}"/>
    <cellStyle name="Explanatory Text 2 12" xfId="2317" xr:uid="{0E3B95CA-BB42-4C16-92F5-39D169F8A4EA}"/>
    <cellStyle name="Explanatory Text 2 13" xfId="2318" xr:uid="{06878BBC-A60F-4EA1-9382-82FC8BC3FA9D}"/>
    <cellStyle name="Explanatory Text 2 2" xfId="2319" xr:uid="{245277E7-93ED-4673-9D41-35CE5FFA0B40}"/>
    <cellStyle name="Explanatory Text 2 2 10" xfId="2320" xr:uid="{4889FFE2-0BAD-408E-942F-49FC32FE0544}"/>
    <cellStyle name="Explanatory Text 2 2 2" xfId="2321" xr:uid="{A6EA344A-3F2B-4031-87C5-E79DEED57DF1}"/>
    <cellStyle name="Explanatory Text 2 2 2 2" xfId="2322" xr:uid="{657EBFE6-C8F5-429A-9170-B0C2762929FE}"/>
    <cellStyle name="Explanatory Text 2 2 3" xfId="2323" xr:uid="{286389AE-16DA-438C-8CB6-DA286E21743E}"/>
    <cellStyle name="Explanatory Text 2 2 4" xfId="2324" xr:uid="{FE6F3549-B3E8-40B9-A16B-857B88A8D9DC}"/>
    <cellStyle name="Explanatory Text 2 2 5" xfId="2325" xr:uid="{86A15818-3CA8-43CF-8318-0A38DAE5CDC8}"/>
    <cellStyle name="Explanatory Text 2 2 6" xfId="2326" xr:uid="{DFCBE8EA-03E4-43E8-91A4-AB0C933443F0}"/>
    <cellStyle name="Explanatory Text 2 2 7" xfId="2327" xr:uid="{D7E53B56-9F86-4ADE-A46F-26F3A5A991A3}"/>
    <cellStyle name="Explanatory Text 2 2 8" xfId="2328" xr:uid="{F01DE74D-29CE-4B32-A34E-4AF3E64FB808}"/>
    <cellStyle name="Explanatory Text 2 2 9" xfId="2329" xr:uid="{92346995-B523-4796-A35A-EB09512787D9}"/>
    <cellStyle name="Explanatory Text 2 3" xfId="2330" xr:uid="{17053D68-B875-4DAD-B45A-8A85D9B35FFF}"/>
    <cellStyle name="Explanatory Text 2 3 2" xfId="2331" xr:uid="{34068C69-A54F-4634-A340-1EB7B1C88713}"/>
    <cellStyle name="Explanatory Text 2 4" xfId="2332" xr:uid="{5AD0EF9E-1A77-4EB1-B282-6447F399865A}"/>
    <cellStyle name="Explanatory Text 2 4 2" xfId="2333" xr:uid="{CBAC1025-A01D-4477-BF31-AF252139292A}"/>
    <cellStyle name="Explanatory Text 2 5" xfId="2334" xr:uid="{6F9E7690-5307-487E-BB1F-B37AEB84ED17}"/>
    <cellStyle name="Explanatory Text 2 6" xfId="2335" xr:uid="{3822C12C-BEB5-4376-AEB9-ED83AA59B289}"/>
    <cellStyle name="Explanatory Text 2 7" xfId="2336" xr:uid="{CF7995EE-4195-4472-BCD3-F5A5AB4CE55D}"/>
    <cellStyle name="Explanatory Text 2 8" xfId="2337" xr:uid="{1C8C12DF-650B-4742-917F-13922D69C2C5}"/>
    <cellStyle name="Explanatory Text 2 9" xfId="2338" xr:uid="{91B08766-D1EB-4EB1-BC66-95213C46419B}"/>
    <cellStyle name="Explanatory Text 3" xfId="2339" xr:uid="{10D4D282-63BB-4102-B25C-BBFC9EC63066}"/>
    <cellStyle name="Explanatory Text 3 10" xfId="2340" xr:uid="{0EBF6188-5DF1-4526-BD29-2C64C5FC0494}"/>
    <cellStyle name="Explanatory Text 3 2" xfId="2341" xr:uid="{98CFACD2-BDA8-451A-B661-5C8012141360}"/>
    <cellStyle name="Explanatory Text 3 3" xfId="2342" xr:uid="{91A96C31-E022-49FC-BD37-ABD6945AC626}"/>
    <cellStyle name="Explanatory Text 3 4" xfId="2343" xr:uid="{348558B0-F35B-4560-823E-E70B0ECC0525}"/>
    <cellStyle name="Explanatory Text 3 5" xfId="2344" xr:uid="{D612746C-6FBF-47B4-92BD-6856319757D5}"/>
    <cellStyle name="Explanatory Text 3 6" xfId="2345" xr:uid="{B81384B8-5A91-4656-854C-CB419A8D5256}"/>
    <cellStyle name="Explanatory Text 3 7" xfId="2346" xr:uid="{8DACE294-B81F-49D4-9A2A-737863F33FC3}"/>
    <cellStyle name="Explanatory Text 3 8" xfId="2347" xr:uid="{2B62A034-2D71-4E69-96F7-DA3D2644A65F}"/>
    <cellStyle name="Explanatory Text 3 9" xfId="2348" xr:uid="{E678C746-2A4E-4C6E-86FD-5447A5280B53}"/>
    <cellStyle name="Explanatory Text 4" xfId="2349" xr:uid="{00618A50-4E36-410D-8982-F17CA95F4D6A}"/>
    <cellStyle name="Explanatory Text 4 10" xfId="2350" xr:uid="{35F7D541-4B21-4571-B043-3DB84B1ADBD5}"/>
    <cellStyle name="Explanatory Text 4 2" xfId="2351" xr:uid="{FF9052C1-CD86-41CB-8076-E8401E02AA03}"/>
    <cellStyle name="Explanatory Text 4 3" xfId="2352" xr:uid="{F4305665-E2BE-4C0D-8E97-1D8EB069CD8B}"/>
    <cellStyle name="Explanatory Text 4 4" xfId="2353" xr:uid="{4B7F5D15-918C-4025-AD32-0649EBB5C5BB}"/>
    <cellStyle name="Explanatory Text 4 5" xfId="2354" xr:uid="{5260FF45-C264-4545-B9B2-05E3F4F9EA5B}"/>
    <cellStyle name="Explanatory Text 4 6" xfId="2355" xr:uid="{D7568118-AAD8-47B9-94DF-88746A4D9294}"/>
    <cellStyle name="Explanatory Text 4 7" xfId="2356" xr:uid="{4756573B-62B9-4824-8EA1-806CA6AA7A1D}"/>
    <cellStyle name="Explanatory Text 4 8" xfId="2357" xr:uid="{884B6EB4-47B5-4238-B5BA-C4154B0D67DF}"/>
    <cellStyle name="Explanatory Text 4 9" xfId="2358" xr:uid="{7BBBB83F-4D7B-47B2-AA02-C60CA8D0BAF2}"/>
    <cellStyle name="Explanatory Text 5" xfId="2359" xr:uid="{9F963046-49EC-437E-AD42-9112D7904FE8}"/>
    <cellStyle name="Explanatory Text 5 10" xfId="2360" xr:uid="{8D99D4E6-5D9A-44DE-8B34-028B6A8104FE}"/>
    <cellStyle name="Explanatory Text 5 2" xfId="2361" xr:uid="{0F1EC0B6-273F-499F-88CE-94148A205D90}"/>
    <cellStyle name="Explanatory Text 5 3" xfId="2362" xr:uid="{8FFE797B-EEFD-44F7-83D7-8F1FD4BB4DBF}"/>
    <cellStyle name="Explanatory Text 5 4" xfId="2363" xr:uid="{B83CA079-D667-4B31-9168-BF0300782EC5}"/>
    <cellStyle name="Explanatory Text 5 5" xfId="2364" xr:uid="{78138CA9-7587-4D04-BF53-0887942D9B53}"/>
    <cellStyle name="Explanatory Text 5 6" xfId="2365" xr:uid="{4EF43896-BF32-4142-8C7B-2F3CD860D6F3}"/>
    <cellStyle name="Explanatory Text 5 7" xfId="2366" xr:uid="{A7A79923-43AB-4317-9889-EB84C2AC2EBA}"/>
    <cellStyle name="Explanatory Text 5 8" xfId="2367" xr:uid="{A63244AA-8DFA-4C08-A384-A05FB159B308}"/>
    <cellStyle name="Explanatory Text 5 9" xfId="2368" xr:uid="{D348050F-3B34-4BB5-A03F-4E6919C7F62B}"/>
    <cellStyle name="Explanatory Text 6 2" xfId="2369" xr:uid="{AD286C7B-F77F-4F57-9118-6B49F96BAE12}"/>
    <cellStyle name="Explanatory Text 7 2" xfId="2370" xr:uid="{F0C16C0C-4ECB-4FE2-AAEA-A9170EADB80F}"/>
    <cellStyle name="Explanatory Text 8" xfId="2371" xr:uid="{F7153103-1CFB-4485-90F6-17C22713E7AE}"/>
    <cellStyle name="Explanatory Text 9" xfId="2372" xr:uid="{C2D71F6D-D3E9-4012-A7C3-83889E557C09}"/>
    <cellStyle name="Good" xfId="14" builtinId="26" customBuiltin="1"/>
    <cellStyle name="Good 10" xfId="2373" xr:uid="{18B5E14C-25D1-441F-8432-DDC7682DC46D}"/>
    <cellStyle name="Good 11" xfId="2374" xr:uid="{A71442A8-2947-4945-840F-56EA78E577A3}"/>
    <cellStyle name="Good 12" xfId="2375" xr:uid="{803CE49C-3D98-4BF9-9182-EFB766E50576}"/>
    <cellStyle name="Good 13" xfId="2376" xr:uid="{674CDE4B-724D-45C8-BDC9-F110FC18C29B}"/>
    <cellStyle name="Good 14" xfId="2377" xr:uid="{446506C1-22E7-45C6-A272-9C48E5E26C27}"/>
    <cellStyle name="Good 2 10" xfId="2378" xr:uid="{D35691CC-D47F-4D81-91A4-A480895A102F}"/>
    <cellStyle name="Good 2 11" xfId="2379" xr:uid="{6827740B-5F46-4A6D-AEF6-9E09DC883365}"/>
    <cellStyle name="Good 2 12" xfId="2380" xr:uid="{92485857-12EF-47EA-8455-EE6E0F1FBC68}"/>
    <cellStyle name="Good 2 13" xfId="2381" xr:uid="{49B4D153-E746-45E7-9E59-5342B655133E}"/>
    <cellStyle name="Good 2 2" xfId="2382" xr:uid="{78820897-A284-4E00-8C3B-E35AE7E87565}"/>
    <cellStyle name="Good 2 2 10" xfId="2383" xr:uid="{385CF2CE-49E9-453C-818C-EC1E7542B320}"/>
    <cellStyle name="Good 2 2 2" xfId="2384" xr:uid="{0A0A255A-1CB1-4742-A591-CBC2FBC50A49}"/>
    <cellStyle name="Good 2 2 2 2" xfId="2385" xr:uid="{94F52E39-92E0-47EE-A35B-82332EFBCFAE}"/>
    <cellStyle name="Good 2 2 3" xfId="2386" xr:uid="{662F80C6-1522-444B-8E85-4C1A9182A62A}"/>
    <cellStyle name="Good 2 2 4" xfId="2387" xr:uid="{1E27E5BB-C9F7-458B-926C-4A5AA5F4F576}"/>
    <cellStyle name="Good 2 2 5" xfId="2388" xr:uid="{4BA9C1A5-26C6-44FF-8453-707FEECE1399}"/>
    <cellStyle name="Good 2 2 6" xfId="2389" xr:uid="{409AFBC7-0986-4E71-91C2-411F7B474FF2}"/>
    <cellStyle name="Good 2 2 7" xfId="2390" xr:uid="{DEC533A6-7BBB-4264-9F4A-F0B881ED7980}"/>
    <cellStyle name="Good 2 2 8" xfId="2391" xr:uid="{E1DEE451-39F9-4109-8326-E51B0A54078B}"/>
    <cellStyle name="Good 2 2 9" xfId="2392" xr:uid="{CD87C8D5-5F28-49DE-9C4F-49CAC7D94089}"/>
    <cellStyle name="Good 2 3" xfId="2393" xr:uid="{99DD5027-1A62-481A-A390-1D64364C4A73}"/>
    <cellStyle name="Good 2 3 2" xfId="2394" xr:uid="{61F316FA-88FC-4A25-824D-5ACD80EC6D8E}"/>
    <cellStyle name="Good 2 4" xfId="2395" xr:uid="{BC07B889-3C01-4D52-B8CF-71C2A35A1A19}"/>
    <cellStyle name="Good 2 4 2" xfId="2396" xr:uid="{B1FAAA3A-F3D9-4A79-A89C-E88D6A525669}"/>
    <cellStyle name="Good 2 5" xfId="2397" xr:uid="{5F925360-CEDA-4E43-8717-06699D91E2FD}"/>
    <cellStyle name="Good 2 6" xfId="2398" xr:uid="{8C1E6EB8-799F-4C4D-8630-FD3F2C6FA384}"/>
    <cellStyle name="Good 2 7" xfId="2399" xr:uid="{756477BC-CDD2-4936-A3F4-AABA1931EA99}"/>
    <cellStyle name="Good 2 8" xfId="2400" xr:uid="{32C155A2-A018-4B6D-874B-A401CE648FAE}"/>
    <cellStyle name="Good 2 9" xfId="2401" xr:uid="{CB4B0585-F082-42AF-8AB6-64BEE30C7214}"/>
    <cellStyle name="Good 3" xfId="2402" xr:uid="{C353A51F-E2C9-4230-A7D2-B0788E32AA34}"/>
    <cellStyle name="Good 3 10" xfId="2403" xr:uid="{41F29A64-C768-4E48-8921-28821279DD56}"/>
    <cellStyle name="Good 3 2" xfId="2404" xr:uid="{D48E13C8-C548-4E2C-A2EB-D0BDEF680202}"/>
    <cellStyle name="Good 3 3" xfId="2405" xr:uid="{AF3AF4ED-9840-4399-B091-65280E227BA1}"/>
    <cellStyle name="Good 3 4" xfId="2406" xr:uid="{4579CDD2-D155-4B3D-B282-248FA9204034}"/>
    <cellStyle name="Good 3 5" xfId="2407" xr:uid="{9BB725E7-9939-4F35-8064-8A5F98B3B92B}"/>
    <cellStyle name="Good 3 6" xfId="2408" xr:uid="{F91B2553-E8C5-42A8-8F73-90FDA9A01408}"/>
    <cellStyle name="Good 3 7" xfId="2409" xr:uid="{9DF46A58-6CA4-48C3-A72B-F39CC502B791}"/>
    <cellStyle name="Good 3 8" xfId="2410" xr:uid="{70F39961-304F-4A20-A639-1A1F9BE8241C}"/>
    <cellStyle name="Good 3 9" xfId="2411" xr:uid="{B02D04A2-7B2D-4804-BF7C-F4B4BFEFC3CC}"/>
    <cellStyle name="Good 4" xfId="2412" xr:uid="{3E18F12F-45DD-44DA-8FDA-B9718C0078B2}"/>
    <cellStyle name="Good 4 10" xfId="2413" xr:uid="{89D866FA-C6C1-43DC-9285-605C6B474C67}"/>
    <cellStyle name="Good 4 2" xfId="2414" xr:uid="{99AB4049-822B-49D9-9BD2-1EC4EC0959F6}"/>
    <cellStyle name="Good 4 3" xfId="2415" xr:uid="{8792E84A-D4F1-444A-ABF0-D99AC5EAB6D5}"/>
    <cellStyle name="Good 4 4" xfId="2416" xr:uid="{BD7AD97A-6FE8-4552-A9ED-99D142B3598C}"/>
    <cellStyle name="Good 4 5" xfId="2417" xr:uid="{68956B6F-1D5D-4515-A54A-EBFDBBC97CFD}"/>
    <cellStyle name="Good 4 6" xfId="2418" xr:uid="{F0543FE0-7618-4730-9437-5AFCD8983D26}"/>
    <cellStyle name="Good 4 7" xfId="2419" xr:uid="{AE849E15-5C73-412F-919A-539263805409}"/>
    <cellStyle name="Good 4 8" xfId="2420" xr:uid="{44BB343E-284B-46C6-B8DA-6BD549CE76D0}"/>
    <cellStyle name="Good 4 9" xfId="2421" xr:uid="{4A04DF78-41D9-4BBE-81F2-C804DC619806}"/>
    <cellStyle name="Good 5" xfId="2422" xr:uid="{61D63473-906A-49E3-AF86-E0F30A3BE2A3}"/>
    <cellStyle name="Good 5 10" xfId="2423" xr:uid="{1AC152AF-5542-416A-B721-196C6C72E6AB}"/>
    <cellStyle name="Good 5 2" xfId="2424" xr:uid="{3E3BF8E2-0FB8-4659-BE35-E7E2FF654F32}"/>
    <cellStyle name="Good 5 3" xfId="2425" xr:uid="{35680B24-EDBA-4945-AB62-AB5AC0FBD560}"/>
    <cellStyle name="Good 5 4" xfId="2426" xr:uid="{57ABB501-7417-4647-A207-DF8FE24EF7A3}"/>
    <cellStyle name="Good 5 5" xfId="2427" xr:uid="{389F60FD-2100-4ACF-8543-3F8E263D048D}"/>
    <cellStyle name="Good 5 6" xfId="2428" xr:uid="{1890D009-E5A8-4B37-AA3F-8DCB88B7A60D}"/>
    <cellStyle name="Good 5 7" xfId="2429" xr:uid="{A5806BC4-E5EE-40C8-8F5D-30EEC773E4DB}"/>
    <cellStyle name="Good 5 8" xfId="2430" xr:uid="{94A9668F-7134-45F9-9430-80ABAA83006C}"/>
    <cellStyle name="Good 5 9" xfId="2431" xr:uid="{E2411BAC-0C53-4FCB-AF8A-37F5C310E2AB}"/>
    <cellStyle name="Good 6 2" xfId="2432" xr:uid="{DEE280A6-1B88-4847-B703-1DE7C0871B0B}"/>
    <cellStyle name="Good 7 2" xfId="2433" xr:uid="{33277921-FC9C-4BD8-B151-C754C5ABEB83}"/>
    <cellStyle name="Good 8" xfId="2434" xr:uid="{6F46A142-BD55-4DFA-B599-343D4EED9557}"/>
    <cellStyle name="Good 9" xfId="2435" xr:uid="{A97957E3-10DD-4360-8FA5-07FBF98F8262}"/>
    <cellStyle name="Heading 1" xfId="10" builtinId="16" customBuiltin="1"/>
    <cellStyle name="Heading 1 10" xfId="2436" xr:uid="{B040B500-3FE6-4B7B-82B2-11EE5920752C}"/>
    <cellStyle name="Heading 1 11" xfId="2437" xr:uid="{8E4176AD-D449-4AA9-9E79-D05A97EB8C0A}"/>
    <cellStyle name="Heading 1 12" xfId="2438" xr:uid="{76391C5B-620C-4204-9087-7C1AC142C8FC}"/>
    <cellStyle name="Heading 1 13" xfId="2439" xr:uid="{1753748D-7439-42D8-A06B-141323EF7551}"/>
    <cellStyle name="Heading 1 14" xfId="2440" xr:uid="{9A965348-E320-4099-99B9-6B432E8CC3AB}"/>
    <cellStyle name="Heading 1 2 10" xfId="2441" xr:uid="{11B6C340-BD74-4FB1-A61C-CB8538AB82B1}"/>
    <cellStyle name="Heading 1 2 11" xfId="2442" xr:uid="{53AB201E-F44F-4BC3-8494-DCDA510B95A6}"/>
    <cellStyle name="Heading 1 2 12" xfId="2443" xr:uid="{99585542-EC51-4247-B2F4-F4B3B5425C3D}"/>
    <cellStyle name="Heading 1 2 13" xfId="2444" xr:uid="{11334891-A4AF-472A-BAE9-62272F64B565}"/>
    <cellStyle name="Heading 1 2 2" xfId="2445" xr:uid="{5716C5C9-DB1A-47A6-B115-0540672D06CD}"/>
    <cellStyle name="Heading 1 2 2 10" xfId="2446" xr:uid="{CBF03F0F-B1F9-479C-A44E-08532947912E}"/>
    <cellStyle name="Heading 1 2 2 2" xfId="2447" xr:uid="{DA8BECA4-2843-4A67-91AF-6361DEF989EB}"/>
    <cellStyle name="Heading 1 2 2 2 2" xfId="2448" xr:uid="{9279646B-3558-4A84-9248-F8EEF12DFBB9}"/>
    <cellStyle name="Heading 1 2 2 3" xfId="2449" xr:uid="{5E464987-5486-48A6-91A7-10B7A219678B}"/>
    <cellStyle name="Heading 1 2 2 4" xfId="2450" xr:uid="{8D7BB040-C8E3-457E-BEB5-065D9F9D8334}"/>
    <cellStyle name="Heading 1 2 2 5" xfId="2451" xr:uid="{3AFDBC91-F213-406A-B913-628A191BAC21}"/>
    <cellStyle name="Heading 1 2 2 6" xfId="2452" xr:uid="{0A5807D2-5F71-452C-B116-8013C0B02CE6}"/>
    <cellStyle name="Heading 1 2 2 7" xfId="2453" xr:uid="{67076BDC-502D-42F5-975E-1AB933164711}"/>
    <cellStyle name="Heading 1 2 2 8" xfId="2454" xr:uid="{5521A3F0-D6B2-41A8-A34A-DDA5B53515BB}"/>
    <cellStyle name="Heading 1 2 2 9" xfId="2455" xr:uid="{3A15261B-D414-46B4-9D83-54F487A77370}"/>
    <cellStyle name="Heading 1 2 3" xfId="2456" xr:uid="{DB4A734A-2916-49EE-A6A9-56F1F0A68853}"/>
    <cellStyle name="Heading 1 2 3 2" xfId="2457" xr:uid="{20485CA1-7A12-4598-9F40-981EB47E95C5}"/>
    <cellStyle name="Heading 1 2 4" xfId="2458" xr:uid="{A03B443A-4C01-458A-AE55-35B8753EE4F7}"/>
    <cellStyle name="Heading 1 2 4 2" xfId="2459" xr:uid="{3F6BC67C-C340-4846-9FC9-24B5A33A1C32}"/>
    <cellStyle name="Heading 1 2 5" xfId="2460" xr:uid="{B8AC292C-12AE-4938-8CED-79C37819AE36}"/>
    <cellStyle name="Heading 1 2 6" xfId="2461" xr:uid="{7CBE1167-7106-465B-AEB6-131FF9206B24}"/>
    <cellStyle name="Heading 1 2 7" xfId="2462" xr:uid="{B2D9A262-A7ED-40A2-9F35-607C9D81F8EB}"/>
    <cellStyle name="Heading 1 2 8" xfId="2463" xr:uid="{01F5EA1C-0376-40B5-B802-39F65BDCC12F}"/>
    <cellStyle name="Heading 1 2 9" xfId="2464" xr:uid="{80F35865-F1A0-44D4-A35A-4D25C719DFD8}"/>
    <cellStyle name="Heading 1 3" xfId="2465" xr:uid="{79A744CF-122A-42C1-8778-41AB66501E8A}"/>
    <cellStyle name="Heading 1 3 10" xfId="2466" xr:uid="{A0795720-7A12-47B8-B184-ECABD2139B43}"/>
    <cellStyle name="Heading 1 3 2" xfId="2467" xr:uid="{A835CE90-7BA1-4A86-9774-B906B56888B4}"/>
    <cellStyle name="Heading 1 3 3" xfId="2468" xr:uid="{5A89B8C2-BA5B-4946-914C-7D0BA98063F0}"/>
    <cellStyle name="Heading 1 3 4" xfId="2469" xr:uid="{E0666C41-4A9A-4DF7-8C0B-3AE7945F6056}"/>
    <cellStyle name="Heading 1 3 5" xfId="2470" xr:uid="{02E860F0-5E80-46D5-A229-208F19A44015}"/>
    <cellStyle name="Heading 1 3 6" xfId="2471" xr:uid="{30F730EE-7976-4342-8DDF-ED2BC70E63BB}"/>
    <cellStyle name="Heading 1 3 7" xfId="2472" xr:uid="{DB015FA9-A3F5-4EE2-8394-BAD8EE63C2C3}"/>
    <cellStyle name="Heading 1 3 8" xfId="2473" xr:uid="{AD0F29B4-F09D-42F8-B7D1-F52A7BB8FA7E}"/>
    <cellStyle name="Heading 1 3 9" xfId="2474" xr:uid="{E3361272-C978-4378-BC38-590A8A468BE1}"/>
    <cellStyle name="Heading 1 4" xfId="2475" xr:uid="{652266B4-9940-4BC2-B921-D5C5D69E0E64}"/>
    <cellStyle name="Heading 1 4 10" xfId="2476" xr:uid="{9576519B-33ED-473A-A141-3B79F0965033}"/>
    <cellStyle name="Heading 1 4 2" xfId="2477" xr:uid="{94116BB0-ECE1-455E-A1FE-392022AAFF32}"/>
    <cellStyle name="Heading 1 4 3" xfId="2478" xr:uid="{77C3ECBA-0E8F-430F-AA9F-103FF255D8E6}"/>
    <cellStyle name="Heading 1 4 4" xfId="2479" xr:uid="{ED7871C3-5086-4159-9A94-95502A7BF7EB}"/>
    <cellStyle name="Heading 1 4 5" xfId="2480" xr:uid="{2D64716B-09D1-4738-8CB2-049FDC044D42}"/>
    <cellStyle name="Heading 1 4 6" xfId="2481" xr:uid="{F228B67A-4991-4373-9F4F-B937625F0CE9}"/>
    <cellStyle name="Heading 1 4 7" xfId="2482" xr:uid="{A4D01F7D-DC64-49A1-921A-09C6776FC9A2}"/>
    <cellStyle name="Heading 1 4 8" xfId="2483" xr:uid="{EA2C8E67-DB22-4B34-89E8-6990C6042C28}"/>
    <cellStyle name="Heading 1 4 9" xfId="2484" xr:uid="{D1353A68-8FD6-4F23-A321-28D4F360E7E9}"/>
    <cellStyle name="Heading 1 5" xfId="2485" xr:uid="{1BB63CAA-2F91-4568-8612-5171ADC6422E}"/>
    <cellStyle name="Heading 1 5 10" xfId="2486" xr:uid="{9FE92388-6829-4496-A8C9-E8AAFA36EA96}"/>
    <cellStyle name="Heading 1 5 2" xfId="2487" xr:uid="{F91DB1E6-FCD4-4FA3-B7B9-C5F184558F00}"/>
    <cellStyle name="Heading 1 5 3" xfId="2488" xr:uid="{5C19A397-F724-4333-A840-4B5E9EAB605C}"/>
    <cellStyle name="Heading 1 5 4" xfId="2489" xr:uid="{0D2C152C-F791-45AA-BD03-0585D0BDEA52}"/>
    <cellStyle name="Heading 1 5 5" xfId="2490" xr:uid="{57993D5C-26DB-4484-B77D-082F0DD85344}"/>
    <cellStyle name="Heading 1 5 6" xfId="2491" xr:uid="{35AFBD94-4908-4F7C-8196-507F662AAB24}"/>
    <cellStyle name="Heading 1 5 7" xfId="2492" xr:uid="{9664A7ED-7B11-47A5-9F79-3DA36ED9D6DD}"/>
    <cellStyle name="Heading 1 5 8" xfId="2493" xr:uid="{605A0614-8255-47FD-AD7D-455A68DFDB9D}"/>
    <cellStyle name="Heading 1 5 9" xfId="2494" xr:uid="{1C8DF83D-7280-4664-9222-BA9570EE8149}"/>
    <cellStyle name="Heading 1 6 2" xfId="2495" xr:uid="{4B935871-A9AF-42D9-8009-E1455DA127F4}"/>
    <cellStyle name="Heading 1 7 2" xfId="2496" xr:uid="{8CD3CD8B-A5D5-4491-95E8-A00AABF975AA}"/>
    <cellStyle name="Heading 1 8" xfId="2497" xr:uid="{3BD34FEE-E320-4A3F-A398-D35FAFEFF3EB}"/>
    <cellStyle name="Heading 1 9" xfId="2498" xr:uid="{09D35649-B6D1-4F1C-BBAD-DC807DE6C85C}"/>
    <cellStyle name="Heading 2" xfId="11" builtinId="17" customBuiltin="1"/>
    <cellStyle name="Heading 2 10" xfId="2499" xr:uid="{74FE24B1-5F83-444B-8E01-F209FBF07F1E}"/>
    <cellStyle name="Heading 2 11" xfId="2500" xr:uid="{B05F8BBD-BCB7-417A-904B-AF2E78137813}"/>
    <cellStyle name="Heading 2 12" xfId="2501" xr:uid="{31302BF5-B2A4-43D7-9978-5D855D390F69}"/>
    <cellStyle name="Heading 2 13" xfId="2502" xr:uid="{BD5ECBA0-4A87-46B7-8356-D77F83B28D9F}"/>
    <cellStyle name="Heading 2 14" xfId="2503" xr:uid="{EEF9F3B2-DDF0-425F-857A-ACDC2273ECC3}"/>
    <cellStyle name="Heading 2 2 10" xfId="2504" xr:uid="{180373F7-3A94-40ED-9D1F-4CF20DF26EE4}"/>
    <cellStyle name="Heading 2 2 11" xfId="2505" xr:uid="{07439452-3360-4759-8494-80B106659A28}"/>
    <cellStyle name="Heading 2 2 12" xfId="2506" xr:uid="{39D2A270-F0F5-47B5-898D-EB871DFA65CB}"/>
    <cellStyle name="Heading 2 2 13" xfId="2507" xr:uid="{30CE5AC9-B869-40AD-B1F8-1EF85649FAEB}"/>
    <cellStyle name="Heading 2 2 2" xfId="2508" xr:uid="{4926A7D4-F85C-4B9A-BB16-C1A041A34880}"/>
    <cellStyle name="Heading 2 2 2 10" xfId="2509" xr:uid="{8AA9097A-EF86-44EC-B5B9-40A82852C11E}"/>
    <cellStyle name="Heading 2 2 2 2" xfId="2510" xr:uid="{9570F3E2-A00E-4DFE-A3D8-33DF0100113A}"/>
    <cellStyle name="Heading 2 2 2 2 2" xfId="2511" xr:uid="{9E45AC36-BC9D-477D-B822-E16D2E19B310}"/>
    <cellStyle name="Heading 2 2 2 3" xfId="2512" xr:uid="{E907E182-4D0A-48E1-9457-4FE91A7AF10B}"/>
    <cellStyle name="Heading 2 2 2 4" xfId="2513" xr:uid="{CB69040D-F0CA-45EC-B7BF-423FA5BEDC14}"/>
    <cellStyle name="Heading 2 2 2 5" xfId="2514" xr:uid="{7AC97C8D-B92F-49EB-9E04-6AB9BB541D62}"/>
    <cellStyle name="Heading 2 2 2 6" xfId="2515" xr:uid="{AF9EC389-1F43-4975-A3D3-B604D2735B8E}"/>
    <cellStyle name="Heading 2 2 2 7" xfId="2516" xr:uid="{6F7F9A5F-B8F9-43A0-B46B-20ED29014FDE}"/>
    <cellStyle name="Heading 2 2 2 8" xfId="2517" xr:uid="{DDD90259-F318-48AF-BE57-C1FDDD66EA34}"/>
    <cellStyle name="Heading 2 2 2 9" xfId="2518" xr:uid="{69CDA1E6-2517-40CB-809D-9E2DDA72A653}"/>
    <cellStyle name="Heading 2 2 3" xfId="2519" xr:uid="{3090B80C-C1A3-4A93-A328-85C5980CF1B7}"/>
    <cellStyle name="Heading 2 2 3 2" xfId="2520" xr:uid="{BB760CFE-4D70-4425-8C79-8B1ECC2C21C8}"/>
    <cellStyle name="Heading 2 2 4" xfId="2521" xr:uid="{A36013F7-5BA9-4164-821A-EE3E1D245F56}"/>
    <cellStyle name="Heading 2 2 4 2" xfId="2522" xr:uid="{EC6FF650-39A6-4CBF-824E-7783E57E2385}"/>
    <cellStyle name="Heading 2 2 5" xfId="2523" xr:uid="{6A4B0838-1184-4475-893B-FA74CE589A7F}"/>
    <cellStyle name="Heading 2 2 6" xfId="2524" xr:uid="{752F3652-FEE9-45A3-A84B-E4AE0E262EB3}"/>
    <cellStyle name="Heading 2 2 7" xfId="2525" xr:uid="{37005884-DB64-491F-AAD7-76A0FFAC228E}"/>
    <cellStyle name="Heading 2 2 8" xfId="2526" xr:uid="{33BEB7BB-4A34-4C9C-A2F0-58508B076B2E}"/>
    <cellStyle name="Heading 2 2 9" xfId="2527" xr:uid="{0AC3A576-0E0E-4DF9-B2BE-6B15F8E08016}"/>
    <cellStyle name="Heading 2 3" xfId="2528" xr:uid="{FAFF0990-F248-4F56-A1B4-83252982B0ED}"/>
    <cellStyle name="Heading 2 3 10" xfId="2529" xr:uid="{C2C634A7-6A4F-4776-B35A-F55060ECA1CF}"/>
    <cellStyle name="Heading 2 3 2" xfId="2530" xr:uid="{5D7B4CE9-4A7A-4E00-BAD5-207243927998}"/>
    <cellStyle name="Heading 2 3 3" xfId="2531" xr:uid="{784359B5-A667-4BF2-A1DE-6F73E5722F95}"/>
    <cellStyle name="Heading 2 3 4" xfId="2532" xr:uid="{11A6940E-E885-4AFC-AFE0-320C5E8598B0}"/>
    <cellStyle name="Heading 2 3 5" xfId="2533" xr:uid="{19061667-D9DD-4C61-A597-E7F1C74E2162}"/>
    <cellStyle name="Heading 2 3 6" xfId="2534" xr:uid="{EE2DE80E-9080-40E4-BCCF-0618422096C1}"/>
    <cellStyle name="Heading 2 3 7" xfId="2535" xr:uid="{7FFE9D76-715C-4614-8D7E-2E0F043C2DE5}"/>
    <cellStyle name="Heading 2 3 8" xfId="2536" xr:uid="{818B266B-AB55-4EDC-89B4-4FF0799693ED}"/>
    <cellStyle name="Heading 2 3 9" xfId="2537" xr:uid="{4CA12BAB-D4F8-47AD-9314-741589321E49}"/>
    <cellStyle name="Heading 2 4" xfId="2538" xr:uid="{D0CCB93E-2C1C-49B3-B9B3-20039B8408D8}"/>
    <cellStyle name="Heading 2 4 10" xfId="2539" xr:uid="{CD52F28C-A0E2-4620-9970-2FA803AF8916}"/>
    <cellStyle name="Heading 2 4 2" xfId="2540" xr:uid="{B22EBB20-7AFE-430F-AF8E-FE0D1B2328CA}"/>
    <cellStyle name="Heading 2 4 3" xfId="2541" xr:uid="{8AF626F8-3548-4015-A08A-4402870426E3}"/>
    <cellStyle name="Heading 2 4 4" xfId="2542" xr:uid="{0C0AC8DA-9866-475B-A1C7-0DF996D836E1}"/>
    <cellStyle name="Heading 2 4 5" xfId="2543" xr:uid="{9B68C897-BCFA-4A5C-AE9E-B71C4D21C7FB}"/>
    <cellStyle name="Heading 2 4 6" xfId="2544" xr:uid="{2E0C1A36-0D51-47A1-8007-52C5094DE00E}"/>
    <cellStyle name="Heading 2 4 7" xfId="2545" xr:uid="{BF58337D-9CB3-42B6-B2D0-6A001D124841}"/>
    <cellStyle name="Heading 2 4 8" xfId="2546" xr:uid="{8A2C23E8-F10E-4BA1-93A6-E46792B32D4C}"/>
    <cellStyle name="Heading 2 4 9" xfId="2547" xr:uid="{72E8B3BE-8DD6-4949-8A4E-A694C91D7068}"/>
    <cellStyle name="Heading 2 5" xfId="2548" xr:uid="{52261D69-A370-4FC2-8EDB-73C5B3132A8A}"/>
    <cellStyle name="Heading 2 5 10" xfId="2549" xr:uid="{72D80124-81B7-486D-8DDE-78E3CF9251F6}"/>
    <cellStyle name="Heading 2 5 2" xfId="2550" xr:uid="{4F322EE4-6D13-4D31-B74A-1AD418E79260}"/>
    <cellStyle name="Heading 2 5 3" xfId="2551" xr:uid="{AF25814D-9C7D-4D86-B9EE-6F40D1DB4023}"/>
    <cellStyle name="Heading 2 5 4" xfId="2552" xr:uid="{820A4D07-D415-4649-AD48-CC1AB0CBE97D}"/>
    <cellStyle name="Heading 2 5 5" xfId="2553" xr:uid="{EA40F7CC-F4A5-4B73-8677-3F8E15798676}"/>
    <cellStyle name="Heading 2 5 6" xfId="2554" xr:uid="{6563F919-5426-45D7-82C0-C990C2B2FD5B}"/>
    <cellStyle name="Heading 2 5 7" xfId="2555" xr:uid="{012AE0E6-297F-4B35-94E5-07824D341373}"/>
    <cellStyle name="Heading 2 5 8" xfId="2556" xr:uid="{FD6523E2-19ED-45D2-B374-1A90CA5784E3}"/>
    <cellStyle name="Heading 2 5 9" xfId="2557" xr:uid="{F74918D8-E99C-4FDC-8645-6F6DDB1ADB12}"/>
    <cellStyle name="Heading 2 6 2" xfId="2558" xr:uid="{039A8076-3511-4687-9468-FED3D58D175B}"/>
    <cellStyle name="Heading 2 7 2" xfId="2559" xr:uid="{65A0C3F0-1B6B-4497-9B7D-75C3C26E86CD}"/>
    <cellStyle name="Heading 2 8" xfId="2560" xr:uid="{137A79E8-1ADF-4F81-86CF-FCE740690584}"/>
    <cellStyle name="Heading 2 9" xfId="2561" xr:uid="{C2E99023-28E5-46C9-A436-9A1CAF278BDB}"/>
    <cellStyle name="Heading 3" xfId="12" builtinId="18" customBuiltin="1"/>
    <cellStyle name="Heading 3 10" xfId="2562" xr:uid="{729DEFD8-E52C-4ABC-B8F3-A25CEF7EAD39}"/>
    <cellStyle name="Heading 3 11" xfId="2563" xr:uid="{767AE46F-A593-47F1-8F68-310C0E041054}"/>
    <cellStyle name="Heading 3 12" xfId="2564" xr:uid="{E946FD49-1785-4E02-A1D9-1E921312603B}"/>
    <cellStyle name="Heading 3 13" xfId="2565" xr:uid="{723A5725-42DD-4AE1-B1BA-FBC8D82097B4}"/>
    <cellStyle name="Heading 3 14" xfId="2566" xr:uid="{174407D3-3AF3-4C25-945B-DA7283741032}"/>
    <cellStyle name="Heading 3 2 10" xfId="2567" xr:uid="{4526FA62-CA2C-498A-B07B-49B40F3DCBB7}"/>
    <cellStyle name="Heading 3 2 11" xfId="2568" xr:uid="{BF08CCEE-7383-4C56-B6D2-1262D946272F}"/>
    <cellStyle name="Heading 3 2 12" xfId="2569" xr:uid="{4E8D8541-C90E-409D-AAF9-63D867B13926}"/>
    <cellStyle name="Heading 3 2 13" xfId="2570" xr:uid="{D4AF663B-E5E1-44A5-AE9A-B68D4E0F7B62}"/>
    <cellStyle name="Heading 3 2 2" xfId="2571" xr:uid="{96AF0B5A-5B61-4424-9204-C974DE7220FE}"/>
    <cellStyle name="Heading 3 2 2 10" xfId="2572" xr:uid="{78AF63B7-FCA1-4568-BD66-4F5C5B56EB61}"/>
    <cellStyle name="Heading 3 2 2 2" xfId="2573" xr:uid="{38B43520-E13E-4304-8966-460DC5F51DC8}"/>
    <cellStyle name="Heading 3 2 2 2 2" xfId="2574" xr:uid="{55761B4D-ABBE-44C2-BA77-EDF5A9B8CB06}"/>
    <cellStyle name="Heading 3 2 2 3" xfId="2575" xr:uid="{96092FF8-7590-44E0-A90C-095A39B3C7C2}"/>
    <cellStyle name="Heading 3 2 2 4" xfId="2576" xr:uid="{2B4787AC-D469-458E-BC24-9CB38B9DC77F}"/>
    <cellStyle name="Heading 3 2 2 5" xfId="2577" xr:uid="{DA31FB37-E89D-48B7-AD16-B4B7E44B97C8}"/>
    <cellStyle name="Heading 3 2 2 6" xfId="2578" xr:uid="{C63F99D7-C077-48A1-9241-0FC0D4453C47}"/>
    <cellStyle name="Heading 3 2 2 7" xfId="2579" xr:uid="{BE28B598-4F9D-4540-A933-A78EC2397DC6}"/>
    <cellStyle name="Heading 3 2 2 8" xfId="2580" xr:uid="{8BDA2BCA-0315-4143-AF2B-073025D45715}"/>
    <cellStyle name="Heading 3 2 2 9" xfId="2581" xr:uid="{19BECE68-B4E5-46F3-B8F5-62F852BD4491}"/>
    <cellStyle name="Heading 3 2 3" xfId="2582" xr:uid="{6CF818A9-C24C-4A4B-B65C-CE4856E49FE5}"/>
    <cellStyle name="Heading 3 2 3 2" xfId="2583" xr:uid="{A1BF8D02-81B0-4599-9074-F6C411EFFE3B}"/>
    <cellStyle name="Heading 3 2 4" xfId="2584" xr:uid="{939A61D0-8C98-488E-B7DE-643641243176}"/>
    <cellStyle name="Heading 3 2 4 2" xfId="2585" xr:uid="{EC5FE066-B204-4C6B-8A38-824BAED80DC2}"/>
    <cellStyle name="Heading 3 2 5" xfId="2586" xr:uid="{BA9A03D7-E4B6-49BA-90A1-69FF42788978}"/>
    <cellStyle name="Heading 3 2 6" xfId="2587" xr:uid="{7C290DE8-185F-450F-AFB0-FE1464611040}"/>
    <cellStyle name="Heading 3 2 7" xfId="2588" xr:uid="{2F6077C9-979C-4C8F-9AE2-8DC828A2CCBE}"/>
    <cellStyle name="Heading 3 2 8" xfId="2589" xr:uid="{F9CFC0C8-4A63-483F-8DCB-17D042B073BD}"/>
    <cellStyle name="Heading 3 2 9" xfId="2590" xr:uid="{554891A5-FCBF-4032-A160-C393191D8125}"/>
    <cellStyle name="Heading 3 3" xfId="2591" xr:uid="{193695E3-92ED-4DF3-87F4-DB103258639C}"/>
    <cellStyle name="Heading 3 3 10" xfId="2592" xr:uid="{D5AD6832-8D90-49EC-B7C5-1616A583AAB8}"/>
    <cellStyle name="Heading 3 3 2" xfId="2593" xr:uid="{41575A8E-90A9-4E99-A67B-608A9FF6E438}"/>
    <cellStyle name="Heading 3 3 3" xfId="2594" xr:uid="{DF717015-EA5D-47EC-864E-DFEE358BE501}"/>
    <cellStyle name="Heading 3 3 4" xfId="2595" xr:uid="{CCF7B9D8-B99C-4232-A723-060B0B88DF0B}"/>
    <cellStyle name="Heading 3 3 5" xfId="2596" xr:uid="{CB40679D-551F-4A05-80EE-E5E70254C68F}"/>
    <cellStyle name="Heading 3 3 6" xfId="2597" xr:uid="{636E7AF6-A50F-475E-BD09-3EFF0EF2CEF7}"/>
    <cellStyle name="Heading 3 3 7" xfId="2598" xr:uid="{DA489542-522F-4DEA-B211-9E6610D63D7E}"/>
    <cellStyle name="Heading 3 3 8" xfId="2599" xr:uid="{8E798DEA-69AD-4690-8A13-C8387D2859AB}"/>
    <cellStyle name="Heading 3 3 9" xfId="2600" xr:uid="{81713C79-52E6-4EB8-8FBC-F4989A83DF15}"/>
    <cellStyle name="Heading 3 4" xfId="2601" xr:uid="{2D3EE60D-0D97-4D51-A49E-D801A327E984}"/>
    <cellStyle name="Heading 3 4 10" xfId="2602" xr:uid="{5170E6F2-15DA-4C10-B8D6-32AF2CE7D631}"/>
    <cellStyle name="Heading 3 4 2" xfId="2603" xr:uid="{3CA4E190-8246-4F9B-97C0-EFAE10819083}"/>
    <cellStyle name="Heading 3 4 3" xfId="2604" xr:uid="{CD0A2C8E-B9DD-40EE-990A-577DDD22493D}"/>
    <cellStyle name="Heading 3 4 4" xfId="2605" xr:uid="{35AE6757-3696-496D-BBEA-79F9AFED7744}"/>
    <cellStyle name="Heading 3 4 5" xfId="2606" xr:uid="{ACB629A6-5190-4501-B368-1ED45B59205B}"/>
    <cellStyle name="Heading 3 4 6" xfId="2607" xr:uid="{1913FD00-5E96-4171-A9A3-360CBC878B7F}"/>
    <cellStyle name="Heading 3 4 7" xfId="2608" xr:uid="{6708885E-2201-4E3D-AA93-3A477555384A}"/>
    <cellStyle name="Heading 3 4 8" xfId="2609" xr:uid="{D43D762F-D31B-40A3-9DD9-D290503595F9}"/>
    <cellStyle name="Heading 3 4 9" xfId="2610" xr:uid="{D0A4571F-A398-479A-AEF7-DD71A3190C8A}"/>
    <cellStyle name="Heading 3 5" xfId="2611" xr:uid="{2B4A2F95-B86B-4CA8-8935-349CDC42E8D0}"/>
    <cellStyle name="Heading 3 5 10" xfId="2612" xr:uid="{7B0411AB-EC89-4393-ADFD-890EA31A4824}"/>
    <cellStyle name="Heading 3 5 2" xfId="2613" xr:uid="{D22FD6E3-61EB-4D8F-8AB1-026E723F07D8}"/>
    <cellStyle name="Heading 3 5 3" xfId="2614" xr:uid="{0D51B366-35A8-4F1B-9495-36B8C5C8C516}"/>
    <cellStyle name="Heading 3 5 4" xfId="2615" xr:uid="{6D84C6E0-308A-42EB-AA71-556562EB9A51}"/>
    <cellStyle name="Heading 3 5 5" xfId="2616" xr:uid="{54B8AB48-4707-4A83-B8A7-E28F41B4B43E}"/>
    <cellStyle name="Heading 3 5 6" xfId="2617" xr:uid="{1B2C873F-3D3E-4945-A355-CAB6AEC63269}"/>
    <cellStyle name="Heading 3 5 7" xfId="2618" xr:uid="{B81865D6-5047-49B9-AE4E-74B0109AFEC7}"/>
    <cellStyle name="Heading 3 5 8" xfId="2619" xr:uid="{960A49E5-DEE2-476C-852B-36DAFA559F65}"/>
    <cellStyle name="Heading 3 5 9" xfId="2620" xr:uid="{65F84D6A-2D5C-4CD8-9363-930DB45A42EA}"/>
    <cellStyle name="Heading 3 6 2" xfId="2621" xr:uid="{78D848B8-BA32-484A-B53B-1782547EB646}"/>
    <cellStyle name="Heading 3 7 2" xfId="2622" xr:uid="{7C7562FC-4E26-4CF8-9B5D-3C49BAF887BE}"/>
    <cellStyle name="Heading 3 8" xfId="2623" xr:uid="{41A9FFA2-AD68-4FCD-9DCC-AAC0DAB7601B}"/>
    <cellStyle name="Heading 3 9" xfId="2624" xr:uid="{C06A4A1D-0ED7-40A0-99D7-9EE1A3D8BCA7}"/>
    <cellStyle name="Heading 4" xfId="13" builtinId="19" customBuiltin="1"/>
    <cellStyle name="Heading 4 10" xfId="2625" xr:uid="{174A764F-7B1A-4512-886A-BF312CB8A261}"/>
    <cellStyle name="Heading 4 11" xfId="2626" xr:uid="{08B38AE4-DB69-4127-AC9C-EB3B2D80C1D9}"/>
    <cellStyle name="Heading 4 12" xfId="2627" xr:uid="{01ECD2CD-8301-4ADE-ABB2-3E1D8A122364}"/>
    <cellStyle name="Heading 4 13" xfId="2628" xr:uid="{11A7EA53-4FC1-4EC7-BF17-A9BA17B283B1}"/>
    <cellStyle name="Heading 4 14" xfId="2629" xr:uid="{4ABB1BAE-F05D-4882-BFE3-9176A3E2E124}"/>
    <cellStyle name="Heading 4 2 10" xfId="2630" xr:uid="{D58BAC18-D557-44E3-A010-A8A5AB3DF671}"/>
    <cellStyle name="Heading 4 2 11" xfId="2631" xr:uid="{1AEFB5A0-C39D-42BB-AAE8-356D0F3A4F62}"/>
    <cellStyle name="Heading 4 2 12" xfId="2632" xr:uid="{64F29DB1-9796-4A84-9555-F93FAB0651B5}"/>
    <cellStyle name="Heading 4 2 13" xfId="2633" xr:uid="{9C64B9E2-0EAB-4D0F-B211-7B12F823E1C7}"/>
    <cellStyle name="Heading 4 2 2" xfId="2634" xr:uid="{F8036132-3650-45E9-8D4E-523AA8395612}"/>
    <cellStyle name="Heading 4 2 2 10" xfId="2635" xr:uid="{1A33DE2D-2D21-4F4F-A853-7E0975C963BF}"/>
    <cellStyle name="Heading 4 2 2 2" xfId="2636" xr:uid="{54FC55D3-14F4-4132-82E4-E33D53E844AA}"/>
    <cellStyle name="Heading 4 2 2 2 2" xfId="2637" xr:uid="{781EDDD8-2EB4-482C-B5E8-1D49BA75E9C9}"/>
    <cellStyle name="Heading 4 2 2 3" xfId="2638" xr:uid="{A11F586D-6F22-4840-9FD4-63D77CBD7592}"/>
    <cellStyle name="Heading 4 2 2 4" xfId="2639" xr:uid="{2CFBB99D-C6D0-4D1C-9D1B-FFA67B163333}"/>
    <cellStyle name="Heading 4 2 2 5" xfId="2640" xr:uid="{FC259A3C-A915-4C52-B700-B8150C3A8901}"/>
    <cellStyle name="Heading 4 2 2 6" xfId="2641" xr:uid="{9D18E3D3-9834-4CD9-9ADF-DFFC0FBBEFC1}"/>
    <cellStyle name="Heading 4 2 2 7" xfId="2642" xr:uid="{75C0CC54-968E-462B-B5CB-E46806E642F3}"/>
    <cellStyle name="Heading 4 2 2 8" xfId="2643" xr:uid="{8E75E460-2DC3-4F7E-AB2D-AE9B7AE8F61F}"/>
    <cellStyle name="Heading 4 2 2 9" xfId="2644" xr:uid="{7ED901EA-93FF-43C8-AE83-8BDD7A9B298F}"/>
    <cellStyle name="Heading 4 2 3" xfId="2645" xr:uid="{78122678-0839-4744-A7E3-811BEE71FE1D}"/>
    <cellStyle name="Heading 4 2 3 2" xfId="2646" xr:uid="{0586CFAA-7127-4D63-870D-37B35B9A50F3}"/>
    <cellStyle name="Heading 4 2 4" xfId="2647" xr:uid="{B05E1D75-B88C-4BA8-910C-8CE33AC08E23}"/>
    <cellStyle name="Heading 4 2 4 2" xfId="2648" xr:uid="{F359403F-C8E6-4096-95D9-710E313F80FC}"/>
    <cellStyle name="Heading 4 2 5" xfId="2649" xr:uid="{928FB89F-AA64-488E-B385-283136678D24}"/>
    <cellStyle name="Heading 4 2 6" xfId="2650" xr:uid="{98209145-20A8-40A8-941D-E90F66FD9460}"/>
    <cellStyle name="Heading 4 2 7" xfId="2651" xr:uid="{C0F398D1-9575-4B2D-BF47-2C43FF2F20FB}"/>
    <cellStyle name="Heading 4 2 8" xfId="2652" xr:uid="{75BEF88F-2DE8-4AB5-A725-636DF498ED6A}"/>
    <cellStyle name="Heading 4 2 9" xfId="2653" xr:uid="{7C890C56-0492-4341-B09D-D802058DEA9E}"/>
    <cellStyle name="Heading 4 3" xfId="2654" xr:uid="{EF769BC7-EB7D-4D5E-88D4-0D052C8BD8FF}"/>
    <cellStyle name="Heading 4 3 10" xfId="2655" xr:uid="{FF1BCC4D-CB8A-46E9-9713-458DDD2ACD3F}"/>
    <cellStyle name="Heading 4 3 2" xfId="2656" xr:uid="{BAB8B4C1-150B-4254-B376-BA6237976D83}"/>
    <cellStyle name="Heading 4 3 3" xfId="2657" xr:uid="{8C9EDE44-0C3E-4040-A92F-2CA9E069C674}"/>
    <cellStyle name="Heading 4 3 4" xfId="2658" xr:uid="{922DEF51-34A0-4D5C-8A4D-92E3F9FF08A0}"/>
    <cellStyle name="Heading 4 3 5" xfId="2659" xr:uid="{E2CFA421-CB3D-4A1C-97BB-D6673A9BC918}"/>
    <cellStyle name="Heading 4 3 6" xfId="2660" xr:uid="{4528C6A3-354D-4B2F-A57F-A51CCF9A168D}"/>
    <cellStyle name="Heading 4 3 7" xfId="2661" xr:uid="{584097F3-5220-4835-9B29-7A275DBE0E76}"/>
    <cellStyle name="Heading 4 3 8" xfId="2662" xr:uid="{67555CE1-615C-47CD-81F0-6424434C7EF6}"/>
    <cellStyle name="Heading 4 3 9" xfId="2663" xr:uid="{D21352DE-A337-4BC5-8DAA-A0FFAC38DA73}"/>
    <cellStyle name="Heading 4 4" xfId="2664" xr:uid="{FFBE3955-F5DC-4DE9-B991-9366E3D5B290}"/>
    <cellStyle name="Heading 4 4 10" xfId="2665" xr:uid="{F8E62F9D-ADF8-4E58-B1A9-CF6E3983014A}"/>
    <cellStyle name="Heading 4 4 2" xfId="2666" xr:uid="{699C0973-AC56-45E7-91F5-195BEE50270E}"/>
    <cellStyle name="Heading 4 4 3" xfId="2667" xr:uid="{E8C3405A-5FBA-407A-8DCD-24EC66D9F25B}"/>
    <cellStyle name="Heading 4 4 4" xfId="2668" xr:uid="{146EA5C1-C4F7-4458-936D-E3F0E206FA74}"/>
    <cellStyle name="Heading 4 4 5" xfId="2669" xr:uid="{BC86D1DE-72BD-4EF4-9141-135F93BB26DA}"/>
    <cellStyle name="Heading 4 4 6" xfId="2670" xr:uid="{4B01120C-5B1B-4F3D-B6EE-BBE428C86D4D}"/>
    <cellStyle name="Heading 4 4 7" xfId="2671" xr:uid="{237EC519-AC54-430A-B910-5914E18642BC}"/>
    <cellStyle name="Heading 4 4 8" xfId="2672" xr:uid="{559DDB63-0BAC-4538-9BF7-7FDF192A96FC}"/>
    <cellStyle name="Heading 4 4 9" xfId="2673" xr:uid="{A230B044-0475-4D8A-A00A-F8CBDFDE93E8}"/>
    <cellStyle name="Heading 4 5" xfId="2674" xr:uid="{7B32EADB-344A-4F2B-868D-87D236DD3E31}"/>
    <cellStyle name="Heading 4 5 10" xfId="2675" xr:uid="{99C75225-9A6D-4E8C-A836-3CF0D96AAEDF}"/>
    <cellStyle name="Heading 4 5 2" xfId="2676" xr:uid="{ACF22C0F-A6E2-4FAD-8C33-64BBE552FBEC}"/>
    <cellStyle name="Heading 4 5 3" xfId="2677" xr:uid="{0032EDB7-4899-4ED8-B9BF-705E92AC6F78}"/>
    <cellStyle name="Heading 4 5 4" xfId="2678" xr:uid="{9D0C43D4-988E-43A8-9D2C-7268C3FA002D}"/>
    <cellStyle name="Heading 4 5 5" xfId="2679" xr:uid="{3D3FDD07-1966-4FAE-A448-32A057AA6DAB}"/>
    <cellStyle name="Heading 4 5 6" xfId="2680" xr:uid="{65D8215F-B06E-4753-AA8C-96E4BFB314DD}"/>
    <cellStyle name="Heading 4 5 7" xfId="2681" xr:uid="{86D17057-BBAF-4B0A-BAC7-24948F6ED799}"/>
    <cellStyle name="Heading 4 5 8" xfId="2682" xr:uid="{38C4E603-F8F2-40C3-96DA-B03B8037E4E0}"/>
    <cellStyle name="Heading 4 5 9" xfId="2683" xr:uid="{BF714AA1-5271-4475-9E21-4C4964A46638}"/>
    <cellStyle name="Heading 4 6 2" xfId="2684" xr:uid="{DB6F056D-B543-49F2-8602-B8DD5912F17C}"/>
    <cellStyle name="Heading 4 7 2" xfId="2685" xr:uid="{E888F35E-DC3F-4471-B34D-0AE5E9F97256}"/>
    <cellStyle name="Heading 4 8" xfId="2686" xr:uid="{B1E43CCE-902E-4100-9D1B-6A64E30889D9}"/>
    <cellStyle name="Heading 4 9" xfId="2687" xr:uid="{E3B3229D-31D0-4A70-AA07-443AE6E4F9BD}"/>
    <cellStyle name="Hyperlink" xfId="16745" builtinId="8"/>
    <cellStyle name="Hyperlink 2" xfId="16736" xr:uid="{6DB8EA73-E2B5-457B-B1EF-EFDD9954B937}"/>
    <cellStyle name="Hyperlink 2 2" xfId="2688" xr:uid="{6D5872A8-A282-41BD-823C-0ACEAA24BB55}"/>
    <cellStyle name="Hyperlink 2 3" xfId="2689" xr:uid="{AC32E2A8-99C1-4622-BF90-E0C4FA240DC5}"/>
    <cellStyle name="Hyperlink 2 4" xfId="2690" xr:uid="{0F8B7278-4A89-428B-A240-CFF27F569F4C}"/>
    <cellStyle name="Hyperlink 3" xfId="2691" xr:uid="{917E7C3F-CA0C-4670-BC01-A6CBEA5A9A07}"/>
    <cellStyle name="Hyperlink 4" xfId="16783" xr:uid="{677DB5EE-9BA0-4890-AAFA-DE53A64A3F5B}"/>
    <cellStyle name="Input" xfId="17" builtinId="20" customBuiltin="1"/>
    <cellStyle name="Input 10" xfId="2692" xr:uid="{8073293A-3424-4B99-B074-0E924E7A6E14}"/>
    <cellStyle name="Input 11" xfId="2693" xr:uid="{4779249C-AAEE-467F-BCE3-98921E65DE59}"/>
    <cellStyle name="Input 12" xfId="2694" xr:uid="{0D84549A-DCE2-4A13-AFBE-B50BA99DAD55}"/>
    <cellStyle name="Input 13" xfId="2695" xr:uid="{26E7EF68-32D7-459A-9A4F-38FF25815179}"/>
    <cellStyle name="Input 14" xfId="2696" xr:uid="{FB93C094-2CC0-47A7-BB00-233616284A2B}"/>
    <cellStyle name="Input 2 10" xfId="2697" xr:uid="{7A1EAEE7-4D5E-44E3-AE7E-E43F92B508F1}"/>
    <cellStyle name="Input 2 11" xfId="2698" xr:uid="{E1C1A17F-46EE-4144-A228-407FABAD9911}"/>
    <cellStyle name="Input 2 12" xfId="2699" xr:uid="{F0F9C5D1-6BA9-40C7-B11B-C4AD7202168B}"/>
    <cellStyle name="Input 2 13" xfId="2700" xr:uid="{5356D9F7-9351-4C5B-9E9F-A25BC41353D3}"/>
    <cellStyle name="Input 2 2" xfId="2701" xr:uid="{32DD8C0E-14D8-440D-A569-6FDA475AB557}"/>
    <cellStyle name="Input 2 2 10" xfId="2702" xr:uid="{48ED5504-0E82-497A-B4AA-22D3D1C9AEC0}"/>
    <cellStyle name="Input 2 2 2" xfId="2703" xr:uid="{AFB95681-890A-476E-8E80-FA76383171E7}"/>
    <cellStyle name="Input 2 2 2 2" xfId="2704" xr:uid="{7963FBA8-8DE1-43FB-ABC8-A9E7BAFA9399}"/>
    <cellStyle name="Input 2 2 3" xfId="2705" xr:uid="{D41299BB-75C3-4828-982D-71D1BDB32C5F}"/>
    <cellStyle name="Input 2 2 4" xfId="2706" xr:uid="{A598D8CF-EB87-45CA-8A12-7F4BDB9CAFE8}"/>
    <cellStyle name="Input 2 2 5" xfId="2707" xr:uid="{C35F0E16-4CFD-48B4-90C4-4F1B5E8A4967}"/>
    <cellStyle name="Input 2 2 6" xfId="2708" xr:uid="{6E266A9F-6B64-4148-B03E-5D01941F35DE}"/>
    <cellStyle name="Input 2 2 7" xfId="2709" xr:uid="{246F81D6-FE46-46BD-87AE-C87B68983B46}"/>
    <cellStyle name="Input 2 2 8" xfId="2710" xr:uid="{487D326B-4A33-49A9-AD84-D1C25A25D5DF}"/>
    <cellStyle name="Input 2 2 9" xfId="2711" xr:uid="{4FF6D69F-F159-492A-8ABF-67FC2A4A57EC}"/>
    <cellStyle name="Input 2 3" xfId="2712" xr:uid="{83333DB1-D138-4CE5-9419-C210F2533FB2}"/>
    <cellStyle name="Input 2 3 2" xfId="2713" xr:uid="{965B3E82-AA16-4DD1-B44B-AE32047A1439}"/>
    <cellStyle name="Input 2 4" xfId="2714" xr:uid="{7353DB02-59BD-44C2-BE73-D2B1FB883DA4}"/>
    <cellStyle name="Input 2 4 2" xfId="2715" xr:uid="{0D9988A8-4BB1-4AC9-956B-13577672DE21}"/>
    <cellStyle name="Input 2 5" xfId="2716" xr:uid="{6B7B44BB-18BD-45DC-A5FB-9342E89270DA}"/>
    <cellStyle name="Input 2 6" xfId="2717" xr:uid="{48EC065F-DA4F-4043-B992-F2E52EB08BFB}"/>
    <cellStyle name="Input 2 7" xfId="2718" xr:uid="{51F93935-5DD8-4F00-BB9F-26C326C0A0E8}"/>
    <cellStyle name="Input 2 8" xfId="2719" xr:uid="{FE5D7E06-2A57-4160-9C23-63ADEBFE6C0E}"/>
    <cellStyle name="Input 2 9" xfId="2720" xr:uid="{BD2649C4-22CA-4239-A10A-36EB1B7D6CE0}"/>
    <cellStyle name="Input 3" xfId="2721" xr:uid="{568B9978-BC05-4A3D-AA1D-1C5DAC1C6A65}"/>
    <cellStyle name="Input 3 10" xfId="2722" xr:uid="{83E361CE-83A9-49C7-AC07-05749166E066}"/>
    <cellStyle name="Input 3 2" xfId="2723" xr:uid="{B4E63107-72BC-44BC-95E4-14B6D217A4FC}"/>
    <cellStyle name="Input 3 3" xfId="2724" xr:uid="{136198EB-E276-42FB-BA1F-49BB1E5241ED}"/>
    <cellStyle name="Input 3 4" xfId="2725" xr:uid="{20589BBB-977E-4EBF-B648-C052C30D8584}"/>
    <cellStyle name="Input 3 5" xfId="2726" xr:uid="{FCFE105B-F417-41BE-A88F-D3BE0A431146}"/>
    <cellStyle name="Input 3 6" xfId="2727" xr:uid="{4D8506DA-8B60-4FA9-BFA4-54AA027876B4}"/>
    <cellStyle name="Input 3 7" xfId="2728" xr:uid="{BA5747F4-6AE4-4D47-8835-D111787E4A1F}"/>
    <cellStyle name="Input 3 8" xfId="2729" xr:uid="{46D47030-A230-4252-84FB-D1348F897BA6}"/>
    <cellStyle name="Input 3 9" xfId="2730" xr:uid="{8E392F13-DD27-4612-AF1B-4FCF11468612}"/>
    <cellStyle name="Input 4" xfId="2731" xr:uid="{BC9FF28C-1248-46D8-BF0B-C07E4FB72764}"/>
    <cellStyle name="Input 4 10" xfId="2732" xr:uid="{FC3211A8-E015-48C4-B4D8-AD65CBF32606}"/>
    <cellStyle name="Input 4 2" xfId="2733" xr:uid="{4624529B-9037-481E-9E70-0D744C8C117E}"/>
    <cellStyle name="Input 4 3" xfId="2734" xr:uid="{1FB30EBB-653B-4E73-8A36-6D2211A75A44}"/>
    <cellStyle name="Input 4 4" xfId="2735" xr:uid="{095B81BA-A25E-4D8D-B94F-131014952541}"/>
    <cellStyle name="Input 4 5" xfId="2736" xr:uid="{9B04CCBB-3580-47BE-92D2-547EE22D725E}"/>
    <cellStyle name="Input 4 6" xfId="2737" xr:uid="{12E4314E-2EAF-41C9-98D8-41D1B3B6DD5E}"/>
    <cellStyle name="Input 4 7" xfId="2738" xr:uid="{F313B4F3-A9E4-418C-AA26-6CAF95B26618}"/>
    <cellStyle name="Input 4 8" xfId="2739" xr:uid="{DE30CDE7-041B-4AB3-897A-04B1CF8B829F}"/>
    <cellStyle name="Input 4 9" xfId="2740" xr:uid="{026E5079-3065-4F16-8B7E-AA4CA83A7BB5}"/>
    <cellStyle name="Input 5" xfId="2741" xr:uid="{6634C57F-3479-4E9B-8E3A-EB8FDE716B2C}"/>
    <cellStyle name="Input 5 10" xfId="2742" xr:uid="{B4EBDBED-1BF0-4A7E-87D3-0E23F538B71F}"/>
    <cellStyle name="Input 5 2" xfId="2743" xr:uid="{28A70AB2-F253-43B9-8CAD-DBC10949A147}"/>
    <cellStyle name="Input 5 3" xfId="2744" xr:uid="{56B40C10-7810-46D3-9D97-4BCA12DFE97A}"/>
    <cellStyle name="Input 5 4" xfId="2745" xr:uid="{76F1E762-2178-446A-8F71-DCD36F223FEB}"/>
    <cellStyle name="Input 5 5" xfId="2746" xr:uid="{88B79240-303F-495D-A439-E9192A6A0AAD}"/>
    <cellStyle name="Input 5 6" xfId="2747" xr:uid="{19BB1707-68C3-406C-ACED-469CB0B9E210}"/>
    <cellStyle name="Input 5 7" xfId="2748" xr:uid="{82480AA4-3A21-4E80-912F-180DE4333965}"/>
    <cellStyle name="Input 5 8" xfId="2749" xr:uid="{E187B14F-20D5-4151-9D42-4319B48ADB8D}"/>
    <cellStyle name="Input 5 9" xfId="2750" xr:uid="{3A314564-2927-4FBD-96A0-8595567CE0F0}"/>
    <cellStyle name="Input 6 2" xfId="2751" xr:uid="{850B209C-5849-420B-9747-F18C0F0DD2CE}"/>
    <cellStyle name="Input 7 2" xfId="2752" xr:uid="{A5B6293A-C434-43BE-90F7-F20DA29D678C}"/>
    <cellStyle name="Input 8" xfId="2753" xr:uid="{36ADAA22-3EE0-4BBB-8283-70FD8F8D4EE9}"/>
    <cellStyle name="Input 9" xfId="2754" xr:uid="{8FDA5AAB-A75C-4E4D-A794-8159BFE0E8BF}"/>
    <cellStyle name="Linked Cell" xfId="20" builtinId="24" customBuiltin="1"/>
    <cellStyle name="Linked Cell 10" xfId="2755" xr:uid="{E737C880-E102-4835-8C4F-D254308B303B}"/>
    <cellStyle name="Linked Cell 11" xfId="2756" xr:uid="{4F24D4DF-DF81-4D3E-8022-0856A5C79778}"/>
    <cellStyle name="Linked Cell 12" xfId="2757" xr:uid="{FCE61CD5-00B7-4ED4-AA99-D7CCFEB46170}"/>
    <cellStyle name="Linked Cell 13" xfId="2758" xr:uid="{EC357B64-786A-4728-BD3D-96F60D7AEE66}"/>
    <cellStyle name="Linked Cell 14" xfId="2759" xr:uid="{CA8CEE27-F0B6-4A4F-9FD4-961A4B7BD87C}"/>
    <cellStyle name="Linked Cell 2 10" xfId="2760" xr:uid="{E0C3ED57-82B4-4A5E-A20B-FC0A3DFC9673}"/>
    <cellStyle name="Linked Cell 2 11" xfId="2761" xr:uid="{D84503D3-E1BA-4296-9D06-1DFC8DA46FBE}"/>
    <cellStyle name="Linked Cell 2 12" xfId="2762" xr:uid="{720A9702-AECF-45F9-A14D-5E8596E58F59}"/>
    <cellStyle name="Linked Cell 2 13" xfId="2763" xr:uid="{C95FDB9C-0590-40C7-94BE-7DC35AA240B9}"/>
    <cellStyle name="Linked Cell 2 2" xfId="2764" xr:uid="{89261C1D-D19B-4B97-A5B8-AB53B96F5E10}"/>
    <cellStyle name="Linked Cell 2 2 10" xfId="2765" xr:uid="{AF537703-16BB-4339-8132-F917F102C307}"/>
    <cellStyle name="Linked Cell 2 2 2" xfId="2766" xr:uid="{460B93B5-F833-42DF-B9AB-FF73D660FE68}"/>
    <cellStyle name="Linked Cell 2 2 2 2" xfId="2767" xr:uid="{E0C34646-ACF0-402E-820A-5BD20FD437AB}"/>
    <cellStyle name="Linked Cell 2 2 3" xfId="2768" xr:uid="{CF11E0AA-5EA9-4074-89C2-216F36278553}"/>
    <cellStyle name="Linked Cell 2 2 4" xfId="2769" xr:uid="{C8C4EDFE-0C53-4D93-AC77-49169AF4B06D}"/>
    <cellStyle name="Linked Cell 2 2 5" xfId="2770" xr:uid="{63AFB70D-1F13-440A-990B-01A015CC2EA0}"/>
    <cellStyle name="Linked Cell 2 2 6" xfId="2771" xr:uid="{0625DF8E-8216-4304-92D8-F0D92FAF1567}"/>
    <cellStyle name="Linked Cell 2 2 7" xfId="2772" xr:uid="{47355D78-2B70-4D74-BF78-6F4F2EF03FA7}"/>
    <cellStyle name="Linked Cell 2 2 8" xfId="2773" xr:uid="{6DB4FA9C-CBE0-44C9-A13F-02874FB17F85}"/>
    <cellStyle name="Linked Cell 2 2 9" xfId="2774" xr:uid="{5E9E60A1-BCEF-4080-BD3F-27381F23761B}"/>
    <cellStyle name="Linked Cell 2 3" xfId="2775" xr:uid="{6A82525D-C2C9-4539-884B-472BC4137C0A}"/>
    <cellStyle name="Linked Cell 2 3 2" xfId="2776" xr:uid="{A19C6417-6A94-4499-A13E-B2B5D0C7C7F0}"/>
    <cellStyle name="Linked Cell 2 4" xfId="2777" xr:uid="{247B7FBD-616C-4159-B8B5-CDE9621CCD6A}"/>
    <cellStyle name="Linked Cell 2 4 2" xfId="2778" xr:uid="{485D4F2A-147C-461F-B497-E101F72CDD00}"/>
    <cellStyle name="Linked Cell 2 5" xfId="2779" xr:uid="{EFD5EDCB-0FA5-41E7-A629-16ABF87EF306}"/>
    <cellStyle name="Linked Cell 2 6" xfId="2780" xr:uid="{9230AD99-C773-4D94-B044-E22C5EB47440}"/>
    <cellStyle name="Linked Cell 2 7" xfId="2781" xr:uid="{1BD2B5CA-EA42-4601-A9C6-C770787B7A87}"/>
    <cellStyle name="Linked Cell 2 8" xfId="2782" xr:uid="{804DD838-23AD-4FB6-80BB-902E07D3C768}"/>
    <cellStyle name="Linked Cell 2 9" xfId="2783" xr:uid="{722A6B6E-DD9D-4301-940A-1E8EA66D9778}"/>
    <cellStyle name="Linked Cell 3" xfId="2784" xr:uid="{5F2213DD-DCA6-4AE9-85C7-C2F6DBB3B8B9}"/>
    <cellStyle name="Linked Cell 3 10" xfId="2785" xr:uid="{21A30A89-694A-4C11-B6E2-81F10C89FED9}"/>
    <cellStyle name="Linked Cell 3 2" xfId="2786" xr:uid="{D6B55853-AB40-4849-851A-58E26A4A8144}"/>
    <cellStyle name="Linked Cell 3 3" xfId="2787" xr:uid="{89C6F2F3-7603-4802-8047-82A3127DE3C9}"/>
    <cellStyle name="Linked Cell 3 4" xfId="2788" xr:uid="{5137CCAE-21A9-4E47-8EA8-3CF6F606AC0B}"/>
    <cellStyle name="Linked Cell 3 5" xfId="2789" xr:uid="{28FBBEAE-A965-4355-BFB5-0699DEBF22D3}"/>
    <cellStyle name="Linked Cell 3 6" xfId="2790" xr:uid="{A8DC3EAE-9C44-4D24-B4A3-18710CE71957}"/>
    <cellStyle name="Linked Cell 3 7" xfId="2791" xr:uid="{954FCE3D-8DDC-4AC3-BA6E-A58DEB5D8EE1}"/>
    <cellStyle name="Linked Cell 3 8" xfId="2792" xr:uid="{673125AC-9203-4CA4-BB97-8DE0C4A759A0}"/>
    <cellStyle name="Linked Cell 3 9" xfId="2793" xr:uid="{D4B55998-42D1-4C2C-A368-715960E864DE}"/>
    <cellStyle name="Linked Cell 4" xfId="2794" xr:uid="{F6FBE047-CC2E-444B-AF86-201C6F19262E}"/>
    <cellStyle name="Linked Cell 4 10" xfId="2795" xr:uid="{6F802B23-D389-4531-A68E-DD39C89EDDE8}"/>
    <cellStyle name="Linked Cell 4 2" xfId="2796" xr:uid="{8A5616B7-F8AA-44AB-B4EC-44D189D026E7}"/>
    <cellStyle name="Linked Cell 4 3" xfId="2797" xr:uid="{1262611D-B276-42C7-9821-A2EE8A0856B4}"/>
    <cellStyle name="Linked Cell 4 4" xfId="2798" xr:uid="{487CEE4C-52F2-4F6E-9983-02E5A54CCD31}"/>
    <cellStyle name="Linked Cell 4 5" xfId="2799" xr:uid="{00AFD69B-44F3-446B-A242-6F7263666C86}"/>
    <cellStyle name="Linked Cell 4 6" xfId="2800" xr:uid="{E3AC4284-8AE2-4FF9-956C-BFD5F20DFF3A}"/>
    <cellStyle name="Linked Cell 4 7" xfId="2801" xr:uid="{83A6D82F-CF2D-4002-A332-55BCF1FA3937}"/>
    <cellStyle name="Linked Cell 4 8" xfId="2802" xr:uid="{83653F51-BE56-48EC-B4E6-AFE5C651EF29}"/>
    <cellStyle name="Linked Cell 4 9" xfId="2803" xr:uid="{EEBA3D6A-D7E1-4ED1-B6DB-0FCB7CFC52A8}"/>
    <cellStyle name="Linked Cell 5" xfId="2804" xr:uid="{DD87616E-DA72-47FA-9117-1B46DDE35614}"/>
    <cellStyle name="Linked Cell 5 10" xfId="2805" xr:uid="{804328F2-AA07-4CD0-BACC-E454E525FBA5}"/>
    <cellStyle name="Linked Cell 5 2" xfId="2806" xr:uid="{498F0CAE-1465-4AEC-93D6-2032747C8437}"/>
    <cellStyle name="Linked Cell 5 3" xfId="2807" xr:uid="{CD63DF36-E610-4DC0-AE35-3DCACE4E512D}"/>
    <cellStyle name="Linked Cell 5 4" xfId="2808" xr:uid="{929EA288-5BD3-4242-A7CD-19B4660F62B4}"/>
    <cellStyle name="Linked Cell 5 5" xfId="2809" xr:uid="{F36804CB-6F0B-4E1D-BA40-BD81A531476B}"/>
    <cellStyle name="Linked Cell 5 6" xfId="2810" xr:uid="{0132D336-919C-41EB-9811-1FA163E8F3A5}"/>
    <cellStyle name="Linked Cell 5 7" xfId="2811" xr:uid="{F797DF96-8FE9-439E-BF34-5DED9A06D6CB}"/>
    <cellStyle name="Linked Cell 5 8" xfId="2812" xr:uid="{238B52C9-F622-4ACE-8ED7-BC99D74D593F}"/>
    <cellStyle name="Linked Cell 5 9" xfId="2813" xr:uid="{3E587B18-04CC-4CA6-A2F5-AB3AD0E87B70}"/>
    <cellStyle name="Linked Cell 6 2" xfId="2814" xr:uid="{81CBADA3-11D1-439F-A226-F6D43CADE038}"/>
    <cellStyle name="Linked Cell 7 2" xfId="2815" xr:uid="{477911F8-64B7-4899-B428-6FF73ABDF186}"/>
    <cellStyle name="Linked Cell 8" xfId="2816" xr:uid="{F3870CEA-688B-41E9-B502-87852311A56C}"/>
    <cellStyle name="Linked Cell 9" xfId="2817" xr:uid="{C32A817C-A841-47B7-BDBF-BCAC10419FA5}"/>
    <cellStyle name="Neutral" xfId="16" builtinId="28" customBuiltin="1"/>
    <cellStyle name="Neutral 10" xfId="2818" xr:uid="{A84E5AE6-EC7E-4528-8A55-2C8279B48C7C}"/>
    <cellStyle name="Neutral 11" xfId="2819" xr:uid="{542F5595-EF8B-496C-8F1F-4AC4DBA760EC}"/>
    <cellStyle name="Neutral 12" xfId="2820" xr:uid="{D21144C0-38AE-4CFA-88E1-59CD3EEC1C58}"/>
    <cellStyle name="Neutral 13" xfId="2821" xr:uid="{F0B07490-3718-40FA-86EC-38B898210BC8}"/>
    <cellStyle name="Neutral 14" xfId="2822" xr:uid="{17D99AE6-98E4-4E27-B6D4-8CCA62A23880}"/>
    <cellStyle name="Neutral 2" xfId="16737" xr:uid="{76B84DE4-ECB2-46FE-8176-240BEFC89980}"/>
    <cellStyle name="Neutral 2 10" xfId="2823" xr:uid="{69164C8B-7524-4BA0-8444-551987E3ED37}"/>
    <cellStyle name="Neutral 2 11" xfId="2824" xr:uid="{F2201879-C560-441B-ADAA-27F407CA50F1}"/>
    <cellStyle name="Neutral 2 12" xfId="2825" xr:uid="{B0378F46-3D1B-4B7F-AEF3-88979C6774BB}"/>
    <cellStyle name="Neutral 2 13" xfId="2826" xr:uid="{BFE16EC8-0AF1-4F59-93E1-EB67CF4B2D37}"/>
    <cellStyle name="Neutral 2 2" xfId="2827" xr:uid="{2E4B77A8-B9E0-4AA7-AC2F-78A7A6B4F515}"/>
    <cellStyle name="Neutral 2 2 10" xfId="2828" xr:uid="{6058DB43-E383-4E4D-913B-D5EF74FA3A74}"/>
    <cellStyle name="Neutral 2 2 2" xfId="2829" xr:uid="{3FFF1640-010F-4717-A367-134FCEDA71CB}"/>
    <cellStyle name="Neutral 2 2 2 2" xfId="2830" xr:uid="{84623353-1C77-449C-A641-32B027E3C82D}"/>
    <cellStyle name="Neutral 2 2 3" xfId="2831" xr:uid="{F8EFD2C2-F00B-45A4-8E8E-3D2738BF0377}"/>
    <cellStyle name="Neutral 2 2 4" xfId="2832" xr:uid="{B514B15B-6659-48C9-B9B0-4C5D107EE025}"/>
    <cellStyle name="Neutral 2 2 5" xfId="2833" xr:uid="{BC7DE71B-1E54-4A50-8B76-6D428AAA761B}"/>
    <cellStyle name="Neutral 2 2 6" xfId="2834" xr:uid="{A9B67769-FEA3-4A83-89BF-D9CAA7D6792B}"/>
    <cellStyle name="Neutral 2 2 7" xfId="2835" xr:uid="{951778FC-D5D3-4F50-9E86-389025FD053A}"/>
    <cellStyle name="Neutral 2 2 8" xfId="2836" xr:uid="{D1C6F5B3-3A91-499C-8521-D60DAD198F3D}"/>
    <cellStyle name="Neutral 2 2 9" xfId="2837" xr:uid="{9DC80868-87E1-4D56-A9D8-B18D4888ABCA}"/>
    <cellStyle name="Neutral 2 3" xfId="2838" xr:uid="{4E151B32-37AD-4F67-83B8-A969C271FB15}"/>
    <cellStyle name="Neutral 2 3 2" xfId="2839" xr:uid="{A7843B44-A47D-4113-93C9-4966E0A4ACE5}"/>
    <cellStyle name="Neutral 2 4" xfId="2840" xr:uid="{93843EDF-BA18-460B-8DF3-3E1619182268}"/>
    <cellStyle name="Neutral 2 4 2" xfId="2841" xr:uid="{52A4A24D-5494-4BA8-A17B-8CF2FDB5633E}"/>
    <cellStyle name="Neutral 2 5" xfId="2842" xr:uid="{676088C2-E308-418C-8BC9-7889ECE76CAB}"/>
    <cellStyle name="Neutral 2 6" xfId="2843" xr:uid="{EBB165CF-4D69-4435-B77F-4DCC9E0D8D5E}"/>
    <cellStyle name="Neutral 2 7" xfId="2844" xr:uid="{59809395-4E74-4BDF-AC5B-BEB5B13C5CCD}"/>
    <cellStyle name="Neutral 2 8" xfId="2845" xr:uid="{0267E674-EF7D-45E9-95B1-8BA402C7C53C}"/>
    <cellStyle name="Neutral 2 9" xfId="2846" xr:uid="{12C60C13-D43F-440D-8B42-C23E4455081D}"/>
    <cellStyle name="Neutral 3" xfId="2847" xr:uid="{1A412354-1C6B-4016-8905-B9CB04515810}"/>
    <cellStyle name="Neutral 3 10" xfId="2848" xr:uid="{27B35655-FF5F-4B5C-8621-006AE8B19BBF}"/>
    <cellStyle name="Neutral 3 2" xfId="2849" xr:uid="{7262F967-2461-4DAF-91B9-3915F1DE0A8F}"/>
    <cellStyle name="Neutral 3 3" xfId="2850" xr:uid="{DD05A48C-3759-4968-9C86-3053AAE27CB5}"/>
    <cellStyle name="Neutral 3 4" xfId="2851" xr:uid="{3B938F4E-84E1-4746-AF60-6989E7015581}"/>
    <cellStyle name="Neutral 3 5" xfId="2852" xr:uid="{5A6DD43C-0C82-448C-860D-10D842700157}"/>
    <cellStyle name="Neutral 3 6" xfId="2853" xr:uid="{CBC4736A-7EB0-4A99-A8CE-B500D7E1ED32}"/>
    <cellStyle name="Neutral 3 7" xfId="2854" xr:uid="{B05A4E3D-C298-44E3-802A-61E1D7A9621D}"/>
    <cellStyle name="Neutral 3 8" xfId="2855" xr:uid="{16A66131-0F7F-4C92-9174-A25A2234D77B}"/>
    <cellStyle name="Neutral 3 9" xfId="2856" xr:uid="{F10F8938-F9AD-42C2-B99C-B523FD306E91}"/>
    <cellStyle name="Neutral 4" xfId="2857" xr:uid="{BE40982D-8DF9-4B78-BD45-63FD47F64285}"/>
    <cellStyle name="Neutral 4 10" xfId="2858" xr:uid="{053FD1DA-0D6D-454E-8663-09BEFE0FE84C}"/>
    <cellStyle name="Neutral 4 2" xfId="2859" xr:uid="{02F9F2B7-462B-4D5D-B509-704E34E2AC32}"/>
    <cellStyle name="Neutral 4 3" xfId="2860" xr:uid="{05FFD74B-F753-4BA2-AB12-47C7AE8FEC6A}"/>
    <cellStyle name="Neutral 4 4" xfId="2861" xr:uid="{95005E9F-63CE-4565-A0C9-D092015759B9}"/>
    <cellStyle name="Neutral 4 5" xfId="2862" xr:uid="{05349D1F-72AD-4AD4-9EEE-28E7704F46A1}"/>
    <cellStyle name="Neutral 4 6" xfId="2863" xr:uid="{575212B2-772F-4B9D-A5D0-6EDD266F5AC5}"/>
    <cellStyle name="Neutral 4 7" xfId="2864" xr:uid="{4E545C61-51AA-429A-B258-DB444EFF3649}"/>
    <cellStyle name="Neutral 4 8" xfId="2865" xr:uid="{089C2E3E-6786-48A5-A93B-9DDBA00DD9B3}"/>
    <cellStyle name="Neutral 4 9" xfId="2866" xr:uid="{97260F5F-840C-4B01-8A0E-DC526E061F06}"/>
    <cellStyle name="Neutral 5" xfId="2867" xr:uid="{162F8071-8402-468D-B804-21496BA8F60C}"/>
    <cellStyle name="Neutral 5 10" xfId="2868" xr:uid="{4CB8C4AA-7FEA-456C-A8FB-3946FBE37EC0}"/>
    <cellStyle name="Neutral 5 2" xfId="2869" xr:uid="{9D20D040-141A-46B3-B194-8FC50E46CBFE}"/>
    <cellStyle name="Neutral 5 3" xfId="2870" xr:uid="{9309B5E3-D5D2-441F-B3CF-3D7D272F0F24}"/>
    <cellStyle name="Neutral 5 4" xfId="2871" xr:uid="{5F8652B2-5988-4B9F-A07A-40E4EF437EA0}"/>
    <cellStyle name="Neutral 5 5" xfId="2872" xr:uid="{E1126B54-3ABD-4C7E-BDDD-08101DE656AD}"/>
    <cellStyle name="Neutral 5 6" xfId="2873" xr:uid="{5B2C6881-3B66-4FC6-AC72-7ABD145DDB14}"/>
    <cellStyle name="Neutral 5 7" xfId="2874" xr:uid="{D4A2DC4D-943E-4AD3-9192-6AE6B356C54F}"/>
    <cellStyle name="Neutral 5 8" xfId="2875" xr:uid="{D80E1059-61A1-44A7-B7AB-BD467C346A8B}"/>
    <cellStyle name="Neutral 5 9" xfId="2876" xr:uid="{192D25B7-F04A-45D1-ABE8-7A177C6F9B8C}"/>
    <cellStyle name="Neutral 6 2" xfId="2877" xr:uid="{9CC16AB1-EF5E-45A5-A16B-CDBF9F209CFB}"/>
    <cellStyle name="Neutral 7 2" xfId="2878" xr:uid="{13BBC780-AFC0-479C-8F69-26DDE327D115}"/>
    <cellStyle name="Neutral 8" xfId="2879" xr:uid="{A405B1B9-5748-413F-AF4B-BDCE29E953D1}"/>
    <cellStyle name="Neutral 9" xfId="2880" xr:uid="{8745D277-1BB0-49E1-A78D-9390AEBE71EF}"/>
    <cellStyle name="Normal" xfId="0" builtinId="0"/>
    <cellStyle name="Normal 10" xfId="2881" xr:uid="{8E8E8BBC-6876-4D54-9BDE-129D49F40D67}"/>
    <cellStyle name="Normal 10 10" xfId="2882" xr:uid="{047094A7-D37A-4792-9AA1-5BBD6F4ADC95}"/>
    <cellStyle name="Normal 10 11" xfId="2883" xr:uid="{63DF7997-E71A-4C43-B0DC-CE288A976081}"/>
    <cellStyle name="Normal 10 12" xfId="2884" xr:uid="{514ECC31-F9C9-4E97-A10F-23F56DAA8F51}"/>
    <cellStyle name="Normal 10 13" xfId="2885" xr:uid="{AF1E9C11-0B99-4C5E-8CF9-301E5197D45A}"/>
    <cellStyle name="Normal 10 14" xfId="2886" xr:uid="{FA788D9E-00E4-49D2-AA7E-A2883536F08D}"/>
    <cellStyle name="Normal 10 15" xfId="2887" xr:uid="{9A8007DD-9484-4573-8557-FC9D7C3A6416}"/>
    <cellStyle name="Normal 10 16" xfId="2888" xr:uid="{5DBF1CF6-9D37-4BD6-B0F1-E2F09CC6919F}"/>
    <cellStyle name="Normal 10 17" xfId="2889" xr:uid="{19BCE721-D144-4CBD-A278-8A28FCB66F3A}"/>
    <cellStyle name="Normal 10 18" xfId="2890" xr:uid="{FB9BE9DF-1D77-40DE-A73C-9D7191715DD8}"/>
    <cellStyle name="Normal 10 19" xfId="2891" xr:uid="{3302A985-1648-4EC4-A0B4-84DA440EBE22}"/>
    <cellStyle name="Normal 10 2" xfId="2892" xr:uid="{0019EE37-154D-4C2F-B49B-9FC701EF178A}"/>
    <cellStyle name="Normal 10 2 10" xfId="2893" xr:uid="{C2C014B4-37BC-4A13-80BA-C15A1B4EF141}"/>
    <cellStyle name="Normal 10 2 11" xfId="2894" xr:uid="{F1766899-2D16-4E6A-8101-3873A9586EE3}"/>
    <cellStyle name="Normal 10 2 12" xfId="2895" xr:uid="{834C085C-C819-4035-87DB-88DB0D17AD57}"/>
    <cellStyle name="Normal 10 2 13" xfId="2896" xr:uid="{F21CF56D-2948-4FA9-AA66-4F3320E924E3}"/>
    <cellStyle name="Normal 10 2 14" xfId="2897" xr:uid="{62859CFA-F227-42DA-B438-86DE35CAE066}"/>
    <cellStyle name="Normal 10 2 15" xfId="2898" xr:uid="{3E145BAB-E1FE-48F8-9C29-968F4191B256}"/>
    <cellStyle name="Normal 10 2 16" xfId="2899" xr:uid="{3B02E015-F03F-4174-9B4C-5FDB98867904}"/>
    <cellStyle name="Normal 10 2 17" xfId="2900" xr:uid="{20402768-5D9F-4A68-A297-3DF55E578B66}"/>
    <cellStyle name="Normal 10 2 18" xfId="2901" xr:uid="{E79B4F3C-DD0D-4E74-B15A-63613B4DEFC4}"/>
    <cellStyle name="Normal 10 2 19" xfId="2902" xr:uid="{7C761CB5-E392-479E-8D79-0D916C848747}"/>
    <cellStyle name="Normal 10 2 2" xfId="2903" xr:uid="{6EF65320-DACC-4699-8274-E35600896250}"/>
    <cellStyle name="Normal 10 2 2 10" xfId="2904" xr:uid="{946AB493-8A86-4E9C-805A-1DB788BCA1CC}"/>
    <cellStyle name="Normal 10 2 2 11" xfId="2905" xr:uid="{23B535E5-A7CE-4B5A-A1F8-8B3909773767}"/>
    <cellStyle name="Normal 10 2 2 12" xfId="2906" xr:uid="{9CC54A65-8957-4CAA-92FE-7C117EB1A010}"/>
    <cellStyle name="Normal 10 2 2 13" xfId="2907" xr:uid="{E58D850C-7705-41B1-857F-94BF676A363E}"/>
    <cellStyle name="Normal 10 2 2 14" xfId="2908" xr:uid="{5FD92CFA-2E90-4B0A-816B-D7B7ACB1E5BC}"/>
    <cellStyle name="Normal 10 2 2 15" xfId="2909" xr:uid="{1AF4B90D-5F40-4149-AC9F-199A1A202850}"/>
    <cellStyle name="Normal 10 2 2 16" xfId="2910" xr:uid="{2BC596E5-B15D-4289-BD24-4E6CE3B70925}"/>
    <cellStyle name="Normal 10 2 2 17" xfId="2911" xr:uid="{5EB140E9-0613-4E0A-A913-2163359915DA}"/>
    <cellStyle name="Normal 10 2 2 18" xfId="2912" xr:uid="{D3AFBB8B-61EE-46C7-835E-7C1956EDC476}"/>
    <cellStyle name="Normal 10 2 2 19" xfId="2913" xr:uid="{53A6A39B-130F-47BE-8C72-963495B92184}"/>
    <cellStyle name="Normal 10 2 2 2" xfId="2914" xr:uid="{40C6B904-02A5-42C6-9D8E-36EA1D373B0E}"/>
    <cellStyle name="Normal 10 2 2 2 10" xfId="2915" xr:uid="{04EC38D3-E128-4FD0-A7E5-90BE51D14EC3}"/>
    <cellStyle name="Normal 10 2 2 2 11" xfId="2916" xr:uid="{65359EEF-5456-4907-9D7D-C3F4CE79CDBE}"/>
    <cellStyle name="Normal 10 2 2 2 12" xfId="2917" xr:uid="{48C8E713-584E-4883-B8B7-96B6B3A8E7D0}"/>
    <cellStyle name="Normal 10 2 2 2 13" xfId="2918" xr:uid="{B38DBDF7-22A9-4830-81CB-F7948A549CF1}"/>
    <cellStyle name="Normal 10 2 2 2 14" xfId="2919" xr:uid="{422C87F3-E72D-4179-AA2D-452B708BC125}"/>
    <cellStyle name="Normal 10 2 2 2 15" xfId="2920" xr:uid="{3D709692-3D11-4CF2-8CFA-AEC5FAA4749A}"/>
    <cellStyle name="Normal 10 2 2 2 16" xfId="2921" xr:uid="{E5E0C832-9F26-402E-B12A-B15C1960DBF3}"/>
    <cellStyle name="Normal 10 2 2 2 17" xfId="2922" xr:uid="{EE6F7F88-35B7-4BEF-BF3F-58B45B959022}"/>
    <cellStyle name="Normal 10 2 2 2 18" xfId="2923" xr:uid="{ED0C28A2-38DE-423E-858E-B96E46389F52}"/>
    <cellStyle name="Normal 10 2 2 2 19" xfId="2924" xr:uid="{537C1A83-89C3-45B1-AE04-DB545C435641}"/>
    <cellStyle name="Normal 10 2 2 2 2" xfId="2925" xr:uid="{3C79404B-6477-4C9C-9824-8FB117A1D1BC}"/>
    <cellStyle name="Normal 10 2 2 2 2 10" xfId="2926" xr:uid="{0407550F-5150-4109-A347-5D8E24801B50}"/>
    <cellStyle name="Normal 10 2 2 2 2 11" xfId="2927" xr:uid="{DE16D42B-38D5-4CA6-939E-16BFF460B7B6}"/>
    <cellStyle name="Normal 10 2 2 2 2 12" xfId="2928" xr:uid="{593DDA10-B416-4A10-BE34-0FCE17D9901F}"/>
    <cellStyle name="Normal 10 2 2 2 2 13" xfId="2929" xr:uid="{B113287C-B612-4E3E-BDBF-E48E4ED9305F}"/>
    <cellStyle name="Normal 10 2 2 2 2 14" xfId="2930" xr:uid="{CF28B04E-FB3B-45DE-8519-1E590665B0A9}"/>
    <cellStyle name="Normal 10 2 2 2 2 15" xfId="2931" xr:uid="{387CFC13-4E17-4872-8A87-D39D882FDA28}"/>
    <cellStyle name="Normal 10 2 2 2 2 16" xfId="2932" xr:uid="{72900FD6-E8A4-4D6E-8740-88AE5C87DD1A}"/>
    <cellStyle name="Normal 10 2 2 2 2 17" xfId="2933" xr:uid="{5E3DE11F-5CA6-47E5-9478-F8449C250441}"/>
    <cellStyle name="Normal 10 2 2 2 2 18" xfId="2934" xr:uid="{F2B13EC4-9754-4FA3-97B6-75933576C604}"/>
    <cellStyle name="Normal 10 2 2 2 2 19" xfId="2935" xr:uid="{7E2DA6E1-859F-423B-9222-FC1F0C265CDD}"/>
    <cellStyle name="Normal 10 2 2 2 2 2" xfId="2936" xr:uid="{4F8711C0-F7AC-476C-A15A-CE3DBEA3E46B}"/>
    <cellStyle name="Normal 10 2 2 2 2 20" xfId="2937" xr:uid="{C90B0361-59BE-45F3-88FE-B4C9625B1097}"/>
    <cellStyle name="Normal 10 2 2 2 2 21" xfId="2938" xr:uid="{7CCD2755-35B7-471C-A221-65CBDC4DDCDE}"/>
    <cellStyle name="Normal 10 2 2 2 2 22" xfId="2939" xr:uid="{DFC45A1E-F637-45B7-ADAA-72955A18B6C3}"/>
    <cellStyle name="Normal 10 2 2 2 2 23" xfId="2940" xr:uid="{9257A4F0-2D21-4510-9DFF-5E7052B882D9}"/>
    <cellStyle name="Normal 10 2 2 2 2 24" xfId="2941" xr:uid="{A836770F-28E1-4E58-83A6-3000B54A3F87}"/>
    <cellStyle name="Normal 10 2 2 2 2 25" xfId="2942" xr:uid="{6BE140A8-BCD8-4F08-8F65-5CA8EB73F892}"/>
    <cellStyle name="Normal 10 2 2 2 2 26" xfId="2943" xr:uid="{27339CD5-E5F3-4313-B18E-4BAC0F0CBBA7}"/>
    <cellStyle name="Normal 10 2 2 2 2 27" xfId="2944" xr:uid="{9F0666B9-48D8-4979-8615-1FD47FFAD79A}"/>
    <cellStyle name="Normal 10 2 2 2 2 28" xfId="2945" xr:uid="{8876934B-92F9-4135-A09F-758C90AC5591}"/>
    <cellStyle name="Normal 10 2 2 2 2 29" xfId="2946" xr:uid="{2E8D69DB-DCE1-4137-87B7-1C58D81D447A}"/>
    <cellStyle name="Normal 10 2 2 2 2 3" xfId="2947" xr:uid="{92ED950A-438E-42E7-AEE5-9A7430402661}"/>
    <cellStyle name="Normal 10 2 2 2 2 30" xfId="2948" xr:uid="{85E42679-FAB9-467E-A8B8-02A07DBBB70D}"/>
    <cellStyle name="Normal 10 2 2 2 2 31" xfId="2949" xr:uid="{DC9F4F38-9E36-4EF7-ACA0-BC0066CBC4B0}"/>
    <cellStyle name="Normal 10 2 2 2 2 32" xfId="2950" xr:uid="{7D167CE8-87EC-4871-8753-D61B6E9A8E3C}"/>
    <cellStyle name="Normal 10 2 2 2 2 33" xfId="2951" xr:uid="{66785399-FF79-4E80-842A-CC49978CAEE4}"/>
    <cellStyle name="Normal 10 2 2 2 2 34" xfId="2952" xr:uid="{F499A17F-5113-41A5-B032-C59950E4FE61}"/>
    <cellStyle name="Normal 10 2 2 2 2 35" xfId="2953" xr:uid="{5248D04A-5586-4431-91AF-993DA2ACBDB1}"/>
    <cellStyle name="Normal 10 2 2 2 2 36" xfId="2954" xr:uid="{139B4638-BB39-4F71-A537-240378FEF9E8}"/>
    <cellStyle name="Normal 10 2 2 2 2 37" xfId="2955" xr:uid="{A3B5DDD8-6740-427D-81D0-5349932ED4C2}"/>
    <cellStyle name="Normal 10 2 2 2 2 38" xfId="2956" xr:uid="{685C45E2-408F-412A-BEA2-21B4717629CE}"/>
    <cellStyle name="Normal 10 2 2 2 2 4" xfId="2957" xr:uid="{FE83A532-87C5-4DBC-8954-08CFFBE2B107}"/>
    <cellStyle name="Normal 10 2 2 2 2 5" xfId="2958" xr:uid="{B5013690-D2BF-4D92-A18F-4790A22C8641}"/>
    <cellStyle name="Normal 10 2 2 2 2 6" xfId="2959" xr:uid="{BB75B96B-DF32-4E0E-87BB-BB703BB03A2C}"/>
    <cellStyle name="Normal 10 2 2 2 2 7" xfId="2960" xr:uid="{87605899-8844-44F3-9571-FA932DEE89EB}"/>
    <cellStyle name="Normal 10 2 2 2 2 8" xfId="2961" xr:uid="{3B37CA4A-5049-4DA7-9FF5-ADD7CF8B602E}"/>
    <cellStyle name="Normal 10 2 2 2 2 9" xfId="2962" xr:uid="{58B3C2BA-3DCD-465A-B2B2-CF3775620FCA}"/>
    <cellStyle name="Normal 10 2 2 2 20" xfId="2963" xr:uid="{80C158DF-D88D-489A-B988-288F1F079036}"/>
    <cellStyle name="Normal 10 2 2 2 21" xfId="2964" xr:uid="{8A4BA52B-8235-43CD-B43D-85E861ACD73C}"/>
    <cellStyle name="Normal 10 2 2 2 22" xfId="2965" xr:uid="{D4162F74-50AE-4459-A064-F8618B712939}"/>
    <cellStyle name="Normal 10 2 2 2 23" xfId="2966" xr:uid="{E7CBC682-3D23-4994-8C32-F50536BD5DD8}"/>
    <cellStyle name="Normal 10 2 2 2 24" xfId="2967" xr:uid="{23CABBA6-D142-4FD1-A8C0-4AD3DF895424}"/>
    <cellStyle name="Normal 10 2 2 2 25" xfId="2968" xr:uid="{58A4CF70-49AC-453A-9A42-ED1A911DC75C}"/>
    <cellStyle name="Normal 10 2 2 2 26" xfId="2969" xr:uid="{8F1B3B4E-5AA5-4954-A371-F4AA142B4A1B}"/>
    <cellStyle name="Normal 10 2 2 2 27" xfId="2970" xr:uid="{6E8482C3-AB51-431C-A4D4-10E2B2E94548}"/>
    <cellStyle name="Normal 10 2 2 2 28" xfId="2971" xr:uid="{283DE9AA-1FE6-4E40-AC17-3047EF7F574D}"/>
    <cellStyle name="Normal 10 2 2 2 29" xfId="2972" xr:uid="{CA435768-66EE-406F-92A1-2A6CFB14AD64}"/>
    <cellStyle name="Normal 10 2 2 2 3" xfId="2973" xr:uid="{6E8A21FD-B6CF-461E-A954-13D7D824DCCC}"/>
    <cellStyle name="Normal 10 2 2 2 30" xfId="2974" xr:uid="{7BB87C33-AB88-4FEA-AE73-0B4462E12D01}"/>
    <cellStyle name="Normal 10 2 2 2 31" xfId="2975" xr:uid="{1803A43B-B034-45F5-AB67-07A970053FFE}"/>
    <cellStyle name="Normal 10 2 2 2 32" xfId="2976" xr:uid="{BE3AD695-BE63-4D7D-8789-F19C1946EC16}"/>
    <cellStyle name="Normal 10 2 2 2 33" xfId="2977" xr:uid="{E8F2966C-E66D-45DC-838C-F6B1A1B53B70}"/>
    <cellStyle name="Normal 10 2 2 2 34" xfId="2978" xr:uid="{0DBE8E28-DD8A-490F-AF18-00CBCF6164D2}"/>
    <cellStyle name="Normal 10 2 2 2 35" xfId="2979" xr:uid="{C69A6DFE-7E00-4F9F-BF5A-8542A7AAFCBA}"/>
    <cellStyle name="Normal 10 2 2 2 36" xfId="2980" xr:uid="{6FFB6D11-9922-4EB5-8712-86C618381CBD}"/>
    <cellStyle name="Normal 10 2 2 2 37" xfId="2981" xr:uid="{EDB8D6EF-E63F-4149-8556-4F026EAF2BA3}"/>
    <cellStyle name="Normal 10 2 2 2 38" xfId="2982" xr:uid="{021A5535-90F9-4699-B1E7-26C44F7F10D6}"/>
    <cellStyle name="Normal 10 2 2 2 4" xfId="2983" xr:uid="{F8AE75DC-6778-4664-B609-4F0B6BF9BB9B}"/>
    <cellStyle name="Normal 10 2 2 2 5" xfId="2984" xr:uid="{22EEF89D-541A-4F31-AE8A-809EFC056FE1}"/>
    <cellStyle name="Normal 10 2 2 2 6" xfId="2985" xr:uid="{8F62A75C-B77C-4FBD-9597-06B71853F622}"/>
    <cellStyle name="Normal 10 2 2 2 7" xfId="2986" xr:uid="{DB708B0E-42FB-4249-BC62-FE63F0E89C11}"/>
    <cellStyle name="Normal 10 2 2 2 8" xfId="2987" xr:uid="{3B9F93DC-7D1B-4660-94D9-E2C705762227}"/>
    <cellStyle name="Normal 10 2 2 2 9" xfId="2988" xr:uid="{B724DF36-CFB3-45A3-A83A-DAAC34C1E734}"/>
    <cellStyle name="Normal 10 2 2 20" xfId="2989" xr:uid="{F068D9E4-533F-45A8-81B0-A9B1EFE67A85}"/>
    <cellStyle name="Normal 10 2 2 21" xfId="2990" xr:uid="{42745BAF-59FC-46FB-B9DA-DDEE23837358}"/>
    <cellStyle name="Normal 10 2 2 22" xfId="2991" xr:uid="{FDEF0CAE-7EBB-4241-A129-68C89EE1299D}"/>
    <cellStyle name="Normal 10 2 2 23" xfId="2992" xr:uid="{2F35E51E-AEA0-41B7-862A-70AEDD3342A0}"/>
    <cellStyle name="Normal 10 2 2 24" xfId="2993" xr:uid="{9C0AFF9D-9B06-4CD4-A8AC-6CBCD3ACE2D0}"/>
    <cellStyle name="Normal 10 2 2 25" xfId="2994" xr:uid="{50D6A119-CFA1-4C93-BD0B-567E254F3ED6}"/>
    <cellStyle name="Normal 10 2 2 26" xfId="2995" xr:uid="{C2426191-185F-4AAA-88AA-D5335501F8C6}"/>
    <cellStyle name="Normal 10 2 2 27" xfId="2996" xr:uid="{5ABDF084-3D0F-4B1A-A2FB-47D80FB752EE}"/>
    <cellStyle name="Normal 10 2 2 28" xfId="2997" xr:uid="{CDC1F313-72A1-4648-87AF-854B217F001F}"/>
    <cellStyle name="Normal 10 2 2 29" xfId="2998" xr:uid="{4223603D-2447-46F0-AB47-3CE4EBABF7BD}"/>
    <cellStyle name="Normal 10 2 2 3" xfId="2999" xr:uid="{55FFB1E3-021C-4C28-9A3E-E4D56559618E}"/>
    <cellStyle name="Normal 10 2 2 30" xfId="3000" xr:uid="{45BD48E3-CF00-4312-8C1A-247EA7C8F591}"/>
    <cellStyle name="Normal 10 2 2 31" xfId="3001" xr:uid="{D4BD0307-4233-4FF9-B1CF-96F11F9FFCF0}"/>
    <cellStyle name="Normal 10 2 2 32" xfId="3002" xr:uid="{589B2470-1DF7-418B-BB4A-6C471A9E8B56}"/>
    <cellStyle name="Normal 10 2 2 33" xfId="3003" xr:uid="{46789FCF-6A05-4A57-AA55-0564CDD7FC73}"/>
    <cellStyle name="Normal 10 2 2 34" xfId="3004" xr:uid="{39CE4A46-5667-4F60-8858-F6491A31D353}"/>
    <cellStyle name="Normal 10 2 2 35" xfId="3005" xr:uid="{0C6F0CAF-568E-403A-850A-F79424AE6E25}"/>
    <cellStyle name="Normal 10 2 2 36" xfId="3006" xr:uid="{5016E122-F2AA-4CDC-B512-FBAEE60FB503}"/>
    <cellStyle name="Normal 10 2 2 37" xfId="3007" xr:uid="{DF38FCFA-C837-4F6F-BE96-A4FB3679FA04}"/>
    <cellStyle name="Normal 10 2 2 38" xfId="3008" xr:uid="{EA3DA798-3814-483B-8BF8-6BD940E4C7F4}"/>
    <cellStyle name="Normal 10 2 2 39" xfId="3009" xr:uid="{144CD231-1D34-4942-A1E7-F9F7344864C6}"/>
    <cellStyle name="Normal 10 2 2 4" xfId="3010" xr:uid="{ABD55F37-2F14-4ED8-98E4-C0D7BB7490C7}"/>
    <cellStyle name="Normal 10 2 2 40" xfId="3011" xr:uid="{F1DAA39A-016B-4D0C-A861-34466076AA18}"/>
    <cellStyle name="Normal 10 2 2 5" xfId="3012" xr:uid="{9AF85375-F33B-4D3D-8EA5-4EDBD88780DA}"/>
    <cellStyle name="Normal 10 2 2 6" xfId="3013" xr:uid="{3924E4C0-23A8-41FC-99E5-13416FD061B7}"/>
    <cellStyle name="Normal 10 2 2 7" xfId="3014" xr:uid="{FBF71993-CEB4-4A15-A126-F910569024EA}"/>
    <cellStyle name="Normal 10 2 2 8" xfId="3015" xr:uid="{96A5E11E-6E3C-4E90-B9B3-71FDCDA92FE5}"/>
    <cellStyle name="Normal 10 2 2 9" xfId="3016" xr:uid="{9DC1C871-15AB-497F-997C-3141AA720383}"/>
    <cellStyle name="Normal 10 2 20" xfId="3017" xr:uid="{49932CB5-BD43-406C-AC2C-B45D19FD357A}"/>
    <cellStyle name="Normal 10 2 21" xfId="3018" xr:uid="{5418B727-3365-4756-8DAC-CBD855BBA8DF}"/>
    <cellStyle name="Normal 10 2 22" xfId="3019" xr:uid="{768FD68E-7EF0-4717-B0DC-36B3811034AE}"/>
    <cellStyle name="Normal 10 2 23" xfId="3020" xr:uid="{A1871C4A-65A9-4991-996E-765310F33B8F}"/>
    <cellStyle name="Normal 10 2 24" xfId="3021" xr:uid="{C0F9712F-62B6-44CB-8B6E-4CA4A2331174}"/>
    <cellStyle name="Normal 10 2 25" xfId="3022" xr:uid="{B4429CF8-BDC5-4A35-B944-C3E364CB913B}"/>
    <cellStyle name="Normal 10 2 26" xfId="3023" xr:uid="{DCC5270C-48F7-4090-B87D-91AE28E02932}"/>
    <cellStyle name="Normal 10 2 27" xfId="3024" xr:uid="{33963FFA-1C46-4389-8AAC-DB565B4E8F1A}"/>
    <cellStyle name="Normal 10 2 28" xfId="3025" xr:uid="{CABF87CE-4CC1-42BA-BC65-420ACD948642}"/>
    <cellStyle name="Normal 10 2 29" xfId="3026" xr:uid="{5C080D14-4649-4CC3-BAAA-BF5489B50E68}"/>
    <cellStyle name="Normal 10 2 3" xfId="3027" xr:uid="{33A77AA2-ECA7-445D-8695-7E15F77823BD}"/>
    <cellStyle name="Normal 10 2 3 10" xfId="3028" xr:uid="{389CA84D-63F8-4DD5-B02F-6DC68D290B3C}"/>
    <cellStyle name="Normal 10 2 3 11" xfId="3029" xr:uid="{AABE705E-31FD-4C4C-8AC3-864ED9AEA13E}"/>
    <cellStyle name="Normal 10 2 3 12" xfId="3030" xr:uid="{39BBA90C-2E99-49D0-9B3E-DF4839FA363D}"/>
    <cellStyle name="Normal 10 2 3 13" xfId="3031" xr:uid="{7E5A616E-3508-4C55-8924-4FE0C56E74CC}"/>
    <cellStyle name="Normal 10 2 3 14" xfId="3032" xr:uid="{4E4F6180-92AA-4534-B511-FBAE5B132038}"/>
    <cellStyle name="Normal 10 2 3 15" xfId="3033" xr:uid="{AE9BEAC4-A888-498F-A0D6-BB56A8C067A1}"/>
    <cellStyle name="Normal 10 2 3 16" xfId="3034" xr:uid="{F135F7B7-12B1-46FD-AF66-B482A62AE1BE}"/>
    <cellStyle name="Normal 10 2 3 17" xfId="3035" xr:uid="{445B69A3-B000-41FB-84E6-37F065E77722}"/>
    <cellStyle name="Normal 10 2 3 18" xfId="3036" xr:uid="{901CDECC-F4B5-4707-8A67-9AD9971472C5}"/>
    <cellStyle name="Normal 10 2 3 19" xfId="3037" xr:uid="{CF191004-42AA-4266-8ED7-ED441FE24E38}"/>
    <cellStyle name="Normal 10 2 3 2" xfId="3038" xr:uid="{27B25FF2-2AF5-4B0D-A6D1-C181DE19C912}"/>
    <cellStyle name="Normal 10 2 3 2 10" xfId="3039" xr:uid="{23A8682C-4CDD-4FAF-83A7-7AAAB66D2FB7}"/>
    <cellStyle name="Normal 10 2 3 2 11" xfId="3040" xr:uid="{FD8E4BB1-45AD-4230-831B-E1D7D7AA05C6}"/>
    <cellStyle name="Normal 10 2 3 2 12" xfId="3041" xr:uid="{5158CB06-C8F1-4D67-BE93-5C8338F61504}"/>
    <cellStyle name="Normal 10 2 3 2 13" xfId="3042" xr:uid="{7EB3FA98-DDA5-44CF-87BE-1B8C63D0E963}"/>
    <cellStyle name="Normal 10 2 3 2 14" xfId="3043" xr:uid="{D58D8A3E-7FFF-47A1-8EF9-45FE8BEDDAB1}"/>
    <cellStyle name="Normal 10 2 3 2 15" xfId="3044" xr:uid="{81A0BCFF-B27A-4558-90EC-AB5998333080}"/>
    <cellStyle name="Normal 10 2 3 2 16" xfId="3045" xr:uid="{6076EF50-6148-4586-9699-1D829B69B047}"/>
    <cellStyle name="Normal 10 2 3 2 17" xfId="3046" xr:uid="{46852FF2-3D11-4A41-B583-4F8C674B47B2}"/>
    <cellStyle name="Normal 10 2 3 2 18" xfId="3047" xr:uid="{F6CBCA1F-A3F8-4DAE-8520-9AE96640ED8F}"/>
    <cellStyle name="Normal 10 2 3 2 19" xfId="3048" xr:uid="{9A371D2B-2021-4A2A-BB5E-B9BA16C5D197}"/>
    <cellStyle name="Normal 10 2 3 2 2" xfId="3049" xr:uid="{D3A5F5A8-D102-435F-A5D2-48BCE91E42C7}"/>
    <cellStyle name="Normal 10 2 3 2 20" xfId="3050" xr:uid="{099320C0-39A0-4E82-960B-DBDF3D55956C}"/>
    <cellStyle name="Normal 10 2 3 2 21" xfId="3051" xr:uid="{4A84DF0E-83F7-4E73-B0F3-E52CB2128836}"/>
    <cellStyle name="Normal 10 2 3 2 22" xfId="3052" xr:uid="{7E74CFFE-3FF5-4305-ADE4-D7E37EA94545}"/>
    <cellStyle name="Normal 10 2 3 2 23" xfId="3053" xr:uid="{2112B475-95A7-4418-8D08-E9641727F97F}"/>
    <cellStyle name="Normal 10 2 3 2 24" xfId="3054" xr:uid="{B8C6B964-F834-4386-90AF-590E0A363A58}"/>
    <cellStyle name="Normal 10 2 3 2 25" xfId="3055" xr:uid="{454CE060-9902-433E-9E3A-97579F2116C3}"/>
    <cellStyle name="Normal 10 2 3 2 26" xfId="3056" xr:uid="{1089BA1F-9126-4CFA-95D9-576F885ACB11}"/>
    <cellStyle name="Normal 10 2 3 2 27" xfId="3057" xr:uid="{90E76782-27A0-4F03-9D1C-55DE0BE6A2CA}"/>
    <cellStyle name="Normal 10 2 3 2 28" xfId="3058" xr:uid="{D5D4BCB4-F6F6-4AED-8200-94FCC3F2E23A}"/>
    <cellStyle name="Normal 10 2 3 2 29" xfId="3059" xr:uid="{5B065D91-2A60-4358-94B1-8D2031294EA7}"/>
    <cellStyle name="Normal 10 2 3 2 3" xfId="3060" xr:uid="{D65BAEAC-E539-4B89-969B-94D6D00D3D46}"/>
    <cellStyle name="Normal 10 2 3 2 30" xfId="3061" xr:uid="{1D99381A-9699-46EF-A310-BF679643B40F}"/>
    <cellStyle name="Normal 10 2 3 2 31" xfId="3062" xr:uid="{B5A74844-87A9-4A3A-99E8-A32215190083}"/>
    <cellStyle name="Normal 10 2 3 2 32" xfId="3063" xr:uid="{AEDE593D-E22E-45C5-8201-43A7EC9BAF45}"/>
    <cellStyle name="Normal 10 2 3 2 33" xfId="3064" xr:uid="{AA7C465C-C0C8-4491-AFF9-0FD418287506}"/>
    <cellStyle name="Normal 10 2 3 2 34" xfId="3065" xr:uid="{4CEFAA7E-0523-4CC7-B30A-E1FDB65A7707}"/>
    <cellStyle name="Normal 10 2 3 2 35" xfId="3066" xr:uid="{12CB809A-2573-4F55-9AD8-AD965CF187D5}"/>
    <cellStyle name="Normal 10 2 3 2 36" xfId="3067" xr:uid="{F52FE12B-E2E0-4687-A60D-CE70F7F33036}"/>
    <cellStyle name="Normal 10 2 3 2 37" xfId="3068" xr:uid="{E3074A0D-FD53-473E-9DDF-20F34357007F}"/>
    <cellStyle name="Normal 10 2 3 2 38" xfId="3069" xr:uid="{D865447C-4B3B-4BBD-843D-89E45A16C8E2}"/>
    <cellStyle name="Normal 10 2 3 2 4" xfId="3070" xr:uid="{52D3232E-109F-4D63-93D2-EE8B368B5354}"/>
    <cellStyle name="Normal 10 2 3 2 5" xfId="3071" xr:uid="{AEE7348A-D380-4EDB-922B-EAD29B2C6C3C}"/>
    <cellStyle name="Normal 10 2 3 2 6" xfId="3072" xr:uid="{47192E67-BAB7-4708-9020-5713F593F4D9}"/>
    <cellStyle name="Normal 10 2 3 2 7" xfId="3073" xr:uid="{AAAF972F-F618-47CE-B21B-3F58735A0238}"/>
    <cellStyle name="Normal 10 2 3 2 8" xfId="3074" xr:uid="{E02E3E1C-C74E-48AA-AAC0-A6531A107BAF}"/>
    <cellStyle name="Normal 10 2 3 2 9" xfId="3075" xr:uid="{B4EF829D-35DC-4130-8A30-810820709483}"/>
    <cellStyle name="Normal 10 2 3 20" xfId="3076" xr:uid="{54FFC0B5-184D-409B-92B2-BBD8023FB7E2}"/>
    <cellStyle name="Normal 10 2 3 21" xfId="3077" xr:uid="{5BB133E9-4904-4C37-874C-4896804A4F10}"/>
    <cellStyle name="Normal 10 2 3 22" xfId="3078" xr:uid="{AB507E65-90F3-487B-A34B-AAF00175C87E}"/>
    <cellStyle name="Normal 10 2 3 23" xfId="3079" xr:uid="{F2DF7246-E215-4962-B6CA-2F2D3C0124F8}"/>
    <cellStyle name="Normal 10 2 3 24" xfId="3080" xr:uid="{E11EAB30-D231-4E5A-BAF5-EA37108E4A96}"/>
    <cellStyle name="Normal 10 2 3 25" xfId="3081" xr:uid="{B090C792-7D81-4A9F-BC88-08F6F887E757}"/>
    <cellStyle name="Normal 10 2 3 26" xfId="3082" xr:uid="{31215C49-C5D7-49F3-8D8A-193149B0B999}"/>
    <cellStyle name="Normal 10 2 3 27" xfId="3083" xr:uid="{C17FED74-D661-4C09-A4A8-7C54BE878ADC}"/>
    <cellStyle name="Normal 10 2 3 28" xfId="3084" xr:uid="{7FAADC48-B6A8-4398-A6DE-290D2D677350}"/>
    <cellStyle name="Normal 10 2 3 29" xfId="3085" xr:uid="{11338460-A5A1-4336-8A6E-04040E92FDC6}"/>
    <cellStyle name="Normal 10 2 3 3" xfId="3086" xr:uid="{E1F08025-C40A-4677-85F0-2D50CE402395}"/>
    <cellStyle name="Normal 10 2 3 30" xfId="3087" xr:uid="{5EA20103-97FB-4FC5-ADF0-03A94B2F51D4}"/>
    <cellStyle name="Normal 10 2 3 31" xfId="3088" xr:uid="{09B0ADD6-B9BC-4DDE-BFBF-3993035B8093}"/>
    <cellStyle name="Normal 10 2 3 32" xfId="3089" xr:uid="{032B8F45-CF4F-4BCE-9C0D-64F5759B7011}"/>
    <cellStyle name="Normal 10 2 3 33" xfId="3090" xr:uid="{B7CC340E-75F2-4E53-8167-69EA634D57AD}"/>
    <cellStyle name="Normal 10 2 3 34" xfId="3091" xr:uid="{6B85B0F0-78C4-420E-9048-E7FAF843CE3A}"/>
    <cellStyle name="Normal 10 2 3 35" xfId="3092" xr:uid="{3F24090C-286B-4A74-9132-3EBC943AE1B3}"/>
    <cellStyle name="Normal 10 2 3 36" xfId="3093" xr:uid="{8A8F1E77-54C9-44F9-8F9E-F18315AA6CC6}"/>
    <cellStyle name="Normal 10 2 3 37" xfId="3094" xr:uid="{8AFF2CEE-9C80-45E4-A34F-51EE0E7C5CA2}"/>
    <cellStyle name="Normal 10 2 3 38" xfId="3095" xr:uid="{B8732B4E-AC28-4F8C-8022-2549024B5321}"/>
    <cellStyle name="Normal 10 2 3 4" xfId="3096" xr:uid="{7DB3648C-2038-4D3F-960C-56079AA54A4E}"/>
    <cellStyle name="Normal 10 2 3 5" xfId="3097" xr:uid="{CBDE3890-968B-462C-83EA-55B8A8A19FDD}"/>
    <cellStyle name="Normal 10 2 3 6" xfId="3098" xr:uid="{8C990500-E98C-44DB-A7A7-466FA5BB59F3}"/>
    <cellStyle name="Normal 10 2 3 7" xfId="3099" xr:uid="{DE81F5D0-9AA9-4BD4-BFDC-BC4D431F4A43}"/>
    <cellStyle name="Normal 10 2 3 8" xfId="3100" xr:uid="{C0F72A11-602F-40A7-83B7-6639443B36FE}"/>
    <cellStyle name="Normal 10 2 3 9" xfId="3101" xr:uid="{E1BE7281-276B-4C6B-BD8A-20A6D50215D0}"/>
    <cellStyle name="Normal 10 2 30" xfId="3102" xr:uid="{D3564EEF-A1D0-402A-A029-D32EEB6C51F8}"/>
    <cellStyle name="Normal 10 2 31" xfId="3103" xr:uid="{3AE6D684-421F-4CCF-91ED-C06965D9FFAB}"/>
    <cellStyle name="Normal 10 2 32" xfId="3104" xr:uid="{32483725-D60E-4C7B-BF4F-9BEF296C34C1}"/>
    <cellStyle name="Normal 10 2 33" xfId="3105" xr:uid="{A4FEC73F-5255-4E9A-B861-C57657DF9FCE}"/>
    <cellStyle name="Normal 10 2 34" xfId="3106" xr:uid="{F9A32368-186B-4210-966B-0965BD47505B}"/>
    <cellStyle name="Normal 10 2 35" xfId="3107" xr:uid="{B03EBBA7-75CC-425B-9793-9E3190D337D8}"/>
    <cellStyle name="Normal 10 2 36" xfId="3108" xr:uid="{F72610C1-C1CF-4D2E-8AE2-94882C70814A}"/>
    <cellStyle name="Normal 10 2 37" xfId="3109" xr:uid="{FDEEFA80-47C4-4588-9592-3B5203030F56}"/>
    <cellStyle name="Normal 10 2 38" xfId="3110" xr:uid="{F8CA2E91-1753-413F-B20A-01F423179F21}"/>
    <cellStyle name="Normal 10 2 39" xfId="3111" xr:uid="{B8B4013B-3C0F-42CC-BF47-1E6F9565FEA5}"/>
    <cellStyle name="Normal 10 2 4" xfId="3112" xr:uid="{A182C545-7C8C-4FF4-9B94-479D4AA6413D}"/>
    <cellStyle name="Normal 10 2 40" xfId="3113" xr:uid="{E7BDCF1F-25F6-4652-8CD7-6CFB3B9F0DF1}"/>
    <cellStyle name="Normal 10 2 5" xfId="3114" xr:uid="{5E963BFA-3B77-4A6D-B6FB-D2DD828BCFC8}"/>
    <cellStyle name="Normal 10 2 6" xfId="3115" xr:uid="{D8FB26FF-361E-4403-86A5-9471B4831126}"/>
    <cellStyle name="Normal 10 2 7" xfId="3116" xr:uid="{CEC23FAB-89F7-411B-A7DD-10B7E94B43ED}"/>
    <cellStyle name="Normal 10 2 8" xfId="3117" xr:uid="{D363645C-CB51-49A5-B1CA-91FE26DA7DC0}"/>
    <cellStyle name="Normal 10 2 9" xfId="3118" xr:uid="{54ABDC96-A97C-4D8B-9FC7-96941420BF66}"/>
    <cellStyle name="Normal 10 20" xfId="3119" xr:uid="{41BD1F86-2E20-480D-A24E-9B29C80CA2B2}"/>
    <cellStyle name="Normal 10 21" xfId="3120" xr:uid="{A120F080-BE2B-4B86-AEDE-A2E5D249EB3D}"/>
    <cellStyle name="Normal 10 22" xfId="3121" xr:uid="{4A536DFF-06D4-443A-95FE-D8518583F29B}"/>
    <cellStyle name="Normal 10 23" xfId="3122" xr:uid="{8E4635D2-D2AB-4149-9668-5A42427FD7C5}"/>
    <cellStyle name="Normal 10 24" xfId="3123" xr:uid="{0DD35A3F-856A-4CB0-92B9-BD7364D6B88A}"/>
    <cellStyle name="Normal 10 25" xfId="3124" xr:uid="{F49CC1F0-305B-4B70-8310-3B9303E62625}"/>
    <cellStyle name="Normal 10 26" xfId="3125" xr:uid="{CCC4E786-8613-4C5E-8C8D-9B2E471CC9DC}"/>
    <cellStyle name="Normal 10 27" xfId="3126" xr:uid="{2012CD64-14CF-4E5F-B261-5D15F7AC1E18}"/>
    <cellStyle name="Normal 10 28" xfId="3127" xr:uid="{C6749E61-FCF1-4947-B6F3-65C07F040D62}"/>
    <cellStyle name="Normal 10 29" xfId="3128" xr:uid="{5E03D215-8FE7-4080-86B4-46CF59EFF4DC}"/>
    <cellStyle name="Normal 10 3" xfId="3129" xr:uid="{31BB463B-B58C-4DDC-A6BB-7B11D52EB15C}"/>
    <cellStyle name="Normal 10 30" xfId="3130" xr:uid="{4C63D06E-0C0F-4227-A6FB-E9F2859D6CF5}"/>
    <cellStyle name="Normal 10 31" xfId="3131" xr:uid="{00037E03-8652-4D76-B040-8C679F6B3193}"/>
    <cellStyle name="Normal 10 32" xfId="3132" xr:uid="{EDB28078-F6AD-4FE2-93D4-78ED1E2AD797}"/>
    <cellStyle name="Normal 10 33" xfId="3133" xr:uid="{71F8A665-003F-4AEB-B0A2-9ED58304AA45}"/>
    <cellStyle name="Normal 10 34" xfId="3134" xr:uid="{74A042EF-44A8-4A86-9743-CED4C0C7F22A}"/>
    <cellStyle name="Normal 10 35" xfId="3135" xr:uid="{B178B945-4BE1-438C-82E7-FDAA59CFC1F4}"/>
    <cellStyle name="Normal 10 36" xfId="3136" xr:uid="{792BF774-7138-45C3-BBCF-055BE7D10A0C}"/>
    <cellStyle name="Normal 10 37" xfId="3137" xr:uid="{1E68F308-CB11-456F-A341-FEC7223A273C}"/>
    <cellStyle name="Normal 10 38" xfId="3138" xr:uid="{8A4828CC-36C8-42C0-8419-716A83792440}"/>
    <cellStyle name="Normal 10 39" xfId="3139" xr:uid="{5F50CA2A-0DDE-4A1F-951F-4CAA7AAED560}"/>
    <cellStyle name="Normal 10 4" xfId="3140" xr:uid="{24C29B66-D949-4A8A-9437-4CC87C4C722B}"/>
    <cellStyle name="Normal 10 40" xfId="3141" xr:uid="{716BB57E-5F18-4A19-A0AB-AC6C08EE7C67}"/>
    <cellStyle name="Normal 10 41" xfId="3142" xr:uid="{12F36871-6019-42E2-A2B2-BF87E54C3F35}"/>
    <cellStyle name="Normal 10 42" xfId="3143" xr:uid="{E14E8FD4-640E-43EA-AB3D-56CB6AEF3CB3}"/>
    <cellStyle name="Normal 10 43" xfId="3144" xr:uid="{C1765B76-7B9E-4052-9007-AA1292A3A029}"/>
    <cellStyle name="Normal 10 44" xfId="3145" xr:uid="{7A14D718-6A46-4CC0-9212-B7D85FEEC2F0}"/>
    <cellStyle name="Normal 10 45" xfId="3146" xr:uid="{53CC2F4B-5D0D-4988-99BC-E0ABAACB7987}"/>
    <cellStyle name="Normal 10 46" xfId="3147" xr:uid="{92B921FB-2961-4E23-9F26-86A380F34E24}"/>
    <cellStyle name="Normal 10 47" xfId="3148" xr:uid="{C6AA552A-1BEA-4255-A8B5-509FC436160A}"/>
    <cellStyle name="Normal 10 48" xfId="3149" xr:uid="{5D2568D4-8FD3-4C56-A40F-0199F6A3DA0F}"/>
    <cellStyle name="Normal 10 49" xfId="3150" xr:uid="{E67F7585-37D0-461C-BD4D-469D996BD6BB}"/>
    <cellStyle name="Normal 10 5" xfId="3151" xr:uid="{C65CA5FD-9445-4679-9A1A-758773EBE63E}"/>
    <cellStyle name="Normal 10 50" xfId="3152" xr:uid="{D6BCF085-D604-4D16-B37F-09DB8D2E025D}"/>
    <cellStyle name="Normal 10 51" xfId="3153" xr:uid="{A9803819-A5AF-4CC5-B74D-06FC8F19B6C0}"/>
    <cellStyle name="Normal 10 52" xfId="3154" xr:uid="{F44FF1BB-EBC7-4321-BCA2-37A1376C57EA}"/>
    <cellStyle name="Normal 10 53" xfId="3155" xr:uid="{48F5786B-8112-4108-9ACB-BBF14A4D49EE}"/>
    <cellStyle name="Normal 10 6" xfId="3156" xr:uid="{ABFE0E33-38D0-4003-96B1-52C27708A895}"/>
    <cellStyle name="Normal 10 7" xfId="3157" xr:uid="{0CE854BB-1444-4704-A520-FB2B3A9FAF51}"/>
    <cellStyle name="Normal 10 8" xfId="3158" xr:uid="{92022A64-CB2A-4AAA-8318-881ACD246F58}"/>
    <cellStyle name="Normal 10 9" xfId="3159" xr:uid="{064748E3-074D-4097-B44A-FE8820C21417}"/>
    <cellStyle name="Normal 11" xfId="3160" xr:uid="{E6A944BF-2806-4694-B609-72C170740D77}"/>
    <cellStyle name="Normal 11 10" xfId="3161" xr:uid="{C2BE5E2D-8245-4806-AF33-2621CEC5DAE4}"/>
    <cellStyle name="Normal 11 11" xfId="3162" xr:uid="{461F57F5-C2B2-4A43-A23F-371DE9D094AB}"/>
    <cellStyle name="Normal 11 12" xfId="3163" xr:uid="{1E875737-21ED-44EF-BCA9-D5CE0603E7A2}"/>
    <cellStyle name="Normal 11 13" xfId="3164" xr:uid="{DE601AE8-FAB1-4502-84CF-2F41C47B8F67}"/>
    <cellStyle name="Normal 11 14" xfId="3165" xr:uid="{4F9B5FC5-A594-47BF-AB86-2145C7EEAD7D}"/>
    <cellStyle name="Normal 11 15" xfId="3166" xr:uid="{AE505411-1F0F-470B-AA40-399175323E70}"/>
    <cellStyle name="Normal 11 16" xfId="3167" xr:uid="{EF2055CA-DA8F-43EF-A512-776D77066FBB}"/>
    <cellStyle name="Normal 11 17" xfId="3168" xr:uid="{2902C11F-FAA6-4432-AC1C-8A0A01CA495F}"/>
    <cellStyle name="Normal 11 18" xfId="3169" xr:uid="{ACE7D619-2FEC-4972-9CC5-6D498A2E161C}"/>
    <cellStyle name="Normal 11 19" xfId="3170" xr:uid="{F343EE26-1BDC-476D-B92F-01994A9672F8}"/>
    <cellStyle name="Normal 11 2" xfId="3171" xr:uid="{2BF90AF1-C5E4-451C-B0A3-828CEFB34CD3}"/>
    <cellStyle name="Normal 11 2 10" xfId="3172" xr:uid="{0129AB21-5EB3-4601-AFBA-7D8FD2C89069}"/>
    <cellStyle name="Normal 11 2 11" xfId="3173" xr:uid="{F998DAFB-3B32-4062-8A7E-25D080C7C349}"/>
    <cellStyle name="Normal 11 2 12" xfId="3174" xr:uid="{B412114A-E644-44EE-9A35-88F11960D601}"/>
    <cellStyle name="Normal 11 2 13" xfId="3175" xr:uid="{9D4AC749-5A04-4265-9B8F-F87B8B4CA291}"/>
    <cellStyle name="Normal 11 2 14" xfId="3176" xr:uid="{259B200A-C3ED-47C8-A73C-F67194BC3F4A}"/>
    <cellStyle name="Normal 11 2 15" xfId="3177" xr:uid="{5BD7A5DC-7AD6-495B-8F3A-1DFCF85F7898}"/>
    <cellStyle name="Normal 11 2 16" xfId="3178" xr:uid="{1CC21659-0831-492E-96B7-3DB1E69820DD}"/>
    <cellStyle name="Normal 11 2 17" xfId="3179" xr:uid="{863D71E7-FE93-4A12-BCB6-4D0B452594BB}"/>
    <cellStyle name="Normal 11 2 18" xfId="3180" xr:uid="{BA172822-4679-4360-9A07-4149041D717C}"/>
    <cellStyle name="Normal 11 2 19" xfId="3181" xr:uid="{095906CA-07CD-4352-838A-DE3D49234670}"/>
    <cellStyle name="Normal 11 2 2" xfId="3182" xr:uid="{06170CAB-853B-44A3-BE82-73EDFA3BA12E}"/>
    <cellStyle name="Normal 11 2 2 10" xfId="3183" xr:uid="{D5C65E5F-5DE0-40C0-AAC3-9EC2F441345F}"/>
    <cellStyle name="Normal 11 2 2 11" xfId="3184" xr:uid="{7952C255-2990-49E9-9C16-04173F2E38E9}"/>
    <cellStyle name="Normal 11 2 2 12" xfId="3185" xr:uid="{7F4AFDA2-0C10-414D-9DB3-B74BA4D28D2D}"/>
    <cellStyle name="Normal 11 2 2 13" xfId="3186" xr:uid="{41D24F9B-5ED7-4BFA-921D-BAFF0A56DF12}"/>
    <cellStyle name="Normal 11 2 2 14" xfId="3187" xr:uid="{2D9E7449-5EBA-434B-82B0-A15789748F8D}"/>
    <cellStyle name="Normal 11 2 2 15" xfId="3188" xr:uid="{9E1FAEDC-AB15-40C6-96AA-E8CB6BE2C162}"/>
    <cellStyle name="Normal 11 2 2 16" xfId="3189" xr:uid="{1ECD5210-2A79-43ED-8945-48D1AE6CA38E}"/>
    <cellStyle name="Normal 11 2 2 17" xfId="3190" xr:uid="{C615C005-00FC-4A63-85BD-2F95C1BD63FD}"/>
    <cellStyle name="Normal 11 2 2 18" xfId="3191" xr:uid="{39B584F3-5D1C-4FD8-ABB1-06251C68D467}"/>
    <cellStyle name="Normal 11 2 2 19" xfId="3192" xr:uid="{742A0414-67BA-434D-9A0C-78610DD0A5E2}"/>
    <cellStyle name="Normal 11 2 2 2" xfId="3193" xr:uid="{898C877B-8FA5-4989-ADCB-AC0F4E7BB90E}"/>
    <cellStyle name="Normal 11 2 2 2 10" xfId="3194" xr:uid="{4AE8C069-45BC-4AC9-8F24-100DE28B4F53}"/>
    <cellStyle name="Normal 11 2 2 2 11" xfId="3195" xr:uid="{96ACCA66-5698-4709-A2E7-E092E7850D29}"/>
    <cellStyle name="Normal 11 2 2 2 12" xfId="3196" xr:uid="{A3187324-3F37-4D50-A418-3CB7EB457986}"/>
    <cellStyle name="Normal 11 2 2 2 13" xfId="3197" xr:uid="{FA523C54-864E-417E-8049-02C94B97CD46}"/>
    <cellStyle name="Normal 11 2 2 2 14" xfId="3198" xr:uid="{6C22E7F2-7378-4FD6-9604-E1B7542F2BB1}"/>
    <cellStyle name="Normal 11 2 2 2 15" xfId="3199" xr:uid="{737B694A-429D-4D5F-A22D-2A4049CFE8FA}"/>
    <cellStyle name="Normal 11 2 2 2 16" xfId="3200" xr:uid="{06CAF28A-A6DA-4E49-AD64-D97F044E8AAA}"/>
    <cellStyle name="Normal 11 2 2 2 17" xfId="3201" xr:uid="{C96AA66E-AC04-4343-9473-64B4F18B2B44}"/>
    <cellStyle name="Normal 11 2 2 2 18" xfId="3202" xr:uid="{C821484F-6DA8-4E83-9B3F-7265CC73F458}"/>
    <cellStyle name="Normal 11 2 2 2 19" xfId="3203" xr:uid="{377668FF-4B52-4024-8FFC-19A22B32ADF4}"/>
    <cellStyle name="Normal 11 2 2 2 2" xfId="3204" xr:uid="{03F04BE7-2145-45AA-9645-CE870F989565}"/>
    <cellStyle name="Normal 11 2 2 2 2 10" xfId="3205" xr:uid="{AAF37BA1-6CD3-4F74-863E-A9CBE1C2EAD2}"/>
    <cellStyle name="Normal 11 2 2 2 2 11" xfId="3206" xr:uid="{12D6290C-E5DB-4F0E-860C-6B50C6F1D650}"/>
    <cellStyle name="Normal 11 2 2 2 2 12" xfId="3207" xr:uid="{0B14124B-0E45-4F55-A010-AB02B4A3E1A6}"/>
    <cellStyle name="Normal 11 2 2 2 2 13" xfId="3208" xr:uid="{993A7463-23E0-4AF6-AC88-1631308E45BB}"/>
    <cellStyle name="Normal 11 2 2 2 2 14" xfId="3209" xr:uid="{06E813AF-4FC7-4632-8D61-F7802FE9E77C}"/>
    <cellStyle name="Normal 11 2 2 2 2 15" xfId="3210" xr:uid="{24699B29-5470-4C7C-98E2-F20C97E980A2}"/>
    <cellStyle name="Normal 11 2 2 2 2 16" xfId="3211" xr:uid="{75A2D3BB-0432-4BBB-A8C0-E999450868D4}"/>
    <cellStyle name="Normal 11 2 2 2 2 17" xfId="3212" xr:uid="{2BBB3612-64F2-4655-99B9-6E09224614EB}"/>
    <cellStyle name="Normal 11 2 2 2 2 18" xfId="3213" xr:uid="{72BC5E43-209E-4E86-A075-DFB8364D835A}"/>
    <cellStyle name="Normal 11 2 2 2 2 19" xfId="3214" xr:uid="{8EF9FD4A-EDA4-4DF2-9E49-825C22D9A685}"/>
    <cellStyle name="Normal 11 2 2 2 2 2" xfId="3215" xr:uid="{9AC797D2-3D71-4B3B-B268-8512FB60EE00}"/>
    <cellStyle name="Normal 11 2 2 2 2 20" xfId="3216" xr:uid="{2D47811A-4DC9-41C5-87F6-9F415E2B25EB}"/>
    <cellStyle name="Normal 11 2 2 2 2 21" xfId="3217" xr:uid="{FE66954D-7725-4F89-9F1A-4FFB2A49D3C2}"/>
    <cellStyle name="Normal 11 2 2 2 2 22" xfId="3218" xr:uid="{DB035482-E238-41A5-BBCE-BFFD740CA345}"/>
    <cellStyle name="Normal 11 2 2 2 2 23" xfId="3219" xr:uid="{86C51D86-A115-4F46-9632-5734FFDC066A}"/>
    <cellStyle name="Normal 11 2 2 2 2 24" xfId="3220" xr:uid="{C5243560-AFEF-4814-B43D-E3E90EE4DD74}"/>
    <cellStyle name="Normal 11 2 2 2 2 25" xfId="3221" xr:uid="{0F05C536-8A6D-4D92-AC87-66FC738D2CD7}"/>
    <cellStyle name="Normal 11 2 2 2 2 26" xfId="3222" xr:uid="{B5575C59-3094-43F6-8D6F-28F14197B4A4}"/>
    <cellStyle name="Normal 11 2 2 2 2 27" xfId="3223" xr:uid="{EC21818A-F182-47B2-8E4F-D096DA152D7D}"/>
    <cellStyle name="Normal 11 2 2 2 2 28" xfId="3224" xr:uid="{6132AD8C-E6C9-48BB-B0F7-84071A362A13}"/>
    <cellStyle name="Normal 11 2 2 2 2 29" xfId="3225" xr:uid="{90863EE8-7B3A-4AEE-BE0F-F84F2AE575BB}"/>
    <cellStyle name="Normal 11 2 2 2 2 3" xfId="3226" xr:uid="{D388D3A3-685C-4E85-A04F-66BBE3EC7D47}"/>
    <cellStyle name="Normal 11 2 2 2 2 30" xfId="3227" xr:uid="{70C065C1-142F-458B-9341-C8C01ACBB2C5}"/>
    <cellStyle name="Normal 11 2 2 2 2 31" xfId="3228" xr:uid="{8AE8CB17-219B-421B-B8DA-342D62C96803}"/>
    <cellStyle name="Normal 11 2 2 2 2 32" xfId="3229" xr:uid="{177FCBE1-D8B9-4483-954A-E81D78A24C4C}"/>
    <cellStyle name="Normal 11 2 2 2 2 33" xfId="3230" xr:uid="{D930BE3C-B98E-455A-B7B2-D091E1663B94}"/>
    <cellStyle name="Normal 11 2 2 2 2 34" xfId="3231" xr:uid="{62158BF7-F750-44B5-9147-D23A09B3871D}"/>
    <cellStyle name="Normal 11 2 2 2 2 35" xfId="3232" xr:uid="{6E1F8847-22DB-4C1A-9047-1053A7F0C2E8}"/>
    <cellStyle name="Normal 11 2 2 2 2 36" xfId="3233" xr:uid="{20DD6457-8E45-4975-B9F8-A285AABAA720}"/>
    <cellStyle name="Normal 11 2 2 2 2 37" xfId="3234" xr:uid="{BE234CB0-E436-42C0-9183-2CBC312E48D9}"/>
    <cellStyle name="Normal 11 2 2 2 2 38" xfId="3235" xr:uid="{15FD00C9-1A43-42EF-AC22-8F7ECA864634}"/>
    <cellStyle name="Normal 11 2 2 2 2 4" xfId="3236" xr:uid="{9ADAF56F-9808-4110-AEC0-F90C365CA8EB}"/>
    <cellStyle name="Normal 11 2 2 2 2 5" xfId="3237" xr:uid="{2957AE42-C4F8-400E-A4DA-C5C5FB3D6865}"/>
    <cellStyle name="Normal 11 2 2 2 2 6" xfId="3238" xr:uid="{5FE808BC-26F6-431D-9DE9-5DC15BCE511A}"/>
    <cellStyle name="Normal 11 2 2 2 2 7" xfId="3239" xr:uid="{ABFD3BCC-FBAA-46AC-9B16-C3C9138A6644}"/>
    <cellStyle name="Normal 11 2 2 2 2 8" xfId="3240" xr:uid="{B514C6D6-EFFC-4105-930B-DE3AAC6093CA}"/>
    <cellStyle name="Normal 11 2 2 2 2 9" xfId="3241" xr:uid="{50606C27-CA6C-4C62-8BD6-7B2866A7064F}"/>
    <cellStyle name="Normal 11 2 2 2 20" xfId="3242" xr:uid="{7FB86109-BAF8-4921-BA10-F78FF2315CBE}"/>
    <cellStyle name="Normal 11 2 2 2 21" xfId="3243" xr:uid="{27B805F4-6C74-4E73-8CB5-1B35286C496B}"/>
    <cellStyle name="Normal 11 2 2 2 22" xfId="3244" xr:uid="{84AD7646-0A7E-4D26-A105-14F6A9FE3FE2}"/>
    <cellStyle name="Normal 11 2 2 2 23" xfId="3245" xr:uid="{79F34982-A383-4F62-8643-7D80EB37D42A}"/>
    <cellStyle name="Normal 11 2 2 2 24" xfId="3246" xr:uid="{8E07D9B8-9C49-4D52-8254-F32431C66525}"/>
    <cellStyle name="Normal 11 2 2 2 25" xfId="3247" xr:uid="{AE4F17F6-764C-430B-827F-BED744DBA3CF}"/>
    <cellStyle name="Normal 11 2 2 2 26" xfId="3248" xr:uid="{2BC6E918-6F72-4765-B762-0AE1B9CB73D9}"/>
    <cellStyle name="Normal 11 2 2 2 27" xfId="3249" xr:uid="{72DFADBF-9918-480C-8696-5A2E24982FCC}"/>
    <cellStyle name="Normal 11 2 2 2 28" xfId="3250" xr:uid="{7712C97A-96D5-42F2-BA5F-DEC1AF1FF5A0}"/>
    <cellStyle name="Normal 11 2 2 2 29" xfId="3251" xr:uid="{E6C465E7-27CC-47A6-9B6D-DBF9684E60DD}"/>
    <cellStyle name="Normal 11 2 2 2 3" xfId="3252" xr:uid="{07088D5F-CB9C-426F-A7B0-04630358C3F9}"/>
    <cellStyle name="Normal 11 2 2 2 30" xfId="3253" xr:uid="{492FABD1-7B5C-4FC8-A139-62E67099400A}"/>
    <cellStyle name="Normal 11 2 2 2 31" xfId="3254" xr:uid="{AC151E12-637A-45AF-A32D-9C62DB24E459}"/>
    <cellStyle name="Normal 11 2 2 2 32" xfId="3255" xr:uid="{E2905C31-16A7-41D7-B0DA-36167A65D372}"/>
    <cellStyle name="Normal 11 2 2 2 33" xfId="3256" xr:uid="{2AD4D73D-CDB2-4DB3-9BA6-E24CE45BF43E}"/>
    <cellStyle name="Normal 11 2 2 2 34" xfId="3257" xr:uid="{64C74630-FF98-4138-9C9E-0D4BCDDA1CD3}"/>
    <cellStyle name="Normal 11 2 2 2 35" xfId="3258" xr:uid="{36671B1F-ADAE-411B-BC38-4FF38541943D}"/>
    <cellStyle name="Normal 11 2 2 2 36" xfId="3259" xr:uid="{0C4E761D-B00F-4CC1-8FCB-087E0C168C2C}"/>
    <cellStyle name="Normal 11 2 2 2 37" xfId="3260" xr:uid="{98257AB0-EA15-480C-B1AD-9AB135508244}"/>
    <cellStyle name="Normal 11 2 2 2 38" xfId="3261" xr:uid="{4025DC1F-5E96-4556-BAAC-B649A0CD7CF5}"/>
    <cellStyle name="Normal 11 2 2 2 4" xfId="3262" xr:uid="{A6B362A4-A394-422A-9EEA-B23D252144B3}"/>
    <cellStyle name="Normal 11 2 2 2 5" xfId="3263" xr:uid="{07064180-64F7-430D-A341-3111046E2B23}"/>
    <cellStyle name="Normal 11 2 2 2 6" xfId="3264" xr:uid="{286C57F1-8667-4D07-8151-DE0DB077417A}"/>
    <cellStyle name="Normal 11 2 2 2 7" xfId="3265" xr:uid="{2EAEAEBE-E324-4922-9037-0C647561CE80}"/>
    <cellStyle name="Normal 11 2 2 2 8" xfId="3266" xr:uid="{0F1DCB70-0B43-44E4-9F8A-51C5FAC0799F}"/>
    <cellStyle name="Normal 11 2 2 2 9" xfId="3267" xr:uid="{87FDFE05-F328-40D6-B54D-10C27C904C1E}"/>
    <cellStyle name="Normal 11 2 2 20" xfId="3268" xr:uid="{D4C4F042-D2F2-4A09-86E0-2CCEFA5C980D}"/>
    <cellStyle name="Normal 11 2 2 21" xfId="3269" xr:uid="{A4456119-2EF8-411B-9817-EB36E5BBB64E}"/>
    <cellStyle name="Normal 11 2 2 22" xfId="3270" xr:uid="{47C1879C-A593-44D5-9199-B0EF4492A9BD}"/>
    <cellStyle name="Normal 11 2 2 23" xfId="3271" xr:uid="{CCA8A9E2-674C-4A8E-93CC-F9C61EE49CB6}"/>
    <cellStyle name="Normal 11 2 2 24" xfId="3272" xr:uid="{180D0F6D-810F-4CAA-8BC1-FB8C3F9AEBB9}"/>
    <cellStyle name="Normal 11 2 2 25" xfId="3273" xr:uid="{EE45FD42-C8A6-43A8-9D10-6DF1F9642DDB}"/>
    <cellStyle name="Normal 11 2 2 26" xfId="3274" xr:uid="{650D9F89-5797-45FC-B5C7-DF768421DA50}"/>
    <cellStyle name="Normal 11 2 2 27" xfId="3275" xr:uid="{E9A0C462-2080-49C5-9A9F-A1A15B736CA9}"/>
    <cellStyle name="Normal 11 2 2 28" xfId="3276" xr:uid="{8D172D2F-ECE1-4403-92C9-FB608D213A83}"/>
    <cellStyle name="Normal 11 2 2 29" xfId="3277" xr:uid="{90376E97-F0DB-4D8C-9255-5C0F5BA3BFDF}"/>
    <cellStyle name="Normal 11 2 2 3" xfId="3278" xr:uid="{56EB6716-F588-43F9-BD9C-1CB78091DBD9}"/>
    <cellStyle name="Normal 11 2 2 30" xfId="3279" xr:uid="{2CADE9CC-FA1E-43B1-9146-E70B8BD24B9E}"/>
    <cellStyle name="Normal 11 2 2 31" xfId="3280" xr:uid="{E8178494-A0BA-481D-8E44-6CC49206D980}"/>
    <cellStyle name="Normal 11 2 2 32" xfId="3281" xr:uid="{11B9F655-1C54-44B1-A76F-5555491B16CE}"/>
    <cellStyle name="Normal 11 2 2 33" xfId="3282" xr:uid="{9DCDE4C7-81FD-47E6-B6A5-866D33A1F41B}"/>
    <cellStyle name="Normal 11 2 2 34" xfId="3283" xr:uid="{847E08AE-0CD0-4097-9615-D51293ABE6B8}"/>
    <cellStyle name="Normal 11 2 2 35" xfId="3284" xr:uid="{CADB33DC-E735-4572-BF7F-988D78AB4DB5}"/>
    <cellStyle name="Normal 11 2 2 36" xfId="3285" xr:uid="{F52EE54A-D366-4662-AE24-DEADC34BD992}"/>
    <cellStyle name="Normal 11 2 2 37" xfId="3286" xr:uid="{ABB76796-0D90-4B94-8CA3-0AA5E0D79033}"/>
    <cellStyle name="Normal 11 2 2 38" xfId="3287" xr:uid="{D4602720-DB62-4DEF-BC73-4160472CAA93}"/>
    <cellStyle name="Normal 11 2 2 39" xfId="3288" xr:uid="{CB3F133F-89EA-4A16-A8B0-1699F896550C}"/>
    <cellStyle name="Normal 11 2 2 4" xfId="3289" xr:uid="{35A0DC90-E890-47EC-ADF5-A6018C79767C}"/>
    <cellStyle name="Normal 11 2 2 40" xfId="3290" xr:uid="{9CA35E8F-F3AD-4ED5-AD59-F5FAA766FD7D}"/>
    <cellStyle name="Normal 11 2 2 5" xfId="3291" xr:uid="{3C95C606-CE9C-4339-9BBC-8930DDBFD2BF}"/>
    <cellStyle name="Normal 11 2 2 6" xfId="3292" xr:uid="{DED45AD9-B5F5-4CF4-9D98-6B62703101F7}"/>
    <cellStyle name="Normal 11 2 2 7" xfId="3293" xr:uid="{02C792EF-A17E-45D9-AD16-CCDC9C681597}"/>
    <cellStyle name="Normal 11 2 2 8" xfId="3294" xr:uid="{650162F2-D6DC-493B-B21B-F5127CBEB019}"/>
    <cellStyle name="Normal 11 2 2 9" xfId="3295" xr:uid="{ABC34CA2-BE50-4211-988F-539524938316}"/>
    <cellStyle name="Normal 11 2 20" xfId="3296" xr:uid="{3900AA9D-9C3C-4358-B4FA-6D4833A1C070}"/>
    <cellStyle name="Normal 11 2 21" xfId="3297" xr:uid="{7F50BEDE-9010-4783-B2F7-A6A42906D9BA}"/>
    <cellStyle name="Normal 11 2 22" xfId="3298" xr:uid="{DD7B5B0B-612D-4C03-95A4-D997E2CE1BB0}"/>
    <cellStyle name="Normal 11 2 23" xfId="3299" xr:uid="{2C0418C8-4F49-4163-B249-13A793158C69}"/>
    <cellStyle name="Normal 11 2 24" xfId="3300" xr:uid="{DE7CA567-A213-4416-AD0A-9A51B3AF8140}"/>
    <cellStyle name="Normal 11 2 25" xfId="3301" xr:uid="{2787DDDC-0721-481F-A743-2874BFAAF9AB}"/>
    <cellStyle name="Normal 11 2 26" xfId="3302" xr:uid="{16491FA2-89B6-42C0-9A71-ED196B5D9C61}"/>
    <cellStyle name="Normal 11 2 27" xfId="3303" xr:uid="{110B1639-1C44-4156-8A89-C2E42AB04E7C}"/>
    <cellStyle name="Normal 11 2 28" xfId="3304" xr:uid="{461619E2-021C-45E8-84BF-5DD69E852FEA}"/>
    <cellStyle name="Normal 11 2 29" xfId="3305" xr:uid="{E55A3ABB-F584-40D2-AC96-DFDBFD235FA3}"/>
    <cellStyle name="Normal 11 2 3" xfId="3306" xr:uid="{DFF5A166-388C-4D1D-83B1-A2127A541B85}"/>
    <cellStyle name="Normal 11 2 3 10" xfId="3307" xr:uid="{1885C19E-92D7-4A17-896F-00B36118F2B4}"/>
    <cellStyle name="Normal 11 2 3 11" xfId="3308" xr:uid="{D4432158-1A23-43CF-BACF-B1F480A8740B}"/>
    <cellStyle name="Normal 11 2 3 12" xfId="3309" xr:uid="{97940861-73A6-43FA-B88F-9C9E42F344B6}"/>
    <cellStyle name="Normal 11 2 3 13" xfId="3310" xr:uid="{B3414BF6-E6E1-44B0-A96B-B5113FB4B51B}"/>
    <cellStyle name="Normal 11 2 3 14" xfId="3311" xr:uid="{F7F8F182-418D-4A6F-9462-D54C5D0C9C27}"/>
    <cellStyle name="Normal 11 2 3 15" xfId="3312" xr:uid="{ABF0F2B3-75CF-403B-BE16-74578529E97C}"/>
    <cellStyle name="Normal 11 2 3 16" xfId="3313" xr:uid="{64863A99-1BC4-4919-84F4-12CA5998A774}"/>
    <cellStyle name="Normal 11 2 3 17" xfId="3314" xr:uid="{AC45D496-70FD-473C-A544-731CF91188FA}"/>
    <cellStyle name="Normal 11 2 3 18" xfId="3315" xr:uid="{BD84C1A6-2332-40BA-98CE-149ADDDFB2BC}"/>
    <cellStyle name="Normal 11 2 3 19" xfId="3316" xr:uid="{BC0C7713-4619-4DBE-A6DD-EE53245C2239}"/>
    <cellStyle name="Normal 11 2 3 2" xfId="3317" xr:uid="{6C5F3131-6CDA-4A9E-8760-F13A4D18637A}"/>
    <cellStyle name="Normal 11 2 3 2 10" xfId="3318" xr:uid="{2B7183D6-90F1-47D9-B043-8639DC371447}"/>
    <cellStyle name="Normal 11 2 3 2 11" xfId="3319" xr:uid="{073D9101-E6C3-4F01-A6B0-FE884ED820EE}"/>
    <cellStyle name="Normal 11 2 3 2 12" xfId="3320" xr:uid="{108BB31F-158F-41F6-A980-6E5AE2322886}"/>
    <cellStyle name="Normal 11 2 3 2 13" xfId="3321" xr:uid="{953D27AE-654F-40E5-BD9C-8DA5FBCCF272}"/>
    <cellStyle name="Normal 11 2 3 2 14" xfId="3322" xr:uid="{B0BBB844-A8D4-46C5-AB3D-463549046DF6}"/>
    <cellStyle name="Normal 11 2 3 2 15" xfId="3323" xr:uid="{951ED13F-5026-4918-A269-E8DDD00CD4BC}"/>
    <cellStyle name="Normal 11 2 3 2 16" xfId="3324" xr:uid="{A13959A2-449C-43FD-9B8D-5485BE6A022F}"/>
    <cellStyle name="Normal 11 2 3 2 17" xfId="3325" xr:uid="{FC6D9E50-3A6F-482F-B002-3E11AD59AF3C}"/>
    <cellStyle name="Normal 11 2 3 2 18" xfId="3326" xr:uid="{878A45BB-BD16-4A20-B121-83AC0DEC8424}"/>
    <cellStyle name="Normal 11 2 3 2 19" xfId="3327" xr:uid="{09ADCD02-4915-443A-9B1F-0746780D1539}"/>
    <cellStyle name="Normal 11 2 3 2 2" xfId="3328" xr:uid="{18469111-ADFA-4BFC-980B-826E00B83DC5}"/>
    <cellStyle name="Normal 11 2 3 2 20" xfId="3329" xr:uid="{14772B0B-F370-4F47-A405-3C869641B324}"/>
    <cellStyle name="Normal 11 2 3 2 21" xfId="3330" xr:uid="{19E6D38B-1079-4207-A5B2-F977EB9D2C0A}"/>
    <cellStyle name="Normal 11 2 3 2 22" xfId="3331" xr:uid="{57D8A3F5-0B72-405B-BB58-FB8DC5675F1A}"/>
    <cellStyle name="Normal 11 2 3 2 23" xfId="3332" xr:uid="{5B9A819D-9B45-4EA1-ACA7-17D959D52325}"/>
    <cellStyle name="Normal 11 2 3 2 24" xfId="3333" xr:uid="{330DE840-D347-4A3F-963D-8E44D3701269}"/>
    <cellStyle name="Normal 11 2 3 2 25" xfId="3334" xr:uid="{7D5C48C5-F300-44D5-BF69-39654BAFBB69}"/>
    <cellStyle name="Normal 11 2 3 2 26" xfId="3335" xr:uid="{D3946767-ECF3-46EA-9691-B4FE10B9A349}"/>
    <cellStyle name="Normal 11 2 3 2 27" xfId="3336" xr:uid="{EDA5E351-7DBA-4D09-AFF4-2762FF842D91}"/>
    <cellStyle name="Normal 11 2 3 2 28" xfId="3337" xr:uid="{E173FCD4-C759-45FA-B552-7ACBE2397DD3}"/>
    <cellStyle name="Normal 11 2 3 2 29" xfId="3338" xr:uid="{598BC2BB-D6E9-40BA-8264-CC3D25A1F8CF}"/>
    <cellStyle name="Normal 11 2 3 2 3" xfId="3339" xr:uid="{F9BD9116-6A7D-444D-B411-2EB7B14D2E7B}"/>
    <cellStyle name="Normal 11 2 3 2 30" xfId="3340" xr:uid="{FDFEEB93-1366-4559-80A1-9472102A9871}"/>
    <cellStyle name="Normal 11 2 3 2 31" xfId="3341" xr:uid="{234FF9A6-5908-4346-A653-D8148B8FE9FF}"/>
    <cellStyle name="Normal 11 2 3 2 32" xfId="3342" xr:uid="{21307391-AE76-4E18-B85F-057460DB5047}"/>
    <cellStyle name="Normal 11 2 3 2 33" xfId="3343" xr:uid="{1AABF718-7C1E-4ACA-84E9-4B47F9DAE991}"/>
    <cellStyle name="Normal 11 2 3 2 34" xfId="3344" xr:uid="{3FA76CBA-1989-4AA7-B6A3-86746510BE7E}"/>
    <cellStyle name="Normal 11 2 3 2 35" xfId="3345" xr:uid="{A25AE4BE-D7BA-47BD-883F-A90EB60ADDD6}"/>
    <cellStyle name="Normal 11 2 3 2 36" xfId="3346" xr:uid="{EBA76720-4DA4-4E01-92A7-0821D4569A9F}"/>
    <cellStyle name="Normal 11 2 3 2 37" xfId="3347" xr:uid="{857DAA0B-C7D3-4044-8D93-4173E9B548EF}"/>
    <cellStyle name="Normal 11 2 3 2 38" xfId="3348" xr:uid="{37E856A7-7404-4406-AE41-4FCAAFD23218}"/>
    <cellStyle name="Normal 11 2 3 2 4" xfId="3349" xr:uid="{2F181900-A506-45E2-B0D9-018E0ED71D73}"/>
    <cellStyle name="Normal 11 2 3 2 5" xfId="3350" xr:uid="{464B3CFD-1D4A-4112-B7C3-5F8E4AA02237}"/>
    <cellStyle name="Normal 11 2 3 2 6" xfId="3351" xr:uid="{B625A855-B91D-4AF7-9F2D-26F6FB06CD61}"/>
    <cellStyle name="Normal 11 2 3 2 7" xfId="3352" xr:uid="{B0CF466A-AD55-4200-8F49-B4B2241230B2}"/>
    <cellStyle name="Normal 11 2 3 2 8" xfId="3353" xr:uid="{D74FF5A9-99DA-4C3E-8CCF-7D2F343B8588}"/>
    <cellStyle name="Normal 11 2 3 2 9" xfId="3354" xr:uid="{911B2736-D7C8-4C7C-A453-484248678589}"/>
    <cellStyle name="Normal 11 2 3 20" xfId="3355" xr:uid="{5231087A-330D-4B47-8CED-06E77D611BA5}"/>
    <cellStyle name="Normal 11 2 3 21" xfId="3356" xr:uid="{0CFD0FC5-095C-484D-AD44-A6DFACCADC76}"/>
    <cellStyle name="Normal 11 2 3 22" xfId="3357" xr:uid="{A4BD626C-0159-4328-BAFB-B25ABCEC2A92}"/>
    <cellStyle name="Normal 11 2 3 23" xfId="3358" xr:uid="{537C0508-79C1-4F80-9866-FB81DE58282C}"/>
    <cellStyle name="Normal 11 2 3 24" xfId="3359" xr:uid="{77134FEF-5BD9-4844-9D21-BE171B229447}"/>
    <cellStyle name="Normal 11 2 3 25" xfId="3360" xr:uid="{2CF91502-8C26-4806-94FB-54006574D722}"/>
    <cellStyle name="Normal 11 2 3 26" xfId="3361" xr:uid="{BF0ABC7A-081B-4726-AF34-656098A9FAC7}"/>
    <cellStyle name="Normal 11 2 3 27" xfId="3362" xr:uid="{038762B2-2A3E-42E2-BB7A-2ED4D40ABD10}"/>
    <cellStyle name="Normal 11 2 3 28" xfId="3363" xr:uid="{D2DFECC1-E175-4501-A407-0589A7341F13}"/>
    <cellStyle name="Normal 11 2 3 29" xfId="3364" xr:uid="{6E4E496B-7346-4147-8FFB-62ED1841942E}"/>
    <cellStyle name="Normal 11 2 3 3" xfId="3365" xr:uid="{AB372444-30BF-49D5-A315-2610C23ECC12}"/>
    <cellStyle name="Normal 11 2 3 30" xfId="3366" xr:uid="{ABE9AF40-DA6D-472D-8BD4-C109FBF02F13}"/>
    <cellStyle name="Normal 11 2 3 31" xfId="3367" xr:uid="{BE383FD5-DFA9-4298-BF14-3FB0711E72DF}"/>
    <cellStyle name="Normal 11 2 3 32" xfId="3368" xr:uid="{EB3781CC-223F-4C32-ABE1-B88BD950678B}"/>
    <cellStyle name="Normal 11 2 3 33" xfId="3369" xr:uid="{7854CCDA-773F-4C68-88EB-7C0521E97F34}"/>
    <cellStyle name="Normal 11 2 3 34" xfId="3370" xr:uid="{8B7B6C42-BC2E-4BE3-B672-EE53F0EBBB84}"/>
    <cellStyle name="Normal 11 2 3 35" xfId="3371" xr:uid="{8FD6F75C-C678-4E73-A40F-CEFA34C5899A}"/>
    <cellStyle name="Normal 11 2 3 36" xfId="3372" xr:uid="{5877F5B8-A1ED-4D4C-9DC2-CFC1186E7AD7}"/>
    <cellStyle name="Normal 11 2 3 37" xfId="3373" xr:uid="{79565EE1-B488-4FF3-889E-A20BACECAB6E}"/>
    <cellStyle name="Normal 11 2 3 38" xfId="3374" xr:uid="{39DD5107-5DDD-4F21-9705-B70B8D72DC98}"/>
    <cellStyle name="Normal 11 2 3 4" xfId="3375" xr:uid="{39C3FE45-4874-42CC-81E5-1F25F8F245AA}"/>
    <cellStyle name="Normal 11 2 3 5" xfId="3376" xr:uid="{4074F76F-F5AB-4699-8928-1B187BCF30BC}"/>
    <cellStyle name="Normal 11 2 3 6" xfId="3377" xr:uid="{18791BA1-2672-4F1C-8D57-0BD8638017CF}"/>
    <cellStyle name="Normal 11 2 3 7" xfId="3378" xr:uid="{B8DC148B-FF08-459C-B5D3-BF01EB1E337B}"/>
    <cellStyle name="Normal 11 2 3 8" xfId="3379" xr:uid="{515C4143-1DC0-450A-A360-1A27618576B0}"/>
    <cellStyle name="Normal 11 2 3 9" xfId="3380" xr:uid="{75670D3B-A9A7-4DF7-AD6E-01C4878D5CAB}"/>
    <cellStyle name="Normal 11 2 30" xfId="3381" xr:uid="{BF78ACEB-C32C-49FF-9196-3ADB4B8783D3}"/>
    <cellStyle name="Normal 11 2 31" xfId="3382" xr:uid="{E06BE73E-390A-4971-AD33-4FD0ACD81CA0}"/>
    <cellStyle name="Normal 11 2 32" xfId="3383" xr:uid="{8DE521A2-3441-4ED9-B67B-D1755803039C}"/>
    <cellStyle name="Normal 11 2 33" xfId="3384" xr:uid="{5FA7DE60-0FC6-476E-B79D-995D1CC2F0A5}"/>
    <cellStyle name="Normal 11 2 34" xfId="3385" xr:uid="{4C622A31-2ED6-4602-A1BE-F15C402B8DB1}"/>
    <cellStyle name="Normal 11 2 35" xfId="3386" xr:uid="{4E3BCF4E-F67E-4F0D-8611-F708DB381BD5}"/>
    <cellStyle name="Normal 11 2 36" xfId="3387" xr:uid="{3E748BFC-8FB2-4004-B4BE-20A166BA301C}"/>
    <cellStyle name="Normal 11 2 37" xfId="3388" xr:uid="{A7F8ABC9-A56F-4825-AFEB-04F38EE9D200}"/>
    <cellStyle name="Normal 11 2 38" xfId="3389" xr:uid="{109E9A7D-C4FD-4693-87D6-A7EC86E6C949}"/>
    <cellStyle name="Normal 11 2 39" xfId="3390" xr:uid="{C0CDFA3B-9260-421B-BF99-432BD4A55C46}"/>
    <cellStyle name="Normal 11 2 4" xfId="3391" xr:uid="{3A4DFF28-7FDE-4F93-BAE0-DF87235E643C}"/>
    <cellStyle name="Normal 11 2 40" xfId="3392" xr:uid="{F36CAAC2-A2F0-4A34-8865-821ADFEF19E7}"/>
    <cellStyle name="Normal 11 2 5" xfId="3393" xr:uid="{29896D01-6006-4173-BF64-960B64158519}"/>
    <cellStyle name="Normal 11 2 6" xfId="3394" xr:uid="{78197118-B5FF-4881-952D-9AFC56A507CA}"/>
    <cellStyle name="Normal 11 2 7" xfId="3395" xr:uid="{055DA69B-59E2-4666-BBA6-C9A9DDD298DF}"/>
    <cellStyle name="Normal 11 2 8" xfId="3396" xr:uid="{E2AAAEC7-19A6-47CE-8CF7-D49439DA321D}"/>
    <cellStyle name="Normal 11 2 9" xfId="3397" xr:uid="{AE17B261-1600-41FF-8A51-3B313187D294}"/>
    <cellStyle name="Normal 11 20" xfId="3398" xr:uid="{74A418DA-AEB8-486A-A108-0233FF732E4F}"/>
    <cellStyle name="Normal 11 21" xfId="3399" xr:uid="{8757372A-EB27-468C-B633-F80C9E2EF9F1}"/>
    <cellStyle name="Normal 11 22" xfId="3400" xr:uid="{E110E92F-C98B-47D8-9166-C60851B64A9C}"/>
    <cellStyle name="Normal 11 23" xfId="3401" xr:uid="{E891B944-6017-4AA9-A911-19808DE14914}"/>
    <cellStyle name="Normal 11 24" xfId="3402" xr:uid="{68ED3BFF-0226-40B9-815B-FE6A5260B278}"/>
    <cellStyle name="Normal 11 25" xfId="3403" xr:uid="{F4241AE6-4210-45A5-B80D-24CB56267996}"/>
    <cellStyle name="Normal 11 26" xfId="3404" xr:uid="{424066C8-B303-4BA7-B907-04AE1A41EF4C}"/>
    <cellStyle name="Normal 11 27" xfId="3405" xr:uid="{611B3FDA-13C2-4B3C-94FE-8870D2E891F2}"/>
    <cellStyle name="Normal 11 28" xfId="3406" xr:uid="{961AF381-C856-4B5D-B354-11B51A997617}"/>
    <cellStyle name="Normal 11 29" xfId="3407" xr:uid="{279A41A0-8D8C-4A33-B11A-D3906048C2D0}"/>
    <cellStyle name="Normal 11 3" xfId="3408" xr:uid="{F972318F-8972-47F8-8F3B-5AB78CA4C2BF}"/>
    <cellStyle name="Normal 11 3 10" xfId="3409" xr:uid="{FD2E93AC-C6EF-46D0-B6BE-00A5D4355971}"/>
    <cellStyle name="Normal 11 3 11" xfId="3410" xr:uid="{7E40B5F6-8022-44BE-A9C7-C61B41CB49A0}"/>
    <cellStyle name="Normal 11 3 12" xfId="3411" xr:uid="{FA859F31-D724-43A4-81A3-6D91563D01A1}"/>
    <cellStyle name="Normal 11 3 13" xfId="3412" xr:uid="{91A55F44-6F0E-4AAE-9597-8C174D7B0413}"/>
    <cellStyle name="Normal 11 3 14" xfId="3413" xr:uid="{ACAFE1B8-FE63-419D-8B9D-25761FA9A99F}"/>
    <cellStyle name="Normal 11 3 15" xfId="3414" xr:uid="{81C1F78A-9A34-429A-B081-B740FAE49EEF}"/>
    <cellStyle name="Normal 11 3 16" xfId="3415" xr:uid="{1991B8D3-E0F8-43DC-8A35-7DD91B415DBB}"/>
    <cellStyle name="Normal 11 3 17" xfId="3416" xr:uid="{96506C39-4256-40B4-A326-9CD1F422A2A3}"/>
    <cellStyle name="Normal 11 3 18" xfId="3417" xr:uid="{A95BDFFF-A44E-4303-9A10-7509AFF8F54C}"/>
    <cellStyle name="Normal 11 3 19" xfId="3418" xr:uid="{A1D84456-E1ED-4365-8E83-0A4D67C190C9}"/>
    <cellStyle name="Normal 11 3 2" xfId="3419" xr:uid="{85B387DA-DCB3-43F2-BF02-C918A2B70861}"/>
    <cellStyle name="Normal 11 3 2 10" xfId="3420" xr:uid="{612097F5-598B-4717-B7E6-58CE0D0F9A7D}"/>
    <cellStyle name="Normal 11 3 2 11" xfId="3421" xr:uid="{563187C8-8E80-4DAF-B32A-9C41D5F2CFB8}"/>
    <cellStyle name="Normal 11 3 2 12" xfId="3422" xr:uid="{0172DFDB-DFA7-46BA-876C-E562BA3F186B}"/>
    <cellStyle name="Normal 11 3 2 13" xfId="3423" xr:uid="{465C0306-51FC-4195-8F8E-5BFD6090EA0D}"/>
    <cellStyle name="Normal 11 3 2 14" xfId="3424" xr:uid="{C59D8522-A24F-47CE-BE3E-B3AEDFC349EF}"/>
    <cellStyle name="Normal 11 3 2 15" xfId="3425" xr:uid="{DB7BE7E8-4F9B-4219-8C18-274433586AD0}"/>
    <cellStyle name="Normal 11 3 2 16" xfId="3426" xr:uid="{E38C3C81-E19F-4BFB-A612-0215030ABCC6}"/>
    <cellStyle name="Normal 11 3 2 17" xfId="3427" xr:uid="{58DD85B2-1F2B-4EBB-88B9-CA2157128639}"/>
    <cellStyle name="Normal 11 3 2 18" xfId="3428" xr:uid="{860E6312-05AE-4571-901C-F62E23D59B7C}"/>
    <cellStyle name="Normal 11 3 2 19" xfId="3429" xr:uid="{649469CC-7045-4214-8887-31F19658579C}"/>
    <cellStyle name="Normal 11 3 2 2" xfId="3430" xr:uid="{A451D781-A3D0-4208-A482-CD743B4BC308}"/>
    <cellStyle name="Normal 11 3 2 2 10" xfId="3431" xr:uid="{1BBA7731-1AF9-45C6-83C7-299691310723}"/>
    <cellStyle name="Normal 11 3 2 2 11" xfId="3432" xr:uid="{A191B3AD-19E9-41E6-B6AD-FF3A985AE6CD}"/>
    <cellStyle name="Normal 11 3 2 2 12" xfId="3433" xr:uid="{FE28A591-7725-4D20-9310-B407F7EE0E12}"/>
    <cellStyle name="Normal 11 3 2 2 13" xfId="3434" xr:uid="{153169C9-527D-4F45-A3F4-8B818376B9CF}"/>
    <cellStyle name="Normal 11 3 2 2 14" xfId="3435" xr:uid="{2BF15D59-A6E5-481D-A2A5-282541752314}"/>
    <cellStyle name="Normal 11 3 2 2 15" xfId="3436" xr:uid="{EB4476E9-2257-42B8-8D14-82B8700B59B3}"/>
    <cellStyle name="Normal 11 3 2 2 16" xfId="3437" xr:uid="{AEC22D16-DE1D-4FBF-BE57-84E5280CA44C}"/>
    <cellStyle name="Normal 11 3 2 2 17" xfId="3438" xr:uid="{AC26A406-65D8-495D-A48C-E05B59A9503A}"/>
    <cellStyle name="Normal 11 3 2 2 18" xfId="3439" xr:uid="{C6220473-4A54-446E-A69D-F40F1F2A3D25}"/>
    <cellStyle name="Normal 11 3 2 2 19" xfId="3440" xr:uid="{C40FFDD9-8672-4566-ADFA-603FE0B54CA9}"/>
    <cellStyle name="Normal 11 3 2 2 2" xfId="3441" xr:uid="{5E69B9AC-F866-4789-B424-A7AC41E206FB}"/>
    <cellStyle name="Normal 11 3 2 2 2 10" xfId="3442" xr:uid="{EDBAC721-D8F1-41AC-A5E5-B9881BDA54EA}"/>
    <cellStyle name="Normal 11 3 2 2 2 11" xfId="3443" xr:uid="{EC953395-701D-4C8F-8FF3-13F4A63A4D3C}"/>
    <cellStyle name="Normal 11 3 2 2 2 12" xfId="3444" xr:uid="{BD30EDEA-F082-48FE-9961-8CDFCD6B229A}"/>
    <cellStyle name="Normal 11 3 2 2 2 13" xfId="3445" xr:uid="{76F33A37-AF02-4E55-AD02-75340DC8EB74}"/>
    <cellStyle name="Normal 11 3 2 2 2 14" xfId="3446" xr:uid="{F3AE2993-DEC9-42A1-B003-27AA61A25A8D}"/>
    <cellStyle name="Normal 11 3 2 2 2 15" xfId="3447" xr:uid="{B030E850-0B9D-4E45-AFE8-6E29F657B5B0}"/>
    <cellStyle name="Normal 11 3 2 2 2 16" xfId="3448" xr:uid="{AE22F80E-58D1-456D-97E9-BBDB68CC5D5C}"/>
    <cellStyle name="Normal 11 3 2 2 2 17" xfId="3449" xr:uid="{D092CB4A-6136-40B1-B1B2-A428212F1E19}"/>
    <cellStyle name="Normal 11 3 2 2 2 18" xfId="3450" xr:uid="{3FDBC49F-D113-4522-82C3-5665AA5AE172}"/>
    <cellStyle name="Normal 11 3 2 2 2 19" xfId="3451" xr:uid="{362F29D2-EE89-48B2-A51E-AD8DAA70C43B}"/>
    <cellStyle name="Normal 11 3 2 2 2 2" xfId="3452" xr:uid="{9F51C680-D5DA-4298-80C0-C30517FE67B5}"/>
    <cellStyle name="Normal 11 3 2 2 2 20" xfId="3453" xr:uid="{ACAD8D78-80E5-4F46-88D9-76A7D2F3C4BC}"/>
    <cellStyle name="Normal 11 3 2 2 2 21" xfId="3454" xr:uid="{A16F0542-32DE-47F8-8040-A61861E30085}"/>
    <cellStyle name="Normal 11 3 2 2 2 22" xfId="3455" xr:uid="{73AF2652-E4CA-4436-95B5-D7C35A4A02FE}"/>
    <cellStyle name="Normal 11 3 2 2 2 23" xfId="3456" xr:uid="{B399B1E4-48F9-47A3-92DA-4456D6575868}"/>
    <cellStyle name="Normal 11 3 2 2 2 24" xfId="3457" xr:uid="{BC8957A2-3713-411C-8F82-7171696B0AA1}"/>
    <cellStyle name="Normal 11 3 2 2 2 25" xfId="3458" xr:uid="{5CB96523-376A-4A17-97C5-0832B1426E9A}"/>
    <cellStyle name="Normal 11 3 2 2 2 26" xfId="3459" xr:uid="{A19BADF7-6D44-4285-8BBD-448C8FDC9347}"/>
    <cellStyle name="Normal 11 3 2 2 2 27" xfId="3460" xr:uid="{D96A2DEC-1455-4810-9161-CA82EFEC8416}"/>
    <cellStyle name="Normal 11 3 2 2 2 28" xfId="3461" xr:uid="{EC22F03F-BCA2-4DF1-8D80-B98EB492FF75}"/>
    <cellStyle name="Normal 11 3 2 2 2 29" xfId="3462" xr:uid="{2BDEE439-0F42-4439-8220-B4398EA1A32B}"/>
    <cellStyle name="Normal 11 3 2 2 2 3" xfId="3463" xr:uid="{75522221-9280-4B95-872D-4EE2AC4C9D39}"/>
    <cellStyle name="Normal 11 3 2 2 2 30" xfId="3464" xr:uid="{5807CB7D-0FC8-41EB-BA98-8E7BCC5C8565}"/>
    <cellStyle name="Normal 11 3 2 2 2 31" xfId="3465" xr:uid="{4DF7D9FA-E20B-437B-913A-13372991551F}"/>
    <cellStyle name="Normal 11 3 2 2 2 32" xfId="3466" xr:uid="{2EF97046-8145-4EFC-9FEA-9776954C376D}"/>
    <cellStyle name="Normal 11 3 2 2 2 33" xfId="3467" xr:uid="{FA129235-193A-4F4A-910A-AE84A7CCE9B9}"/>
    <cellStyle name="Normal 11 3 2 2 2 34" xfId="3468" xr:uid="{F9F43281-73AB-464C-8BA8-495956B05987}"/>
    <cellStyle name="Normal 11 3 2 2 2 35" xfId="3469" xr:uid="{BD48EECF-9AA4-4AB0-A699-0DA88F4A1C45}"/>
    <cellStyle name="Normal 11 3 2 2 2 36" xfId="3470" xr:uid="{1B38561D-01CD-48D3-A4DE-76524C7D89EE}"/>
    <cellStyle name="Normal 11 3 2 2 2 37" xfId="3471" xr:uid="{6DC45F6A-E7F5-4075-A991-54FFAFBA3481}"/>
    <cellStyle name="Normal 11 3 2 2 2 38" xfId="3472" xr:uid="{B224183D-351A-4EAA-AB4F-8B0D2DE75383}"/>
    <cellStyle name="Normal 11 3 2 2 2 4" xfId="3473" xr:uid="{9011B74D-F24E-45E6-B3B5-36ADB0CDF835}"/>
    <cellStyle name="Normal 11 3 2 2 2 5" xfId="3474" xr:uid="{D617A420-20C1-4AF7-9CC8-D5D4798D3068}"/>
    <cellStyle name="Normal 11 3 2 2 2 6" xfId="3475" xr:uid="{3AF97046-1EBB-4676-AC63-E3035010E069}"/>
    <cellStyle name="Normal 11 3 2 2 2 7" xfId="3476" xr:uid="{813E2A09-DB99-4CE2-9DEC-3BCC2ACA7C24}"/>
    <cellStyle name="Normal 11 3 2 2 2 8" xfId="3477" xr:uid="{FC692D6F-0A3A-4738-B93E-889080E7B777}"/>
    <cellStyle name="Normal 11 3 2 2 2 9" xfId="3478" xr:uid="{BDAE8F5A-64E7-4D21-BE9B-B85CD19F5E6F}"/>
    <cellStyle name="Normal 11 3 2 2 20" xfId="3479" xr:uid="{D8C6B2B7-A0B4-443E-A27D-6530CC2E2558}"/>
    <cellStyle name="Normal 11 3 2 2 21" xfId="3480" xr:uid="{57846567-3944-4D9E-8E02-19717A67247B}"/>
    <cellStyle name="Normal 11 3 2 2 22" xfId="3481" xr:uid="{89F01284-9696-4C74-A769-33A8760B3B27}"/>
    <cellStyle name="Normal 11 3 2 2 23" xfId="3482" xr:uid="{3B0BC51B-8A76-43ED-8A3C-2AF55DA917F3}"/>
    <cellStyle name="Normal 11 3 2 2 24" xfId="3483" xr:uid="{AD3BA3B8-6031-4AB3-A511-04F9795DA230}"/>
    <cellStyle name="Normal 11 3 2 2 25" xfId="3484" xr:uid="{0650E296-CECB-4FDE-AF25-9960F7F0ACA6}"/>
    <cellStyle name="Normal 11 3 2 2 26" xfId="3485" xr:uid="{328C04CA-69E9-4A61-94CD-DB093407CC78}"/>
    <cellStyle name="Normal 11 3 2 2 27" xfId="3486" xr:uid="{3EA7925F-A54B-44AB-ACCD-C55F36E32375}"/>
    <cellStyle name="Normal 11 3 2 2 28" xfId="3487" xr:uid="{7AE763E3-C87D-4A4F-8C72-809C00C9C564}"/>
    <cellStyle name="Normal 11 3 2 2 29" xfId="3488" xr:uid="{01990A9F-E902-456D-924B-971C2946FC47}"/>
    <cellStyle name="Normal 11 3 2 2 3" xfId="3489" xr:uid="{55877DA2-B40C-4C40-BA67-1AF371D9E6E5}"/>
    <cellStyle name="Normal 11 3 2 2 30" xfId="3490" xr:uid="{F92B8539-1466-47FD-9A35-C0428A1A2B74}"/>
    <cellStyle name="Normal 11 3 2 2 31" xfId="3491" xr:uid="{FD5847BF-C719-404F-A21B-B717629E938F}"/>
    <cellStyle name="Normal 11 3 2 2 32" xfId="3492" xr:uid="{A259D92D-F510-4091-AE4B-4FB53144882C}"/>
    <cellStyle name="Normal 11 3 2 2 33" xfId="3493" xr:uid="{08EBA047-90A4-496F-B3F2-A4DF5E515F2C}"/>
    <cellStyle name="Normal 11 3 2 2 34" xfId="3494" xr:uid="{85FA836F-851F-4E2C-AA24-F3D38A354A04}"/>
    <cellStyle name="Normal 11 3 2 2 35" xfId="3495" xr:uid="{494FFED6-314D-439A-8758-9C555BCDB0CD}"/>
    <cellStyle name="Normal 11 3 2 2 36" xfId="3496" xr:uid="{D6905B7A-B761-41DD-B6DF-A9540C564B86}"/>
    <cellStyle name="Normal 11 3 2 2 37" xfId="3497" xr:uid="{3B9F8298-DBB2-4FCE-9253-3A9FDA6102E7}"/>
    <cellStyle name="Normal 11 3 2 2 38" xfId="3498" xr:uid="{196FD9DD-89FF-433D-B60B-E254B2CF870F}"/>
    <cellStyle name="Normal 11 3 2 2 4" xfId="3499" xr:uid="{DDC24A1C-BAF3-4E6E-B875-D0A6FDA0D5B5}"/>
    <cellStyle name="Normal 11 3 2 2 5" xfId="3500" xr:uid="{BEE230B7-639A-4FAB-95E9-C2815247AA83}"/>
    <cellStyle name="Normal 11 3 2 2 6" xfId="3501" xr:uid="{B486FAFB-B035-4198-9274-FC56B90C4090}"/>
    <cellStyle name="Normal 11 3 2 2 7" xfId="3502" xr:uid="{E4650179-BAA3-4B0F-813C-6B9063B85E44}"/>
    <cellStyle name="Normal 11 3 2 2 8" xfId="3503" xr:uid="{768E9257-3A28-4F3E-857B-FB22A306F93A}"/>
    <cellStyle name="Normal 11 3 2 2 9" xfId="3504" xr:uid="{BD9B8677-E852-4A74-BF8D-C4327EAE15E3}"/>
    <cellStyle name="Normal 11 3 2 20" xfId="3505" xr:uid="{1685BC8F-3F4C-4F81-A7E3-4A8610B99C74}"/>
    <cellStyle name="Normal 11 3 2 21" xfId="3506" xr:uid="{1932897F-F4D7-4D2E-B12E-FE2DA103B74F}"/>
    <cellStyle name="Normal 11 3 2 22" xfId="3507" xr:uid="{9F0630FE-E15B-4491-9F64-756500A6D28C}"/>
    <cellStyle name="Normal 11 3 2 23" xfId="3508" xr:uid="{B7C9E4CB-5FFA-4DE0-9254-4DF11F36A8D5}"/>
    <cellStyle name="Normal 11 3 2 24" xfId="3509" xr:uid="{959A33D9-49B4-448E-B52C-CE69A87AFCF4}"/>
    <cellStyle name="Normal 11 3 2 25" xfId="3510" xr:uid="{107410FE-8073-4852-8DE7-7667C163B131}"/>
    <cellStyle name="Normal 11 3 2 26" xfId="3511" xr:uid="{FDE4FCB9-39B8-4201-8E7F-04ECE596B441}"/>
    <cellStyle name="Normal 11 3 2 27" xfId="3512" xr:uid="{55D27CCA-0748-4B26-8F69-F3F061B35100}"/>
    <cellStyle name="Normal 11 3 2 28" xfId="3513" xr:uid="{FBBB4160-66ED-4346-8EB9-9E4F41377896}"/>
    <cellStyle name="Normal 11 3 2 29" xfId="3514" xr:uid="{3B168808-7CB2-4573-B626-B1161D218F34}"/>
    <cellStyle name="Normal 11 3 2 3" xfId="3515" xr:uid="{259F19F6-5635-4720-A1A1-25F04195DC13}"/>
    <cellStyle name="Normal 11 3 2 30" xfId="3516" xr:uid="{38A0CC9B-74F3-4746-888A-BD190A362743}"/>
    <cellStyle name="Normal 11 3 2 31" xfId="3517" xr:uid="{D57C8C8F-A758-4E4D-BDA6-45BE6457C94A}"/>
    <cellStyle name="Normal 11 3 2 32" xfId="3518" xr:uid="{B11670EA-E6A0-4A92-B505-2506830B4F18}"/>
    <cellStyle name="Normal 11 3 2 33" xfId="3519" xr:uid="{D8C90DA9-101B-4573-BB81-0F9F0B254AD7}"/>
    <cellStyle name="Normal 11 3 2 34" xfId="3520" xr:uid="{EAA9A98A-5266-4C02-A554-2D9C30A5F9C6}"/>
    <cellStyle name="Normal 11 3 2 35" xfId="3521" xr:uid="{4C6F9156-D945-4EF2-98D1-C5B307730E10}"/>
    <cellStyle name="Normal 11 3 2 36" xfId="3522" xr:uid="{FDCDF209-460C-4799-B35B-B3DD827FB01C}"/>
    <cellStyle name="Normal 11 3 2 37" xfId="3523" xr:uid="{D9655FED-96E4-4F12-8F53-12BCD5E8F260}"/>
    <cellStyle name="Normal 11 3 2 38" xfId="3524" xr:uid="{668176AB-982A-41C3-810E-137A78B0A605}"/>
    <cellStyle name="Normal 11 3 2 39" xfId="3525" xr:uid="{AE7B0AB1-BBA7-43E9-93A2-00CDFAD4D20C}"/>
    <cellStyle name="Normal 11 3 2 4" xfId="3526" xr:uid="{2BE73C23-6972-476A-AF35-4C6FCED031E0}"/>
    <cellStyle name="Normal 11 3 2 40" xfId="3527" xr:uid="{2A302737-D91F-4F9A-85A6-045292C45A91}"/>
    <cellStyle name="Normal 11 3 2 5" xfId="3528" xr:uid="{09E8AD6C-F315-4B6C-8E15-438765EED64F}"/>
    <cellStyle name="Normal 11 3 2 6" xfId="3529" xr:uid="{0585D1D7-38CD-4662-A567-13250D651EE4}"/>
    <cellStyle name="Normal 11 3 2 7" xfId="3530" xr:uid="{214FB731-798A-427C-9EA6-0D88526FCE91}"/>
    <cellStyle name="Normal 11 3 2 8" xfId="3531" xr:uid="{EDBC5F1F-EAB5-44ED-AF93-7FC194571DB1}"/>
    <cellStyle name="Normal 11 3 2 9" xfId="3532" xr:uid="{185E0DC2-DEC8-4D8F-8FF5-2775875AD775}"/>
    <cellStyle name="Normal 11 3 20" xfId="3533" xr:uid="{28402A2B-29DD-42B4-828B-15065FAB8EFF}"/>
    <cellStyle name="Normal 11 3 21" xfId="3534" xr:uid="{9C3C0BC8-783A-4A9A-8647-FE1D854A308E}"/>
    <cellStyle name="Normal 11 3 22" xfId="3535" xr:uid="{85F07101-CE7E-4E2C-BEEB-5859BE78B038}"/>
    <cellStyle name="Normal 11 3 23" xfId="3536" xr:uid="{0CEDFDF6-203F-4BF2-91DC-E894396B0D40}"/>
    <cellStyle name="Normal 11 3 24" xfId="3537" xr:uid="{282FC7CD-4763-4EAD-8BDC-3D83EA67DBAD}"/>
    <cellStyle name="Normal 11 3 25" xfId="3538" xr:uid="{69DB80BA-6FF4-4382-8240-84B4B8B336F0}"/>
    <cellStyle name="Normal 11 3 26" xfId="3539" xr:uid="{64FD3D41-468F-4E8A-A0B5-81282C7AE1B7}"/>
    <cellStyle name="Normal 11 3 27" xfId="3540" xr:uid="{716F0340-6A67-4240-9BDA-3F2C9D392A1F}"/>
    <cellStyle name="Normal 11 3 28" xfId="3541" xr:uid="{8EC9BCA9-6C5B-4E3D-933D-366F8BA7CB7C}"/>
    <cellStyle name="Normal 11 3 29" xfId="3542" xr:uid="{DAE6ECAA-D7A0-4959-91A9-DA7C675E7305}"/>
    <cellStyle name="Normal 11 3 3" xfId="3543" xr:uid="{C3A1D058-24B1-42FF-8C1E-D0D1CBCE0DE2}"/>
    <cellStyle name="Normal 11 3 3 10" xfId="3544" xr:uid="{E64DDD21-39AD-42BC-A5CD-2A7043A2A111}"/>
    <cellStyle name="Normal 11 3 3 11" xfId="3545" xr:uid="{EDE70486-38AB-463D-AA2E-06F5B0116510}"/>
    <cellStyle name="Normal 11 3 3 12" xfId="3546" xr:uid="{AC064AAA-8452-4897-A1A0-E67E8E4B04C5}"/>
    <cellStyle name="Normal 11 3 3 13" xfId="3547" xr:uid="{31D2AD62-D994-4D1A-8030-B93184170B46}"/>
    <cellStyle name="Normal 11 3 3 14" xfId="3548" xr:uid="{D5EBD7CC-A0BA-477D-A90F-CE1F240A33A0}"/>
    <cellStyle name="Normal 11 3 3 15" xfId="3549" xr:uid="{8521E131-9126-47D4-970C-D8686FFE47FA}"/>
    <cellStyle name="Normal 11 3 3 16" xfId="3550" xr:uid="{9A0AC530-A0F9-4695-822A-6D80E124CD7D}"/>
    <cellStyle name="Normal 11 3 3 17" xfId="3551" xr:uid="{02F722E7-D73D-4A74-90B2-4C81B33438E1}"/>
    <cellStyle name="Normal 11 3 3 18" xfId="3552" xr:uid="{71D054F3-2B1E-41D7-82B2-845593EACD81}"/>
    <cellStyle name="Normal 11 3 3 19" xfId="3553" xr:uid="{B907EFE1-AA0F-4BCC-A51D-891C1338910E}"/>
    <cellStyle name="Normal 11 3 3 2" xfId="3554" xr:uid="{768CBA8E-5D93-4816-81B3-7BDA7766033E}"/>
    <cellStyle name="Normal 11 3 3 2 10" xfId="3555" xr:uid="{0791C665-07F0-4ED3-9446-0035CDEFF817}"/>
    <cellStyle name="Normal 11 3 3 2 11" xfId="3556" xr:uid="{1217BC45-E6DD-41A0-8299-543203614500}"/>
    <cellStyle name="Normal 11 3 3 2 12" xfId="3557" xr:uid="{10808176-EAC0-4BFE-BDB7-AB3577318F63}"/>
    <cellStyle name="Normal 11 3 3 2 13" xfId="3558" xr:uid="{B0980348-204D-4395-865C-80124C14254E}"/>
    <cellStyle name="Normal 11 3 3 2 14" xfId="3559" xr:uid="{48C114C2-FA05-4EDD-9AF8-F8D3B0BA012B}"/>
    <cellStyle name="Normal 11 3 3 2 15" xfId="3560" xr:uid="{17D7709B-865A-4A03-BF39-59C7A82B0AD8}"/>
    <cellStyle name="Normal 11 3 3 2 16" xfId="3561" xr:uid="{F425C813-576F-412E-80B4-DEB45F89DD74}"/>
    <cellStyle name="Normal 11 3 3 2 17" xfId="3562" xr:uid="{DC3F3A8A-4B36-4023-A030-38514BF70527}"/>
    <cellStyle name="Normal 11 3 3 2 18" xfId="3563" xr:uid="{BE8ACB41-321B-48AE-847C-68E5AE2A9743}"/>
    <cellStyle name="Normal 11 3 3 2 19" xfId="3564" xr:uid="{49DA0FCE-D879-4A2C-A3EB-177F8292434B}"/>
    <cellStyle name="Normal 11 3 3 2 2" xfId="3565" xr:uid="{176EEA12-C0A5-4537-9E04-2FC1752C575D}"/>
    <cellStyle name="Normal 11 3 3 2 20" xfId="3566" xr:uid="{6BC65EA1-AAFC-4C7B-9393-B80767C819AB}"/>
    <cellStyle name="Normal 11 3 3 2 21" xfId="3567" xr:uid="{00722241-74CF-4D38-8E89-6D581CC91BD6}"/>
    <cellStyle name="Normal 11 3 3 2 22" xfId="3568" xr:uid="{86256E71-DC44-4509-AD6E-5D40631EFD7D}"/>
    <cellStyle name="Normal 11 3 3 2 23" xfId="3569" xr:uid="{6A5B7117-C119-4F2A-824A-87F12F35C2F9}"/>
    <cellStyle name="Normal 11 3 3 2 24" xfId="3570" xr:uid="{0BA4EB44-A1F9-4811-8593-6E9EE69D9999}"/>
    <cellStyle name="Normal 11 3 3 2 25" xfId="3571" xr:uid="{637EF194-F429-4131-8B38-6E20A067D6AB}"/>
    <cellStyle name="Normal 11 3 3 2 26" xfId="3572" xr:uid="{6C93FB0E-DA28-4BC9-BBEF-3DB1BB048FBC}"/>
    <cellStyle name="Normal 11 3 3 2 27" xfId="3573" xr:uid="{6BE6E3DA-7B0C-40DF-8E54-B6A08AFCF8F6}"/>
    <cellStyle name="Normal 11 3 3 2 28" xfId="3574" xr:uid="{670D3550-C25F-4619-A079-B65BF92C86D7}"/>
    <cellStyle name="Normal 11 3 3 2 29" xfId="3575" xr:uid="{7A80827A-6350-4A28-83DA-0400B7EBEDDE}"/>
    <cellStyle name="Normal 11 3 3 2 3" xfId="3576" xr:uid="{EF076820-EEC8-443A-9BC4-CFC454B9960D}"/>
    <cellStyle name="Normal 11 3 3 2 30" xfId="3577" xr:uid="{4C612F80-B811-473D-96D5-E6FBE1FAC8DE}"/>
    <cellStyle name="Normal 11 3 3 2 31" xfId="3578" xr:uid="{3755AC97-3B56-40F6-B0E2-45FF974817E6}"/>
    <cellStyle name="Normal 11 3 3 2 32" xfId="3579" xr:uid="{94C09030-E822-4D33-A42C-FA5D812A6A8A}"/>
    <cellStyle name="Normal 11 3 3 2 33" xfId="3580" xr:uid="{EAC1F9C3-9699-46D2-AFC0-6DEEE079656B}"/>
    <cellStyle name="Normal 11 3 3 2 34" xfId="3581" xr:uid="{1B29DC2E-FCBD-4317-A88C-DAF39D153023}"/>
    <cellStyle name="Normal 11 3 3 2 35" xfId="3582" xr:uid="{F82525C9-259A-4880-A7C0-C81B6E482380}"/>
    <cellStyle name="Normal 11 3 3 2 36" xfId="3583" xr:uid="{1B4EFA55-F08C-46BB-8F30-DFF0261369BC}"/>
    <cellStyle name="Normal 11 3 3 2 37" xfId="3584" xr:uid="{47D926FC-67E7-4C47-9BD0-9F01113D2DC5}"/>
    <cellStyle name="Normal 11 3 3 2 38" xfId="3585" xr:uid="{0B38DEAA-6E32-4211-9C1A-F4FA3060BD0D}"/>
    <cellStyle name="Normal 11 3 3 2 4" xfId="3586" xr:uid="{F74FDB80-8A49-4640-9421-D70228ADB4AC}"/>
    <cellStyle name="Normal 11 3 3 2 5" xfId="3587" xr:uid="{28588C71-08DA-4D5B-B68C-FA1178D02593}"/>
    <cellStyle name="Normal 11 3 3 2 6" xfId="3588" xr:uid="{427DCD68-C48A-4E25-BE0A-E4F79A81BD29}"/>
    <cellStyle name="Normal 11 3 3 2 7" xfId="3589" xr:uid="{0C2A06D1-BC50-46F7-94B6-1FBA10FF2E03}"/>
    <cellStyle name="Normal 11 3 3 2 8" xfId="3590" xr:uid="{273FB38E-4D82-474E-81BB-6356459F2A5D}"/>
    <cellStyle name="Normal 11 3 3 2 9" xfId="3591" xr:uid="{2C496350-7CFC-40E2-9000-D885C4CDAAE6}"/>
    <cellStyle name="Normal 11 3 3 20" xfId="3592" xr:uid="{566FCD6B-CA10-42A6-8C1E-D471F9898A74}"/>
    <cellStyle name="Normal 11 3 3 21" xfId="3593" xr:uid="{ABE1D52C-899D-4B61-A244-A642D158349D}"/>
    <cellStyle name="Normal 11 3 3 22" xfId="3594" xr:uid="{5D3FD125-9175-46C7-B5E8-E650807E1C07}"/>
    <cellStyle name="Normal 11 3 3 23" xfId="3595" xr:uid="{8E06C5F7-A53B-4CBD-BEBE-4A28FBA6E93F}"/>
    <cellStyle name="Normal 11 3 3 24" xfId="3596" xr:uid="{2E874834-7C2E-468A-BCC5-D36D9C9CB2FD}"/>
    <cellStyle name="Normal 11 3 3 25" xfId="3597" xr:uid="{FAC97F01-949F-4D0A-A2DD-E54116D9FA3A}"/>
    <cellStyle name="Normal 11 3 3 26" xfId="3598" xr:uid="{9964F6AB-82E7-4AF6-83F5-84BF3B993FFD}"/>
    <cellStyle name="Normal 11 3 3 27" xfId="3599" xr:uid="{3AB236C0-5B0F-4F01-AC20-514CF563E6E6}"/>
    <cellStyle name="Normal 11 3 3 28" xfId="3600" xr:uid="{6FAEA6B0-CDFF-4E3D-95ED-0816511D2BE1}"/>
    <cellStyle name="Normal 11 3 3 29" xfId="3601" xr:uid="{A352F5E9-B89C-4A8F-9726-03B8DE32AF90}"/>
    <cellStyle name="Normal 11 3 3 3" xfId="3602" xr:uid="{FB7C909C-F6EE-4C9B-B52A-BA815CC0DFC8}"/>
    <cellStyle name="Normal 11 3 3 30" xfId="3603" xr:uid="{0B5F6E41-DA66-41C8-B16E-4BB7156D0622}"/>
    <cellStyle name="Normal 11 3 3 31" xfId="3604" xr:uid="{C09150CD-D1BA-47AB-880D-336DE9D7ED0A}"/>
    <cellStyle name="Normal 11 3 3 32" xfId="3605" xr:uid="{F75030C1-ED14-4D35-B02F-F6F42FBE05F8}"/>
    <cellStyle name="Normal 11 3 3 33" xfId="3606" xr:uid="{EACE4A2B-D17C-4597-8BEE-B40F8D46BDE6}"/>
    <cellStyle name="Normal 11 3 3 34" xfId="3607" xr:uid="{64BE70B5-C2F5-44A2-9E83-C7CBD005F33C}"/>
    <cellStyle name="Normal 11 3 3 35" xfId="3608" xr:uid="{57535EF4-82B1-4070-98C8-3553716008EB}"/>
    <cellStyle name="Normal 11 3 3 36" xfId="3609" xr:uid="{15399804-D043-4F03-8D2E-BA9FD85E3743}"/>
    <cellStyle name="Normal 11 3 3 37" xfId="3610" xr:uid="{34735A5C-CB6A-4320-9F31-C7F1D851AFDF}"/>
    <cellStyle name="Normal 11 3 3 38" xfId="3611" xr:uid="{0AE56B38-0BC6-4E21-9578-807A1737BE5E}"/>
    <cellStyle name="Normal 11 3 3 4" xfId="3612" xr:uid="{B59D5DB2-ED3F-4EF4-8B99-1F25036FDEA9}"/>
    <cellStyle name="Normal 11 3 3 5" xfId="3613" xr:uid="{BAE948F5-BB84-4223-B56E-BE9B674A9947}"/>
    <cellStyle name="Normal 11 3 3 6" xfId="3614" xr:uid="{44F6EAA7-FC3F-4696-8E63-01B80A54C824}"/>
    <cellStyle name="Normal 11 3 3 7" xfId="3615" xr:uid="{284F8D03-6F23-4DAC-94B5-00DDAE923C9D}"/>
    <cellStyle name="Normal 11 3 3 8" xfId="3616" xr:uid="{C30B9388-7479-47A6-8930-A7346AB1573D}"/>
    <cellStyle name="Normal 11 3 3 9" xfId="3617" xr:uid="{B381104D-9B5C-4B5F-91EF-00ADA4F3B632}"/>
    <cellStyle name="Normal 11 3 30" xfId="3618" xr:uid="{4EBDF6C5-5F39-4669-84B2-02FC54C8E911}"/>
    <cellStyle name="Normal 11 3 31" xfId="3619" xr:uid="{76D28F15-D263-4EF3-BC92-8ED61F4B2B8B}"/>
    <cellStyle name="Normal 11 3 32" xfId="3620" xr:uid="{BE4B9514-1F8A-4891-B72F-B947EC48FE25}"/>
    <cellStyle name="Normal 11 3 33" xfId="3621" xr:uid="{69574964-7EF1-4024-BA5E-59FF6AB007C4}"/>
    <cellStyle name="Normal 11 3 34" xfId="3622" xr:uid="{F118622F-2E34-4B29-B750-334695A58A60}"/>
    <cellStyle name="Normal 11 3 35" xfId="3623" xr:uid="{598AC0AA-5F42-4FC0-A7F3-13546097446D}"/>
    <cellStyle name="Normal 11 3 36" xfId="3624" xr:uid="{7A772C42-639A-4004-997F-7A81B5045457}"/>
    <cellStyle name="Normal 11 3 37" xfId="3625" xr:uid="{EB3443DA-7466-454F-A136-8568526F184F}"/>
    <cellStyle name="Normal 11 3 38" xfId="3626" xr:uid="{AD570ECC-9FC3-4AB6-8BB1-65118C34E9B5}"/>
    <cellStyle name="Normal 11 3 39" xfId="3627" xr:uid="{884790D7-8527-478B-BFA2-7209167B5983}"/>
    <cellStyle name="Normal 11 3 4" xfId="3628" xr:uid="{B02D9FA2-29A9-493D-B67B-9A57B2718632}"/>
    <cellStyle name="Normal 11 3 40" xfId="3629" xr:uid="{F0EE5E50-AB57-41C3-B151-41ECC3FD617B}"/>
    <cellStyle name="Normal 11 3 5" xfId="3630" xr:uid="{39C97DF7-8F1A-427A-B2C7-0DB05C9B87DC}"/>
    <cellStyle name="Normal 11 3 6" xfId="3631" xr:uid="{A2706B79-3EAC-44D0-AA49-EF0F72E1382A}"/>
    <cellStyle name="Normal 11 3 7" xfId="3632" xr:uid="{A6FC6DA4-5E3B-4D63-8D9B-BAED857BA957}"/>
    <cellStyle name="Normal 11 3 8" xfId="3633" xr:uid="{4B89C597-C55B-48C6-B872-58AFF9B3DBB2}"/>
    <cellStyle name="Normal 11 3 9" xfId="3634" xr:uid="{36F5D0FE-7123-4F89-A55A-E0231BB18F71}"/>
    <cellStyle name="Normal 11 30" xfId="3635" xr:uid="{6D479DDA-7F51-4126-A129-F5CF3C5CFFBF}"/>
    <cellStyle name="Normal 11 31" xfId="3636" xr:uid="{936C478B-2847-4431-927D-9EC9CE551475}"/>
    <cellStyle name="Normal 11 32" xfId="3637" xr:uid="{89E7C6F7-8CCF-42ED-A1C6-10D2CC1CC360}"/>
    <cellStyle name="Normal 11 33" xfId="3638" xr:uid="{661A7F4A-1613-446E-BB40-EE03CC1ECAD9}"/>
    <cellStyle name="Normal 11 34" xfId="3639" xr:uid="{AF3D05F5-546B-4697-94ED-E55F76C4DAD2}"/>
    <cellStyle name="Normal 11 35" xfId="3640" xr:uid="{9DCD0B4B-577B-4616-9218-29459F8B3A60}"/>
    <cellStyle name="Normal 11 36" xfId="3641" xr:uid="{ECCBE589-4D37-41EE-9959-6EF017A8AEE8}"/>
    <cellStyle name="Normal 11 37" xfId="3642" xr:uid="{50C6AFE3-8B1E-48CE-ADA0-296EA22FE7B2}"/>
    <cellStyle name="Normal 11 38" xfId="3643" xr:uid="{29902CA8-B7FC-45D8-A189-F879A1C5B933}"/>
    <cellStyle name="Normal 11 39" xfId="3644" xr:uid="{24006309-E981-47A5-92A3-08604FF4841D}"/>
    <cellStyle name="Normal 11 4" xfId="3645" xr:uid="{80EBCADB-2E40-494C-B400-3142776F4F1B}"/>
    <cellStyle name="Normal 11 40" xfId="3646" xr:uid="{DD21B965-EBDB-46A2-A3B2-E8D76936947F}"/>
    <cellStyle name="Normal 11 41" xfId="3647" xr:uid="{8D2A1BEF-9C4D-449D-B0FC-3CF0BB65AEEA}"/>
    <cellStyle name="Normal 11 42" xfId="3648" xr:uid="{BC40DCDB-BB3B-4721-AF08-858785B1D82A}"/>
    <cellStyle name="Normal 11 43" xfId="3649" xr:uid="{9A0A5399-0079-4355-9E18-0B8A9104097A}"/>
    <cellStyle name="Normal 11 44" xfId="3650" xr:uid="{1F82BED1-F3ED-4248-8315-49A47884F7AC}"/>
    <cellStyle name="Normal 11 45" xfId="3651" xr:uid="{B573A814-20BE-4DD7-8202-06A99A975F83}"/>
    <cellStyle name="Normal 11 46" xfId="3652" xr:uid="{143C9FF9-7805-49CA-872C-44522F1BA0DC}"/>
    <cellStyle name="Normal 11 47" xfId="3653" xr:uid="{5C2D9294-83BA-4D36-AE45-4057498A775E}"/>
    <cellStyle name="Normal 11 48" xfId="3654" xr:uid="{423B7B61-A21F-4B71-B0BB-68C609433B90}"/>
    <cellStyle name="Normal 11 49" xfId="3655" xr:uid="{29EC5569-1241-4DF3-A7EC-5C16BD6B73D2}"/>
    <cellStyle name="Normal 11 5" xfId="3656" xr:uid="{6F64B061-9410-477D-AF95-8E313B2C71A0}"/>
    <cellStyle name="Normal 11 50" xfId="3657" xr:uid="{CB778272-B48F-4B23-AACC-B10A9BED910E}"/>
    <cellStyle name="Normal 11 51" xfId="3658" xr:uid="{2FE728A3-FF08-4406-9F75-DC7B313F819C}"/>
    <cellStyle name="Normal 11 52" xfId="3659" xr:uid="{A1588FB9-D8C5-46D7-9CC8-6A9DCBF1948D}"/>
    <cellStyle name="Normal 11 53" xfId="3660" xr:uid="{AC78CA1B-043B-442D-B468-DF018B093F75}"/>
    <cellStyle name="Normal 11 6" xfId="3661" xr:uid="{5D722937-DE33-4E53-A874-89A7AE19E0F0}"/>
    <cellStyle name="Normal 11 7" xfId="3662" xr:uid="{BEE27EFC-350C-4576-8303-CEF9A38B79F6}"/>
    <cellStyle name="Normal 11 8" xfId="3663" xr:uid="{71BC182E-8E3E-456C-B8F1-F2C4A42BBA0D}"/>
    <cellStyle name="Normal 11 9" xfId="3664" xr:uid="{30DD5A43-AFF4-4C6B-B2B0-4F389C545AAD}"/>
    <cellStyle name="Normal 12" xfId="3665" xr:uid="{CEC89A78-9ACF-47CC-9225-88638819FEA7}"/>
    <cellStyle name="Normal 12 10" xfId="3666" xr:uid="{0CDAAFFD-EE56-4F02-A92E-948DE8C076DB}"/>
    <cellStyle name="Normal 12 11" xfId="3667" xr:uid="{E8885016-673C-4291-8B3F-9ED19C290E8B}"/>
    <cellStyle name="Normal 12 12" xfId="3668" xr:uid="{6A3F06E6-86A9-4159-B192-FCF5898385C3}"/>
    <cellStyle name="Normal 12 13" xfId="3669" xr:uid="{4B18B67B-42E9-4ACF-858E-2061476B7EFA}"/>
    <cellStyle name="Normal 12 14" xfId="3670" xr:uid="{E187E759-0D45-4227-B9C0-E046CD739401}"/>
    <cellStyle name="Normal 12 15" xfId="3671" xr:uid="{1AE7F726-577D-478D-82DB-218004B31D6B}"/>
    <cellStyle name="Normal 12 16" xfId="3672" xr:uid="{632EFC28-B00E-437B-8DAA-2D55564B1716}"/>
    <cellStyle name="Normal 12 17" xfId="3673" xr:uid="{BECF2A84-2D50-46CE-A848-A8C8F8536C20}"/>
    <cellStyle name="Normal 12 18" xfId="3674" xr:uid="{C26FF138-9B22-473D-9364-A5034154A4BE}"/>
    <cellStyle name="Normal 12 19" xfId="3675" xr:uid="{B7E0BE24-789E-4126-818D-3E4D8665BA87}"/>
    <cellStyle name="Normal 12 2" xfId="3676" xr:uid="{14E10207-D3F0-47C5-9A2B-F3A9E841CD88}"/>
    <cellStyle name="Normal 12 2 10" xfId="3677" xr:uid="{BA0ECEE5-5E78-43AF-BC68-36BBEE69A8A6}"/>
    <cellStyle name="Normal 12 2 11" xfId="3678" xr:uid="{EF3E247F-1F54-4F52-86B5-93BEE38A4D54}"/>
    <cellStyle name="Normal 12 2 12" xfId="3679" xr:uid="{0C4B8F9F-6494-439F-9C2D-867D2BDFF0CA}"/>
    <cellStyle name="Normal 12 2 13" xfId="3680" xr:uid="{777BD34A-21A1-4A94-A9D7-F0D288DB64C3}"/>
    <cellStyle name="Normal 12 2 14" xfId="3681" xr:uid="{D8C5C38D-9FF9-4FAB-A3B6-E626C308A4D3}"/>
    <cellStyle name="Normal 12 2 15" xfId="3682" xr:uid="{FAF44BC7-5C60-4CD8-B23A-60BDAB03D2E6}"/>
    <cellStyle name="Normal 12 2 16" xfId="3683" xr:uid="{31C0C9F3-95E5-426F-B4C5-6D1F04278C25}"/>
    <cellStyle name="Normal 12 2 17" xfId="3684" xr:uid="{35C6C375-4D4B-47D1-8A2B-7DBE87665FC6}"/>
    <cellStyle name="Normal 12 2 18" xfId="3685" xr:uid="{504CDE8B-922D-4550-A435-2DF2E6B1A73D}"/>
    <cellStyle name="Normal 12 2 19" xfId="3686" xr:uid="{5210E580-6C1F-4C8C-BB56-DBAB08E6152B}"/>
    <cellStyle name="Normal 12 2 2" xfId="3687" xr:uid="{3BE772EB-4E29-46FB-A5EA-502AC1726D84}"/>
    <cellStyle name="Normal 12 2 2 10" xfId="3688" xr:uid="{6EBB4BA8-E29E-4A10-9765-DB72611B93B8}"/>
    <cellStyle name="Normal 12 2 2 11" xfId="3689" xr:uid="{A1DFDE9B-16D2-4855-8C8D-73FBBF1ACCC1}"/>
    <cellStyle name="Normal 12 2 2 12" xfId="3690" xr:uid="{221FBB4E-CCF1-45E6-A7E6-8C960561C052}"/>
    <cellStyle name="Normal 12 2 2 13" xfId="3691" xr:uid="{962B024D-F6DE-43D4-BE8E-927EE7E485A3}"/>
    <cellStyle name="Normal 12 2 2 14" xfId="3692" xr:uid="{CC5C514B-9EE0-41AB-940E-984EE3615887}"/>
    <cellStyle name="Normal 12 2 2 15" xfId="3693" xr:uid="{FD06D423-3F68-4E96-BB75-D32327B5656E}"/>
    <cellStyle name="Normal 12 2 2 16" xfId="3694" xr:uid="{664C9282-3FA1-4DF0-A5B6-D93BC1E2AC65}"/>
    <cellStyle name="Normal 12 2 2 17" xfId="3695" xr:uid="{85420307-920D-4BED-83A2-643790710931}"/>
    <cellStyle name="Normal 12 2 2 18" xfId="3696" xr:uid="{4BA4D9C9-F062-46D3-B5FE-06824B5FCFCD}"/>
    <cellStyle name="Normal 12 2 2 19" xfId="3697" xr:uid="{BB9146C0-E549-4D77-9327-6E7DF4D4559D}"/>
    <cellStyle name="Normal 12 2 2 2" xfId="3698" xr:uid="{E8932DA9-667C-447D-88F9-EC90BCE3185E}"/>
    <cellStyle name="Normal 12 2 2 2 10" xfId="3699" xr:uid="{857666FD-6373-4C50-B203-0E2226A1F145}"/>
    <cellStyle name="Normal 12 2 2 2 11" xfId="3700" xr:uid="{0C77EF08-F98B-4A6D-94B7-620775BFB20E}"/>
    <cellStyle name="Normal 12 2 2 2 12" xfId="3701" xr:uid="{7DA56402-D156-41C8-983E-362671AF49B9}"/>
    <cellStyle name="Normal 12 2 2 2 13" xfId="3702" xr:uid="{53FFAE16-D2EA-4E34-B1FA-DD0D73CA345E}"/>
    <cellStyle name="Normal 12 2 2 2 14" xfId="3703" xr:uid="{844CB631-B387-42A7-AD7B-A19EBEDBF0E4}"/>
    <cellStyle name="Normal 12 2 2 2 15" xfId="3704" xr:uid="{BB33D26B-4836-466B-8085-879E5DF7EC95}"/>
    <cellStyle name="Normal 12 2 2 2 16" xfId="3705" xr:uid="{C4B90DBD-3040-470F-A2BD-C084C5EEAAC2}"/>
    <cellStyle name="Normal 12 2 2 2 17" xfId="3706" xr:uid="{348B38EE-EBB0-4359-BF73-D58A616830DA}"/>
    <cellStyle name="Normal 12 2 2 2 18" xfId="3707" xr:uid="{A28C8F94-926F-44A2-BD3E-C0D5A4481742}"/>
    <cellStyle name="Normal 12 2 2 2 19" xfId="3708" xr:uid="{BC18EE5C-1E86-4B40-B760-99C595EB1688}"/>
    <cellStyle name="Normal 12 2 2 2 2" xfId="3709" xr:uid="{F4922CC3-577B-4A7E-AF90-0914841809D3}"/>
    <cellStyle name="Normal 12 2 2 2 2 10" xfId="3710" xr:uid="{C0BE5A67-910D-44EE-8E22-442D70DD90AD}"/>
    <cellStyle name="Normal 12 2 2 2 2 11" xfId="3711" xr:uid="{1C1BB1E2-1172-4384-8CB6-825E7B56AE26}"/>
    <cellStyle name="Normal 12 2 2 2 2 12" xfId="3712" xr:uid="{C4E791C1-01D6-4F56-9F6F-C0BC5107DBF1}"/>
    <cellStyle name="Normal 12 2 2 2 2 13" xfId="3713" xr:uid="{9B880344-E993-4A52-9AA7-0A7CDF9585EF}"/>
    <cellStyle name="Normal 12 2 2 2 2 14" xfId="3714" xr:uid="{4DFB307D-C0F5-41B1-9DEC-AF9FD77EF3DD}"/>
    <cellStyle name="Normal 12 2 2 2 2 15" xfId="3715" xr:uid="{14B02E6F-F842-4F51-BEE5-E363DAE1EE39}"/>
    <cellStyle name="Normal 12 2 2 2 2 16" xfId="3716" xr:uid="{9646E363-8310-43A0-B38A-4603275D2BDB}"/>
    <cellStyle name="Normal 12 2 2 2 2 17" xfId="3717" xr:uid="{8D568FC6-C031-4537-8545-81AEF8BEA54F}"/>
    <cellStyle name="Normal 12 2 2 2 2 18" xfId="3718" xr:uid="{68D7DF0E-EE4F-40A9-8F74-28757B6E057D}"/>
    <cellStyle name="Normal 12 2 2 2 2 19" xfId="3719" xr:uid="{CD5A159C-7504-4AEE-B869-D189F746474B}"/>
    <cellStyle name="Normal 12 2 2 2 2 2" xfId="3720" xr:uid="{0F507FCD-25AB-488B-B1CA-412EB235EDBF}"/>
    <cellStyle name="Normal 12 2 2 2 2 20" xfId="3721" xr:uid="{ED6D77D0-07FC-4226-8D6F-C723A3FEDA68}"/>
    <cellStyle name="Normal 12 2 2 2 2 21" xfId="3722" xr:uid="{C8C62942-2DF5-4A40-9BA2-6ED9A951AD3E}"/>
    <cellStyle name="Normal 12 2 2 2 2 22" xfId="3723" xr:uid="{CA9A4986-34EB-4E23-AF0D-E6652E75CE2F}"/>
    <cellStyle name="Normal 12 2 2 2 2 23" xfId="3724" xr:uid="{D35073FF-5605-49C7-8D66-798A8000822A}"/>
    <cellStyle name="Normal 12 2 2 2 2 24" xfId="3725" xr:uid="{25D75633-6B99-4F63-9A82-00D7A5039138}"/>
    <cellStyle name="Normal 12 2 2 2 2 25" xfId="3726" xr:uid="{0FCBFCF1-A415-4FFB-A342-D12D60555476}"/>
    <cellStyle name="Normal 12 2 2 2 2 26" xfId="3727" xr:uid="{776BCA20-A3E2-4329-93DA-6EE5A51CCF8F}"/>
    <cellStyle name="Normal 12 2 2 2 2 27" xfId="3728" xr:uid="{B05ABC40-52B9-4D8E-8498-254CA23AED7A}"/>
    <cellStyle name="Normal 12 2 2 2 2 28" xfId="3729" xr:uid="{E8007D9A-FB00-4C97-AE2F-C191236A6105}"/>
    <cellStyle name="Normal 12 2 2 2 2 29" xfId="3730" xr:uid="{DFD8BDDB-69C6-4B19-B1FC-100BE40087DB}"/>
    <cellStyle name="Normal 12 2 2 2 2 3" xfId="3731" xr:uid="{8DF12A13-1B7D-45B0-A89D-C41B57C3F081}"/>
    <cellStyle name="Normal 12 2 2 2 2 30" xfId="3732" xr:uid="{E17655DC-C372-4F6E-8B7B-C99F250E2F6B}"/>
    <cellStyle name="Normal 12 2 2 2 2 31" xfId="3733" xr:uid="{AC69ED50-64F7-4854-9602-D1684FB1F08E}"/>
    <cellStyle name="Normal 12 2 2 2 2 32" xfId="3734" xr:uid="{95CD7FD9-F8C4-4644-81AC-D4D41F93FE95}"/>
    <cellStyle name="Normal 12 2 2 2 2 33" xfId="3735" xr:uid="{552AE31C-4EC0-4F37-89EC-7B0341562185}"/>
    <cellStyle name="Normal 12 2 2 2 2 34" xfId="3736" xr:uid="{CCADF954-B256-41DE-84A3-C76B18CC7B74}"/>
    <cellStyle name="Normal 12 2 2 2 2 35" xfId="3737" xr:uid="{AFC10291-BF4E-4BB1-813D-E546A3866F44}"/>
    <cellStyle name="Normal 12 2 2 2 2 36" xfId="3738" xr:uid="{9CCFF6D5-2150-4B32-8571-7A3DACCF95D1}"/>
    <cellStyle name="Normal 12 2 2 2 2 37" xfId="3739" xr:uid="{7358D38A-65B5-45E7-87DF-AF6C88A9DD25}"/>
    <cellStyle name="Normal 12 2 2 2 2 38" xfId="3740" xr:uid="{6D9A7058-26DB-4C84-AAA5-178903C2F45E}"/>
    <cellStyle name="Normal 12 2 2 2 2 4" xfId="3741" xr:uid="{2CAB934F-1678-4C67-A704-ECC5CF1906C2}"/>
    <cellStyle name="Normal 12 2 2 2 2 5" xfId="3742" xr:uid="{5DCC4F76-F283-4225-B422-AD778B6C5CA4}"/>
    <cellStyle name="Normal 12 2 2 2 2 6" xfId="3743" xr:uid="{21ECBAF7-64DB-49ED-8BA5-63F5D262E5DA}"/>
    <cellStyle name="Normal 12 2 2 2 2 7" xfId="3744" xr:uid="{4089F8C5-BB91-4A42-BDAB-CC7E0CF1A35C}"/>
    <cellStyle name="Normal 12 2 2 2 2 8" xfId="3745" xr:uid="{666B1986-6E29-4432-9542-5661A0788DC9}"/>
    <cellStyle name="Normal 12 2 2 2 2 9" xfId="3746" xr:uid="{1DBB45D2-588F-4129-B305-7E1DAC8E205F}"/>
    <cellStyle name="Normal 12 2 2 2 20" xfId="3747" xr:uid="{40101441-0942-403C-944E-46438EB0B3C6}"/>
    <cellStyle name="Normal 12 2 2 2 21" xfId="3748" xr:uid="{2E424845-4A49-40E5-8723-137AD94AC239}"/>
    <cellStyle name="Normal 12 2 2 2 22" xfId="3749" xr:uid="{F13C47AC-463C-4B5D-BF42-7D6CFE371A34}"/>
    <cellStyle name="Normal 12 2 2 2 23" xfId="3750" xr:uid="{6A07CC25-1E6E-468C-91CF-89CB9053CBA5}"/>
    <cellStyle name="Normal 12 2 2 2 24" xfId="3751" xr:uid="{8E69D4BC-3AE8-40C0-AB5F-6D8B43C00FC1}"/>
    <cellStyle name="Normal 12 2 2 2 25" xfId="3752" xr:uid="{D6AC17B4-D7E1-430E-B407-8D23F77E9C01}"/>
    <cellStyle name="Normal 12 2 2 2 26" xfId="3753" xr:uid="{A4DB80AF-0BB0-46FA-BAEF-32997962643D}"/>
    <cellStyle name="Normal 12 2 2 2 27" xfId="3754" xr:uid="{61A3F58D-2638-46A9-B63D-D696F8996F80}"/>
    <cellStyle name="Normal 12 2 2 2 28" xfId="3755" xr:uid="{763C9741-9D04-475C-BAAC-4D0414F6FF87}"/>
    <cellStyle name="Normal 12 2 2 2 29" xfId="3756" xr:uid="{C74ED816-705B-42EA-ABCA-6FD6F411B67F}"/>
    <cellStyle name="Normal 12 2 2 2 3" xfId="3757" xr:uid="{196D3947-4877-44F5-924D-2EC87DBC41F6}"/>
    <cellStyle name="Normal 12 2 2 2 30" xfId="3758" xr:uid="{CB040682-D005-487B-AD08-B0CB82C105A7}"/>
    <cellStyle name="Normal 12 2 2 2 31" xfId="3759" xr:uid="{168C449E-D704-4895-BD8A-2306848CEA31}"/>
    <cellStyle name="Normal 12 2 2 2 32" xfId="3760" xr:uid="{265F644F-AAF4-48CE-8017-C3120B85B79C}"/>
    <cellStyle name="Normal 12 2 2 2 33" xfId="3761" xr:uid="{8624C836-87CD-4E62-A65D-61D8FA845649}"/>
    <cellStyle name="Normal 12 2 2 2 34" xfId="3762" xr:uid="{17E0F4AA-2D46-49C2-9C71-28BCA60614A0}"/>
    <cellStyle name="Normal 12 2 2 2 35" xfId="3763" xr:uid="{B5EFDFF7-5804-44F8-9724-A37927FDB6DF}"/>
    <cellStyle name="Normal 12 2 2 2 36" xfId="3764" xr:uid="{79AB3A4F-A0D7-4889-B61C-CB64A5ECBA25}"/>
    <cellStyle name="Normal 12 2 2 2 37" xfId="3765" xr:uid="{85F91049-C165-4356-A5C0-430F6E3301B3}"/>
    <cellStyle name="Normal 12 2 2 2 38" xfId="3766" xr:uid="{A69D7749-D402-4C7E-9F7A-DAE81BC441CB}"/>
    <cellStyle name="Normal 12 2 2 2 4" xfId="3767" xr:uid="{E77920BC-2A16-40E6-90F4-3AE9F07D54D2}"/>
    <cellStyle name="Normal 12 2 2 2 5" xfId="3768" xr:uid="{409DA478-30D4-4F85-A206-E11E4FEDFBD7}"/>
    <cellStyle name="Normal 12 2 2 2 6" xfId="3769" xr:uid="{1C891CA9-011C-496C-82EB-6537B876F8B7}"/>
    <cellStyle name="Normal 12 2 2 2 7" xfId="3770" xr:uid="{C51E25A8-BBD2-4B60-852B-185A14526737}"/>
    <cellStyle name="Normal 12 2 2 2 8" xfId="3771" xr:uid="{2A4C8D43-7F2F-4039-AA63-28F87BE4FA04}"/>
    <cellStyle name="Normal 12 2 2 2 9" xfId="3772" xr:uid="{6A732065-DB85-4FDF-B939-DB7DCE3296CC}"/>
    <cellStyle name="Normal 12 2 2 20" xfId="3773" xr:uid="{92B56261-DAEE-4CFF-9690-232E57774122}"/>
    <cellStyle name="Normal 12 2 2 21" xfId="3774" xr:uid="{FABD7E7E-DF6E-41B2-B3F9-2DB0FF4867FB}"/>
    <cellStyle name="Normal 12 2 2 22" xfId="3775" xr:uid="{A50514DA-1CB1-4695-8BD3-C74FE62E4B20}"/>
    <cellStyle name="Normal 12 2 2 23" xfId="3776" xr:uid="{50FFD272-F53A-4307-8CA0-55A4D97DE7B3}"/>
    <cellStyle name="Normal 12 2 2 24" xfId="3777" xr:uid="{7E533716-609C-4E96-86DF-06E6EEA0715D}"/>
    <cellStyle name="Normal 12 2 2 25" xfId="3778" xr:uid="{802D5110-E405-40AD-A729-322844AFCD90}"/>
    <cellStyle name="Normal 12 2 2 26" xfId="3779" xr:uid="{A5D86C6E-864A-4B17-A80D-304A7B623722}"/>
    <cellStyle name="Normal 12 2 2 27" xfId="3780" xr:uid="{43285C0A-3D13-4993-81AA-5A17921420B3}"/>
    <cellStyle name="Normal 12 2 2 28" xfId="3781" xr:uid="{749E7DFA-3E40-46D7-B3BD-77CCBB1EEBBF}"/>
    <cellStyle name="Normal 12 2 2 29" xfId="3782" xr:uid="{E31FEADF-025C-4CC6-8090-DB0D5F797C12}"/>
    <cellStyle name="Normal 12 2 2 3" xfId="3783" xr:uid="{645F532C-7192-407D-BF4C-C9AC626C49E0}"/>
    <cellStyle name="Normal 12 2 2 30" xfId="3784" xr:uid="{ABCAD0B5-E1C7-483B-8FEC-7C26CCCEBB63}"/>
    <cellStyle name="Normal 12 2 2 31" xfId="3785" xr:uid="{9C8499F8-1097-407C-A4E8-EFF2473934F5}"/>
    <cellStyle name="Normal 12 2 2 32" xfId="3786" xr:uid="{D93AD76A-5C63-4FFE-AF5F-22CE7EFFF24C}"/>
    <cellStyle name="Normal 12 2 2 33" xfId="3787" xr:uid="{96E0281A-42CE-4F58-9BA4-0726F41835D4}"/>
    <cellStyle name="Normal 12 2 2 34" xfId="3788" xr:uid="{78B4D58B-6C66-4223-BF41-A0C362F7EBF2}"/>
    <cellStyle name="Normal 12 2 2 35" xfId="3789" xr:uid="{373CB072-B8D1-4734-8D37-84EC2FDF695F}"/>
    <cellStyle name="Normal 12 2 2 36" xfId="3790" xr:uid="{82CB0ADD-44C9-421F-96DF-32C5E42A293A}"/>
    <cellStyle name="Normal 12 2 2 37" xfId="3791" xr:uid="{B2280569-AA17-4CDA-B802-7DBA28AF6F28}"/>
    <cellStyle name="Normal 12 2 2 38" xfId="3792" xr:uid="{85984D5A-C3D3-40B0-8D80-4E143756962E}"/>
    <cellStyle name="Normal 12 2 2 39" xfId="3793" xr:uid="{F1EFCD9B-57E5-49A9-A963-185DD8D4B6BC}"/>
    <cellStyle name="Normal 12 2 2 4" xfId="3794" xr:uid="{8BE061EA-28D7-4B64-9582-8C0057E9EBD5}"/>
    <cellStyle name="Normal 12 2 2 40" xfId="3795" xr:uid="{65D03424-DD9D-4BA3-87B4-D36E9D7CFC7E}"/>
    <cellStyle name="Normal 12 2 2 5" xfId="3796" xr:uid="{3A2F7F16-5B7F-4536-9A7B-0C211D9F4F88}"/>
    <cellStyle name="Normal 12 2 2 6" xfId="3797" xr:uid="{1F9B7E8B-B245-4D4F-A540-6F153F2B9A64}"/>
    <cellStyle name="Normal 12 2 2 7" xfId="3798" xr:uid="{3B391DFC-B038-41B6-8444-55B104A9378C}"/>
    <cellStyle name="Normal 12 2 2 8" xfId="3799" xr:uid="{DA773DDE-0593-49F4-9805-76416657A460}"/>
    <cellStyle name="Normal 12 2 2 9" xfId="3800" xr:uid="{2DD4C63B-3869-42A9-B360-961CF888B201}"/>
    <cellStyle name="Normal 12 2 20" xfId="3801" xr:uid="{0C46CD28-5EFA-438D-B555-B28DCB776FF1}"/>
    <cellStyle name="Normal 12 2 21" xfId="3802" xr:uid="{9A0C3120-B867-47FB-8971-4B3B34C5DA6D}"/>
    <cellStyle name="Normal 12 2 22" xfId="3803" xr:uid="{D6F63FE3-E073-4588-A2F6-D4125FDA6F23}"/>
    <cellStyle name="Normal 12 2 23" xfId="3804" xr:uid="{F5C36F2F-EF21-4FBB-BD12-70449E730126}"/>
    <cellStyle name="Normal 12 2 24" xfId="3805" xr:uid="{A0CC8F6B-5534-4349-9332-3F64A612906E}"/>
    <cellStyle name="Normal 12 2 25" xfId="3806" xr:uid="{276DF7AC-C8D6-4D94-886B-C0A66424E3B7}"/>
    <cellStyle name="Normal 12 2 26" xfId="3807" xr:uid="{0E1BAB3B-0B3E-45C1-8FE4-BF1B3A2FC25F}"/>
    <cellStyle name="Normal 12 2 27" xfId="3808" xr:uid="{EB056587-9DAB-472C-A11E-8311419B5091}"/>
    <cellStyle name="Normal 12 2 28" xfId="3809" xr:uid="{8ECFCD72-CA87-40CD-BA10-50590E7A8ADB}"/>
    <cellStyle name="Normal 12 2 29" xfId="3810" xr:uid="{3A916D14-9C3A-4C64-B268-2ECA59407B8F}"/>
    <cellStyle name="Normal 12 2 3" xfId="3811" xr:uid="{937498E8-24C6-4007-9BEE-68ABB4F6BBE3}"/>
    <cellStyle name="Normal 12 2 3 10" xfId="3812" xr:uid="{A8701140-2A46-4559-8270-13C0D0EBA692}"/>
    <cellStyle name="Normal 12 2 3 11" xfId="3813" xr:uid="{5498D1BC-73E6-451D-843C-43FB84F07721}"/>
    <cellStyle name="Normal 12 2 3 12" xfId="3814" xr:uid="{95E67DE9-E638-4259-B6F9-F378900DAF2A}"/>
    <cellStyle name="Normal 12 2 3 13" xfId="3815" xr:uid="{7112130A-DEF2-4F52-8FC3-333D005EF11B}"/>
    <cellStyle name="Normal 12 2 3 14" xfId="3816" xr:uid="{64F9AC4B-4D0C-46EE-850D-874E1AE321B8}"/>
    <cellStyle name="Normal 12 2 3 15" xfId="3817" xr:uid="{B1426A17-5939-4403-90E9-39D1B35C7DC3}"/>
    <cellStyle name="Normal 12 2 3 16" xfId="3818" xr:uid="{F7D83AD6-D7DA-49DA-9881-6F54A8603151}"/>
    <cellStyle name="Normal 12 2 3 17" xfId="3819" xr:uid="{58623BAC-2152-4555-8BB3-6888E055A9D8}"/>
    <cellStyle name="Normal 12 2 3 18" xfId="3820" xr:uid="{2890E169-1E48-4D71-95A8-8B6D3905634F}"/>
    <cellStyle name="Normal 12 2 3 19" xfId="3821" xr:uid="{00C78EF8-D18B-42DF-98D2-1B0354E2897F}"/>
    <cellStyle name="Normal 12 2 3 2" xfId="3822" xr:uid="{70A7A897-3917-47DD-A393-091E13D53AE4}"/>
    <cellStyle name="Normal 12 2 3 2 10" xfId="3823" xr:uid="{F0A5613A-1ECB-423B-9F39-BD847099D2CA}"/>
    <cellStyle name="Normal 12 2 3 2 11" xfId="3824" xr:uid="{C447854E-61DA-4703-AD61-6AA57E26506E}"/>
    <cellStyle name="Normal 12 2 3 2 12" xfId="3825" xr:uid="{1C67E01A-AFFA-4D0F-89C3-CAB37C856978}"/>
    <cellStyle name="Normal 12 2 3 2 13" xfId="3826" xr:uid="{1493C914-EC2C-4E72-93BF-FC2E4ED792CA}"/>
    <cellStyle name="Normal 12 2 3 2 14" xfId="3827" xr:uid="{1A06016E-A6F4-4B1B-B6D0-A61A33ECBAA1}"/>
    <cellStyle name="Normal 12 2 3 2 15" xfId="3828" xr:uid="{FF9CAAA4-DA81-430D-B447-00B85C9C3078}"/>
    <cellStyle name="Normal 12 2 3 2 16" xfId="3829" xr:uid="{38619F3E-8A2A-4E4C-BA54-A28924801EE6}"/>
    <cellStyle name="Normal 12 2 3 2 17" xfId="3830" xr:uid="{7B814AD1-3A82-4FDC-B5DC-9024C6F7E73C}"/>
    <cellStyle name="Normal 12 2 3 2 18" xfId="3831" xr:uid="{D415785E-A7D6-4783-BE0B-4BC1257FCA1E}"/>
    <cellStyle name="Normal 12 2 3 2 19" xfId="3832" xr:uid="{198E1938-E4AC-4F03-B79F-91F07E7FBA48}"/>
    <cellStyle name="Normal 12 2 3 2 2" xfId="3833" xr:uid="{55CBFC45-EBDC-49D6-8EAD-A7C576BC442D}"/>
    <cellStyle name="Normal 12 2 3 2 20" xfId="3834" xr:uid="{CD43604E-58DE-4A04-AA52-18B3F7121598}"/>
    <cellStyle name="Normal 12 2 3 2 21" xfId="3835" xr:uid="{7366A973-18FE-4ABD-AF4D-514EC9885F0C}"/>
    <cellStyle name="Normal 12 2 3 2 22" xfId="3836" xr:uid="{03C6F24B-A38D-4607-B38F-B73C9F87CFD4}"/>
    <cellStyle name="Normal 12 2 3 2 23" xfId="3837" xr:uid="{5C14361A-02E1-4BB0-AF29-BB47F3FC786C}"/>
    <cellStyle name="Normal 12 2 3 2 24" xfId="3838" xr:uid="{1922466E-4764-4F5E-81DA-15D2C34E39B5}"/>
    <cellStyle name="Normal 12 2 3 2 25" xfId="3839" xr:uid="{1C836296-2C22-47BB-96D2-611B8C4785C0}"/>
    <cellStyle name="Normal 12 2 3 2 26" xfId="3840" xr:uid="{E3E6A23C-56A3-4650-AE54-CB821FB5779F}"/>
    <cellStyle name="Normal 12 2 3 2 27" xfId="3841" xr:uid="{049BCDB5-3047-4456-B9C5-845359521F1F}"/>
    <cellStyle name="Normal 12 2 3 2 28" xfId="3842" xr:uid="{96859E40-CD89-42CB-BCCF-05ADB8B96D50}"/>
    <cellStyle name="Normal 12 2 3 2 29" xfId="3843" xr:uid="{B38D6E7A-22FA-44BB-A29D-7ADCF637260A}"/>
    <cellStyle name="Normal 12 2 3 2 3" xfId="3844" xr:uid="{9CAF8E49-7BC1-4660-ADD3-3078DB580DA1}"/>
    <cellStyle name="Normal 12 2 3 2 30" xfId="3845" xr:uid="{D4A0D641-AEA4-47BB-AF31-57A698E27757}"/>
    <cellStyle name="Normal 12 2 3 2 31" xfId="3846" xr:uid="{C2F5CBED-38B2-41B9-B825-1195441AF6BE}"/>
    <cellStyle name="Normal 12 2 3 2 32" xfId="3847" xr:uid="{094E0AB9-8612-4303-A474-AD364EEBA631}"/>
    <cellStyle name="Normal 12 2 3 2 33" xfId="3848" xr:uid="{3AC1EB4C-EEA6-4DCF-BB95-9750BDAD3966}"/>
    <cellStyle name="Normal 12 2 3 2 34" xfId="3849" xr:uid="{6F53F491-6B42-4265-92A6-54E6AF5BEE45}"/>
    <cellStyle name="Normal 12 2 3 2 35" xfId="3850" xr:uid="{7255F0C1-006A-41A8-8B70-D1F65B1EC3F8}"/>
    <cellStyle name="Normal 12 2 3 2 36" xfId="3851" xr:uid="{339ECA44-7927-40D3-90B6-BF1C233910F2}"/>
    <cellStyle name="Normal 12 2 3 2 37" xfId="3852" xr:uid="{B426ECBF-98DB-42BE-AA77-386D6B5758E2}"/>
    <cellStyle name="Normal 12 2 3 2 38" xfId="3853" xr:uid="{AB0D015A-C162-447B-BA14-553A1B20B96C}"/>
    <cellStyle name="Normal 12 2 3 2 4" xfId="3854" xr:uid="{6E8A80D5-8E8A-448A-8EA0-9B39F18CA66D}"/>
    <cellStyle name="Normal 12 2 3 2 5" xfId="3855" xr:uid="{8D1A3048-1DB8-4FDC-B7A5-7E27DB8E91F8}"/>
    <cellStyle name="Normal 12 2 3 2 6" xfId="3856" xr:uid="{5A4DD985-0C22-44A4-8E47-9DD0BF32FB32}"/>
    <cellStyle name="Normal 12 2 3 2 7" xfId="3857" xr:uid="{E21F5A65-0E9F-4825-A173-6D5ABBCF272E}"/>
    <cellStyle name="Normal 12 2 3 2 8" xfId="3858" xr:uid="{FE20E7EE-38B0-4825-8CEC-22D85573754F}"/>
    <cellStyle name="Normal 12 2 3 2 9" xfId="3859" xr:uid="{A63B7B67-7448-426E-BD44-828BD866181A}"/>
    <cellStyle name="Normal 12 2 3 20" xfId="3860" xr:uid="{4D2F56A3-1B38-4C2D-B875-97FF42CA527F}"/>
    <cellStyle name="Normal 12 2 3 21" xfId="3861" xr:uid="{0AF95648-BE65-4EAB-8A23-17EA8DAC6130}"/>
    <cellStyle name="Normal 12 2 3 22" xfId="3862" xr:uid="{24A1C532-75BE-438F-BA70-5B4627FC9DE8}"/>
    <cellStyle name="Normal 12 2 3 23" xfId="3863" xr:uid="{AE5FF576-4007-47F6-AEA6-83490A186E70}"/>
    <cellStyle name="Normal 12 2 3 24" xfId="3864" xr:uid="{E482ED72-3F5F-485C-B8EF-DA835BFE8F9B}"/>
    <cellStyle name="Normal 12 2 3 25" xfId="3865" xr:uid="{4D9A65FD-E62E-4191-9FA8-D8AB779240CC}"/>
    <cellStyle name="Normal 12 2 3 26" xfId="3866" xr:uid="{EA498A52-D408-4EEF-B8BF-A8946F876622}"/>
    <cellStyle name="Normal 12 2 3 27" xfId="3867" xr:uid="{DFD514CF-DA0C-46BB-9F23-D24339CD97E2}"/>
    <cellStyle name="Normal 12 2 3 28" xfId="3868" xr:uid="{E55C0332-FEAF-4088-91CC-DA72817C32F1}"/>
    <cellStyle name="Normal 12 2 3 29" xfId="3869" xr:uid="{98B9952D-11EC-4054-82B5-66C9EA694E5E}"/>
    <cellStyle name="Normal 12 2 3 3" xfId="3870" xr:uid="{A0708E46-2BB3-4C2D-AB12-03CBB17A9575}"/>
    <cellStyle name="Normal 12 2 3 30" xfId="3871" xr:uid="{331333D1-C10A-4DB5-B875-5DEE2FEF1CC7}"/>
    <cellStyle name="Normal 12 2 3 31" xfId="3872" xr:uid="{D2E2B24B-51E9-4A21-8D6B-DCF0AC8D6012}"/>
    <cellStyle name="Normal 12 2 3 32" xfId="3873" xr:uid="{973B8F5B-6E0E-434F-A60C-1B38A8DFAD68}"/>
    <cellStyle name="Normal 12 2 3 33" xfId="3874" xr:uid="{7DBB37B7-BE70-4733-B117-8924CC02C5F5}"/>
    <cellStyle name="Normal 12 2 3 34" xfId="3875" xr:uid="{686DE7A8-58BF-41DC-BEC7-1D0666899680}"/>
    <cellStyle name="Normal 12 2 3 35" xfId="3876" xr:uid="{110E26C1-BC56-431E-8A82-BAF1C2BBAAF9}"/>
    <cellStyle name="Normal 12 2 3 36" xfId="3877" xr:uid="{3E02A33E-ABF2-4FB2-8FFB-4A8482EE5E53}"/>
    <cellStyle name="Normal 12 2 3 37" xfId="3878" xr:uid="{D189A84A-8E09-4134-BAB0-D2A7BD84B714}"/>
    <cellStyle name="Normal 12 2 3 38" xfId="3879" xr:uid="{923BB046-839E-4B88-B3C5-BF33CEAB5247}"/>
    <cellStyle name="Normal 12 2 3 4" xfId="3880" xr:uid="{E4232136-06C7-4E71-B58A-B2E3D1CE9FCA}"/>
    <cellStyle name="Normal 12 2 3 5" xfId="3881" xr:uid="{2F5CC694-E8A0-42D2-958B-B0B0BB27AE33}"/>
    <cellStyle name="Normal 12 2 3 6" xfId="3882" xr:uid="{E690CFC0-8858-4366-9E20-BC993A12D393}"/>
    <cellStyle name="Normal 12 2 3 7" xfId="3883" xr:uid="{1A432CC0-4ED2-49A0-8630-D8B626672F5C}"/>
    <cellStyle name="Normal 12 2 3 8" xfId="3884" xr:uid="{2821E205-6DF9-430A-B9B4-118779AED4FB}"/>
    <cellStyle name="Normal 12 2 3 9" xfId="3885" xr:uid="{4F4C0181-0DA3-4145-9696-0C056817E357}"/>
    <cellStyle name="Normal 12 2 30" xfId="3886" xr:uid="{7DC50AF7-3B52-47E8-8CDA-8DA9298A7804}"/>
    <cellStyle name="Normal 12 2 31" xfId="3887" xr:uid="{76F70F36-C4C3-437F-A73E-EC303707C1C6}"/>
    <cellStyle name="Normal 12 2 32" xfId="3888" xr:uid="{74B6D75C-44AE-4D47-82C8-04CE11B3CFD4}"/>
    <cellStyle name="Normal 12 2 33" xfId="3889" xr:uid="{6F3A3CE2-3203-41B6-B545-805CA56B37AE}"/>
    <cellStyle name="Normal 12 2 34" xfId="3890" xr:uid="{0209572D-8170-4A0B-8225-FB38BE8C9905}"/>
    <cellStyle name="Normal 12 2 35" xfId="3891" xr:uid="{35509704-6456-4A8A-986A-73EAB41F8F37}"/>
    <cellStyle name="Normal 12 2 36" xfId="3892" xr:uid="{117601A9-5815-4145-84CD-A1BAE8ADCB52}"/>
    <cellStyle name="Normal 12 2 37" xfId="3893" xr:uid="{C6F13DFB-3264-434C-B22B-2D9FF7823F9A}"/>
    <cellStyle name="Normal 12 2 38" xfId="3894" xr:uid="{5876CAB4-617D-42C6-9469-EDC4DF37E0FD}"/>
    <cellStyle name="Normal 12 2 39" xfId="3895" xr:uid="{42E9F450-7A74-4DE4-A410-AFEDB714C8E0}"/>
    <cellStyle name="Normal 12 2 4" xfId="3896" xr:uid="{192D10CC-6B17-4751-BC61-7EF12A6E92E2}"/>
    <cellStyle name="Normal 12 2 40" xfId="3897" xr:uid="{AFA4BF0D-BEDE-498F-A1F8-A88BC9C332BA}"/>
    <cellStyle name="Normal 12 2 5" xfId="3898" xr:uid="{E5A2CD68-3C26-4ECA-B47E-38AEE6F67680}"/>
    <cellStyle name="Normal 12 2 6" xfId="3899" xr:uid="{BA6119D6-18B0-4DCE-879E-512D6273CF2F}"/>
    <cellStyle name="Normal 12 2 7" xfId="3900" xr:uid="{DD94F9C5-916D-47C8-9FD0-04F63EA30446}"/>
    <cellStyle name="Normal 12 2 8" xfId="3901" xr:uid="{F67DC000-2260-4DE3-8B9F-FCA1C224861D}"/>
    <cellStyle name="Normal 12 2 9" xfId="3902" xr:uid="{38A6ADB9-45CF-4136-B9C1-F6E39465961D}"/>
    <cellStyle name="Normal 12 20" xfId="3903" xr:uid="{DF50393E-E188-40A1-9806-0690985BD32E}"/>
    <cellStyle name="Normal 12 21" xfId="3904" xr:uid="{E12677F9-0A88-4ECA-8B15-5ECB0E072194}"/>
    <cellStyle name="Normal 12 22" xfId="3905" xr:uid="{A3DD298C-CF8C-4C88-A807-DE05D070E909}"/>
    <cellStyle name="Normal 12 23" xfId="3906" xr:uid="{37DD305F-25B6-44CF-BB70-7A3100DC118F}"/>
    <cellStyle name="Normal 12 24" xfId="3907" xr:uid="{30B6D8BE-A43F-43A5-8771-917D0B6931D1}"/>
    <cellStyle name="Normal 12 25" xfId="3908" xr:uid="{800332D6-64A4-4D78-93A9-6C3038BFCE7A}"/>
    <cellStyle name="Normal 12 26" xfId="3909" xr:uid="{EFAC0B2B-065C-452E-8924-F63431F60D4A}"/>
    <cellStyle name="Normal 12 27" xfId="3910" xr:uid="{0D10B1A5-8974-427B-A744-2BADD6F8A951}"/>
    <cellStyle name="Normal 12 28" xfId="3911" xr:uid="{0AE3036D-7278-4C76-BA78-C7EAC0D681E8}"/>
    <cellStyle name="Normal 12 29" xfId="3912" xr:uid="{AC065F78-B78F-4FB3-A7B7-1AABFD14B5A4}"/>
    <cellStyle name="Normal 12 3" xfId="3913" xr:uid="{4F26B973-24E5-4F15-BDFC-A01036A8F3FD}"/>
    <cellStyle name="Normal 12 3 10" xfId="3914" xr:uid="{27C1FD8C-8CF0-41F0-B007-31DEC674460F}"/>
    <cellStyle name="Normal 12 3 11" xfId="3915" xr:uid="{209DB995-769E-46DC-9D70-DBFB49331BB2}"/>
    <cellStyle name="Normal 12 3 12" xfId="3916" xr:uid="{E6CC5F6A-D7DE-4154-BB73-7B223C6C6098}"/>
    <cellStyle name="Normal 12 3 13" xfId="3917" xr:uid="{343A83C9-B670-40C3-8E48-78E32995446E}"/>
    <cellStyle name="Normal 12 3 14" xfId="3918" xr:uid="{69E7A4AB-0ADB-4A8C-86FE-FB177C836418}"/>
    <cellStyle name="Normal 12 3 15" xfId="3919" xr:uid="{32A45089-A93A-4BAD-A1F1-CFC9C7F389BF}"/>
    <cellStyle name="Normal 12 3 16" xfId="3920" xr:uid="{B8630BC7-98F4-4B9C-B161-90B033BD529B}"/>
    <cellStyle name="Normal 12 3 17" xfId="3921" xr:uid="{191B3463-F165-42B8-88D3-76203BB7F0BD}"/>
    <cellStyle name="Normal 12 3 18" xfId="3922" xr:uid="{75E7797B-6DF9-497F-9AEB-E887016F3DBB}"/>
    <cellStyle name="Normal 12 3 19" xfId="3923" xr:uid="{FD25B339-91E7-416E-8FB9-B0D0BFD1329A}"/>
    <cellStyle name="Normal 12 3 2" xfId="3924" xr:uid="{68198B00-5854-4815-8488-947F2118BCAA}"/>
    <cellStyle name="Normal 12 3 2 10" xfId="3925" xr:uid="{A732D5CA-0040-4EA4-A275-2596C445AC2F}"/>
    <cellStyle name="Normal 12 3 2 11" xfId="3926" xr:uid="{73265176-7666-466F-A766-60B8011DF87E}"/>
    <cellStyle name="Normal 12 3 2 12" xfId="3927" xr:uid="{3455B763-0B62-45FB-8C0C-EFF46EED90D5}"/>
    <cellStyle name="Normal 12 3 2 13" xfId="3928" xr:uid="{4A318F23-CB79-4F05-BC05-B718D7CE4177}"/>
    <cellStyle name="Normal 12 3 2 14" xfId="3929" xr:uid="{7413B839-9027-414C-B944-04FC57311E0B}"/>
    <cellStyle name="Normal 12 3 2 15" xfId="3930" xr:uid="{AA4ACAFB-6E3A-4ED7-9DD0-265E1942CF5A}"/>
    <cellStyle name="Normal 12 3 2 16" xfId="3931" xr:uid="{AFB24089-6B85-4DCE-A5E1-B4FE3D42C463}"/>
    <cellStyle name="Normal 12 3 2 17" xfId="3932" xr:uid="{3DC1C3E3-2EED-4A34-96D2-C618FB63C7A9}"/>
    <cellStyle name="Normal 12 3 2 18" xfId="3933" xr:uid="{97BF0E2F-61F9-4659-9130-34B13299C7B2}"/>
    <cellStyle name="Normal 12 3 2 19" xfId="3934" xr:uid="{9B1560D8-803D-4B97-A19E-C608B0D63CB7}"/>
    <cellStyle name="Normal 12 3 2 2" xfId="3935" xr:uid="{D5B935A3-AE3F-4377-B20D-61AA53A53063}"/>
    <cellStyle name="Normal 12 3 2 2 10" xfId="3936" xr:uid="{BF0F1C36-347E-4B52-9905-2479610A8D7E}"/>
    <cellStyle name="Normal 12 3 2 2 11" xfId="3937" xr:uid="{8125C3FA-9296-415A-9AEF-24576C6AC042}"/>
    <cellStyle name="Normal 12 3 2 2 12" xfId="3938" xr:uid="{142C9342-3D30-4F4E-8C5C-4A82E0F78C91}"/>
    <cellStyle name="Normal 12 3 2 2 13" xfId="3939" xr:uid="{EB29C2CF-CF97-4180-A9D5-76829BEB97F7}"/>
    <cellStyle name="Normal 12 3 2 2 14" xfId="3940" xr:uid="{0A4F152B-C364-47C7-9139-98F6597E0345}"/>
    <cellStyle name="Normal 12 3 2 2 15" xfId="3941" xr:uid="{B773A934-A7B0-4244-9FEB-AACA8BB3F6E2}"/>
    <cellStyle name="Normal 12 3 2 2 16" xfId="3942" xr:uid="{42A2D151-460A-4971-9EC7-A9E8E0A160ED}"/>
    <cellStyle name="Normal 12 3 2 2 17" xfId="3943" xr:uid="{AD9F1CD3-309F-4273-A95A-EA1C46E13DB3}"/>
    <cellStyle name="Normal 12 3 2 2 18" xfId="3944" xr:uid="{6A7F5B05-1786-4BB0-B907-31F9E7D77A3F}"/>
    <cellStyle name="Normal 12 3 2 2 19" xfId="3945" xr:uid="{DF58C370-124F-45DE-811B-3BCCD74AC4C4}"/>
    <cellStyle name="Normal 12 3 2 2 2" xfId="3946" xr:uid="{C575AF8B-42A5-4F44-AF32-24EAF8CBA372}"/>
    <cellStyle name="Normal 12 3 2 2 2 10" xfId="3947" xr:uid="{049534B0-FA0F-4EA5-B3F6-9C8D34CCAF18}"/>
    <cellStyle name="Normal 12 3 2 2 2 11" xfId="3948" xr:uid="{D419D232-6D1F-4EC6-A1B5-E90648366933}"/>
    <cellStyle name="Normal 12 3 2 2 2 12" xfId="3949" xr:uid="{3F0E5C9C-AC28-4363-B638-2536D2FE0413}"/>
    <cellStyle name="Normal 12 3 2 2 2 13" xfId="3950" xr:uid="{956642DA-A47F-491F-830D-6E81C7655582}"/>
    <cellStyle name="Normal 12 3 2 2 2 14" xfId="3951" xr:uid="{83CB425E-7E1E-4654-880A-0B7D316F6E2B}"/>
    <cellStyle name="Normal 12 3 2 2 2 15" xfId="3952" xr:uid="{F54CACA2-F584-4A46-821B-7CF9537A796C}"/>
    <cellStyle name="Normal 12 3 2 2 2 16" xfId="3953" xr:uid="{6FB984F9-9BB5-4136-BA9D-73A22E14CCD6}"/>
    <cellStyle name="Normal 12 3 2 2 2 17" xfId="3954" xr:uid="{C1737CCF-4A26-4CD9-8106-32818C8F05AA}"/>
    <cellStyle name="Normal 12 3 2 2 2 18" xfId="3955" xr:uid="{6BE9595E-D3CE-4531-B556-CFC311ADE060}"/>
    <cellStyle name="Normal 12 3 2 2 2 19" xfId="3956" xr:uid="{7F842721-E188-4A6E-905F-DA08BA545BD8}"/>
    <cellStyle name="Normal 12 3 2 2 2 2" xfId="3957" xr:uid="{689A066A-AFBF-4CE7-B71D-EA4E57067886}"/>
    <cellStyle name="Normal 12 3 2 2 2 20" xfId="3958" xr:uid="{A12FCCB7-7194-4C0A-B519-CD6AB1957DD7}"/>
    <cellStyle name="Normal 12 3 2 2 2 21" xfId="3959" xr:uid="{8460D05A-29D9-4777-B5D1-A89A6009C76C}"/>
    <cellStyle name="Normal 12 3 2 2 2 22" xfId="3960" xr:uid="{AFBCB3EC-4DE8-4AF9-968C-A97D2C433882}"/>
    <cellStyle name="Normal 12 3 2 2 2 23" xfId="3961" xr:uid="{DAF98B9B-3060-476C-80C1-AF1FCCDFD15B}"/>
    <cellStyle name="Normal 12 3 2 2 2 24" xfId="3962" xr:uid="{A868D01B-2DA8-443D-8E3E-BD06039CC1AA}"/>
    <cellStyle name="Normal 12 3 2 2 2 25" xfId="3963" xr:uid="{79B8B170-DE6F-4337-811D-01DAC46BDA85}"/>
    <cellStyle name="Normal 12 3 2 2 2 26" xfId="3964" xr:uid="{1466E1B5-1F5F-4730-9ACE-2E047BB12D22}"/>
    <cellStyle name="Normal 12 3 2 2 2 27" xfId="3965" xr:uid="{707F1D5E-82E5-4150-8EA4-03734EA4BC6C}"/>
    <cellStyle name="Normal 12 3 2 2 2 28" xfId="3966" xr:uid="{7E98B84F-BD2C-4470-B616-B7CC8292E39D}"/>
    <cellStyle name="Normal 12 3 2 2 2 29" xfId="3967" xr:uid="{74BCFE69-D326-4572-9C22-98A0C54B3C5F}"/>
    <cellStyle name="Normal 12 3 2 2 2 3" xfId="3968" xr:uid="{39DA77B6-6020-48EB-B0D8-EE1CDA44AB70}"/>
    <cellStyle name="Normal 12 3 2 2 2 30" xfId="3969" xr:uid="{34C7B6D9-CDFC-4B90-AAC3-1479BC92500E}"/>
    <cellStyle name="Normal 12 3 2 2 2 31" xfId="3970" xr:uid="{08BDA203-6914-4051-BB26-412275233EA5}"/>
    <cellStyle name="Normal 12 3 2 2 2 32" xfId="3971" xr:uid="{0F769E52-54C0-47D8-A2CF-78E7C6B34D32}"/>
    <cellStyle name="Normal 12 3 2 2 2 33" xfId="3972" xr:uid="{A7CF1055-CE3D-48AB-9043-F9289B7EF74D}"/>
    <cellStyle name="Normal 12 3 2 2 2 34" xfId="3973" xr:uid="{4B063026-8FFB-4F66-B6A0-6D2B05E38C7E}"/>
    <cellStyle name="Normal 12 3 2 2 2 35" xfId="3974" xr:uid="{3F45FFBD-1BFD-4F94-A946-80A9569DCBB3}"/>
    <cellStyle name="Normal 12 3 2 2 2 36" xfId="3975" xr:uid="{598ACA64-D4A0-43FC-ADDD-200838D64915}"/>
    <cellStyle name="Normal 12 3 2 2 2 37" xfId="3976" xr:uid="{2F643D41-5E53-4C71-A2BF-79233D6EB287}"/>
    <cellStyle name="Normal 12 3 2 2 2 38" xfId="3977" xr:uid="{C8468265-2D63-4F52-BE41-4CCDF143D97F}"/>
    <cellStyle name="Normal 12 3 2 2 2 4" xfId="3978" xr:uid="{0B501BFE-3A29-404E-B0E6-36F3895E95DB}"/>
    <cellStyle name="Normal 12 3 2 2 2 5" xfId="3979" xr:uid="{C9BB26F9-E551-4500-867D-D55EA84702B9}"/>
    <cellStyle name="Normal 12 3 2 2 2 6" xfId="3980" xr:uid="{6D2BC088-59AC-40E5-845B-E82CDE0B25BA}"/>
    <cellStyle name="Normal 12 3 2 2 2 7" xfId="3981" xr:uid="{A53DD249-633C-4A70-86CA-4C588AE6C528}"/>
    <cellStyle name="Normal 12 3 2 2 2 8" xfId="3982" xr:uid="{E0CA70CF-B4FB-4507-BCC8-B046B0CF6427}"/>
    <cellStyle name="Normal 12 3 2 2 2 9" xfId="3983" xr:uid="{D94A0982-800D-4F42-B337-40A63FF8899D}"/>
    <cellStyle name="Normal 12 3 2 2 20" xfId="3984" xr:uid="{41BF58BA-D97F-46D9-A925-E4DDBB811C2D}"/>
    <cellStyle name="Normal 12 3 2 2 21" xfId="3985" xr:uid="{271B2675-5866-41B9-8EEE-CC284A78D8E6}"/>
    <cellStyle name="Normal 12 3 2 2 22" xfId="3986" xr:uid="{B1539E5C-7912-4DE7-B1C6-76D37F7CE006}"/>
    <cellStyle name="Normal 12 3 2 2 23" xfId="3987" xr:uid="{D6EFD9E2-E5A2-4DE5-9ED2-E2198FD11970}"/>
    <cellStyle name="Normal 12 3 2 2 24" xfId="3988" xr:uid="{A3555B4F-143D-4D33-89CC-E1F8477AD7E8}"/>
    <cellStyle name="Normal 12 3 2 2 25" xfId="3989" xr:uid="{B7E38F48-DFCB-48B1-93D3-913104616BA3}"/>
    <cellStyle name="Normal 12 3 2 2 26" xfId="3990" xr:uid="{B3342803-EFF9-4F89-8D3D-51F0C0DC1A73}"/>
    <cellStyle name="Normal 12 3 2 2 27" xfId="3991" xr:uid="{78A782D3-333F-4915-8007-058A4371FB51}"/>
    <cellStyle name="Normal 12 3 2 2 28" xfId="3992" xr:uid="{1795FA5A-2252-46D3-8664-210F9C7285DA}"/>
    <cellStyle name="Normal 12 3 2 2 29" xfId="3993" xr:uid="{31168C25-906B-423C-BB1A-C42DB12A85C6}"/>
    <cellStyle name="Normal 12 3 2 2 3" xfId="3994" xr:uid="{CA755BBF-5A97-42D1-A1F9-5D664AA1B6A3}"/>
    <cellStyle name="Normal 12 3 2 2 30" xfId="3995" xr:uid="{747C5E4F-0F52-473E-9C69-C9E9BFC2C1F0}"/>
    <cellStyle name="Normal 12 3 2 2 31" xfId="3996" xr:uid="{69C64717-23C5-4F95-A9AD-0C74DB78DF9B}"/>
    <cellStyle name="Normal 12 3 2 2 32" xfId="3997" xr:uid="{C794BC44-49C5-4E19-9900-F8DB91A5D586}"/>
    <cellStyle name="Normal 12 3 2 2 33" xfId="3998" xr:uid="{EF66BD17-CFA8-46E0-8719-49F178C2DC0E}"/>
    <cellStyle name="Normal 12 3 2 2 34" xfId="3999" xr:uid="{F64DCAF2-8770-4B67-A172-32219B4A45E8}"/>
    <cellStyle name="Normal 12 3 2 2 35" xfId="4000" xr:uid="{15D82C38-0314-4F8B-8D27-D5DACE8617D4}"/>
    <cellStyle name="Normal 12 3 2 2 36" xfId="4001" xr:uid="{0E93F9D4-9C2B-4699-B908-52D2F4009F19}"/>
    <cellStyle name="Normal 12 3 2 2 37" xfId="4002" xr:uid="{1FD9334D-80F7-4F8B-82F1-60A4BAD283AA}"/>
    <cellStyle name="Normal 12 3 2 2 38" xfId="4003" xr:uid="{4790E1DD-D935-4415-A82F-E12A3B563A5E}"/>
    <cellStyle name="Normal 12 3 2 2 4" xfId="4004" xr:uid="{062E6A86-2EA7-4E74-82A0-063CCAADCF4E}"/>
    <cellStyle name="Normal 12 3 2 2 5" xfId="4005" xr:uid="{29C60E59-2E2D-48C6-BEC8-9D2F30FD2A31}"/>
    <cellStyle name="Normal 12 3 2 2 6" xfId="4006" xr:uid="{41BAA80B-C918-4516-9E5C-C127D6A40F7D}"/>
    <cellStyle name="Normal 12 3 2 2 7" xfId="4007" xr:uid="{AFBE1764-3BC1-4DC6-A9F1-7DE56E275546}"/>
    <cellStyle name="Normal 12 3 2 2 8" xfId="4008" xr:uid="{2FC56946-D2DB-453D-B272-A6AE6EF0D165}"/>
    <cellStyle name="Normal 12 3 2 2 9" xfId="4009" xr:uid="{4477B294-F39A-4075-B0CF-30872FCCB4D7}"/>
    <cellStyle name="Normal 12 3 2 20" xfId="4010" xr:uid="{74B344E3-B403-4159-AFFB-17FA1BEF9AB1}"/>
    <cellStyle name="Normal 12 3 2 21" xfId="4011" xr:uid="{1F307671-8129-4B8E-BD04-8D7AAAE24608}"/>
    <cellStyle name="Normal 12 3 2 22" xfId="4012" xr:uid="{7AA22363-5583-4A0E-80B1-732EE81E0E30}"/>
    <cellStyle name="Normal 12 3 2 23" xfId="4013" xr:uid="{89388A78-74BA-459A-9114-D7F4C09C8931}"/>
    <cellStyle name="Normal 12 3 2 24" xfId="4014" xr:uid="{FC2A6B71-54D0-45F5-875B-63CEE9FAA4FB}"/>
    <cellStyle name="Normal 12 3 2 25" xfId="4015" xr:uid="{7D904CE1-A699-40D7-B8E2-F104BD8E69C0}"/>
    <cellStyle name="Normal 12 3 2 26" xfId="4016" xr:uid="{CE8716A0-E04B-4641-9F24-AE8EB7A60ABE}"/>
    <cellStyle name="Normal 12 3 2 27" xfId="4017" xr:uid="{681E0EB4-9B6D-4005-9D50-EDFD063807D1}"/>
    <cellStyle name="Normal 12 3 2 28" xfId="4018" xr:uid="{8937D497-AAC7-487C-804E-41E1FDC8216A}"/>
    <cellStyle name="Normal 12 3 2 29" xfId="4019" xr:uid="{BBD21001-EF78-40D0-A7F9-692727292D4D}"/>
    <cellStyle name="Normal 12 3 2 3" xfId="4020" xr:uid="{56D7CD25-94A3-44A0-8DCD-197D752907FA}"/>
    <cellStyle name="Normal 12 3 2 30" xfId="4021" xr:uid="{A031ABC4-4D6A-4116-B34E-45DDCF2486C1}"/>
    <cellStyle name="Normal 12 3 2 31" xfId="4022" xr:uid="{E74A2E00-BCEB-4AE1-9161-A96632360073}"/>
    <cellStyle name="Normal 12 3 2 32" xfId="4023" xr:uid="{8C2A54E0-A464-47D9-8C10-4813466F7835}"/>
    <cellStyle name="Normal 12 3 2 33" xfId="4024" xr:uid="{25204966-77C6-47F3-9419-5B72D9D3CFF7}"/>
    <cellStyle name="Normal 12 3 2 34" xfId="4025" xr:uid="{0206C675-7C8A-4D50-9843-01687E16C42B}"/>
    <cellStyle name="Normal 12 3 2 35" xfId="4026" xr:uid="{04764D5D-FE06-42B4-9F41-2CC0DF6B112B}"/>
    <cellStyle name="Normal 12 3 2 36" xfId="4027" xr:uid="{EFD64307-F4A0-4AB9-AF75-3F2DD65D2BCA}"/>
    <cellStyle name="Normal 12 3 2 37" xfId="4028" xr:uid="{DE61AE82-12A4-4277-8E82-60191E077054}"/>
    <cellStyle name="Normal 12 3 2 38" xfId="4029" xr:uid="{6514E749-C693-4304-9C50-BE8EB53F14E0}"/>
    <cellStyle name="Normal 12 3 2 39" xfId="4030" xr:uid="{4E4C230B-1D85-44A0-B6CF-DB7594E941E2}"/>
    <cellStyle name="Normal 12 3 2 4" xfId="4031" xr:uid="{07DD911E-9890-49AC-BE28-211CDEC30D47}"/>
    <cellStyle name="Normal 12 3 2 40" xfId="4032" xr:uid="{A4B0AA1D-D478-4E0D-A98D-03CABB73A432}"/>
    <cellStyle name="Normal 12 3 2 5" xfId="4033" xr:uid="{2E8B4F6A-911E-4D46-8EE7-2731A2037FE5}"/>
    <cellStyle name="Normal 12 3 2 6" xfId="4034" xr:uid="{115D3129-2484-4E17-ABD8-104AAEEF83FA}"/>
    <cellStyle name="Normal 12 3 2 7" xfId="4035" xr:uid="{AA0AA7A0-AC60-484F-88B1-ABFF89E3200A}"/>
    <cellStyle name="Normal 12 3 2 8" xfId="4036" xr:uid="{46A77195-2F9C-4904-9EA5-9035AF7012D8}"/>
    <cellStyle name="Normal 12 3 2 9" xfId="4037" xr:uid="{179048DA-D794-462C-B239-9345E38FC075}"/>
    <cellStyle name="Normal 12 3 20" xfId="4038" xr:uid="{383D4BE6-B2BD-49B6-AC93-02A81FFF3C7C}"/>
    <cellStyle name="Normal 12 3 21" xfId="4039" xr:uid="{A3939F86-ED71-4501-950C-5CE86B319E1B}"/>
    <cellStyle name="Normal 12 3 22" xfId="4040" xr:uid="{71FE4C9E-58B4-4A4F-B805-58D3660BF76B}"/>
    <cellStyle name="Normal 12 3 23" xfId="4041" xr:uid="{5C93CF7D-4028-4245-9335-E970065F7CF0}"/>
    <cellStyle name="Normal 12 3 24" xfId="4042" xr:uid="{B9460A86-29E2-46E6-AF41-8873D963239A}"/>
    <cellStyle name="Normal 12 3 25" xfId="4043" xr:uid="{B2A57447-E80D-4225-B1C8-E0BAA01BEDD4}"/>
    <cellStyle name="Normal 12 3 26" xfId="4044" xr:uid="{AC0F3F49-B53C-4CBA-9AD2-E1D86FE5A478}"/>
    <cellStyle name="Normal 12 3 27" xfId="4045" xr:uid="{C48C57E3-5A53-48BD-BFCF-83F0272C48B7}"/>
    <cellStyle name="Normal 12 3 28" xfId="4046" xr:uid="{0DA04CDC-B6CF-400D-B433-EBFAA350F87F}"/>
    <cellStyle name="Normal 12 3 29" xfId="4047" xr:uid="{6CF40F61-1A06-4FB6-ACEF-8226AB518795}"/>
    <cellStyle name="Normal 12 3 3" xfId="4048" xr:uid="{5601AAB8-AFBF-4A63-8C8B-835FB104EFBC}"/>
    <cellStyle name="Normal 12 3 3 10" xfId="4049" xr:uid="{2B289284-9120-470F-9FB7-6E09D232ABA9}"/>
    <cellStyle name="Normal 12 3 3 11" xfId="4050" xr:uid="{D9B54C34-36CF-43E1-9A91-7E233DBA4489}"/>
    <cellStyle name="Normal 12 3 3 12" xfId="4051" xr:uid="{03B3A426-097B-42F3-95B5-D52881F0C91E}"/>
    <cellStyle name="Normal 12 3 3 13" xfId="4052" xr:uid="{E0E9B876-3CD8-46F8-ACED-5BF1F837A215}"/>
    <cellStyle name="Normal 12 3 3 14" xfId="4053" xr:uid="{B4F97DE4-769B-453C-8132-846F97895B33}"/>
    <cellStyle name="Normal 12 3 3 15" xfId="4054" xr:uid="{AE198FC9-1622-4B5E-A47A-21A6B0ED61A1}"/>
    <cellStyle name="Normal 12 3 3 16" xfId="4055" xr:uid="{C981E116-AA0E-424A-BF87-44D37B43829A}"/>
    <cellStyle name="Normal 12 3 3 17" xfId="4056" xr:uid="{C756EAEF-DD5C-4481-A010-A928B1D35E49}"/>
    <cellStyle name="Normal 12 3 3 18" xfId="4057" xr:uid="{CD3E8B0A-E83A-4BDA-8940-6C1B3FDD76AB}"/>
    <cellStyle name="Normal 12 3 3 19" xfId="4058" xr:uid="{388F65EC-08DF-4671-9BAC-0E90C174CE92}"/>
    <cellStyle name="Normal 12 3 3 2" xfId="4059" xr:uid="{1A3D24F0-9EC9-4E12-B48A-882F2B79C5A9}"/>
    <cellStyle name="Normal 12 3 3 2 10" xfId="4060" xr:uid="{3079E3FB-0D31-4D56-A8F6-ED6177E5403B}"/>
    <cellStyle name="Normal 12 3 3 2 11" xfId="4061" xr:uid="{32986137-4258-4F5E-9903-4BCE5580ECF2}"/>
    <cellStyle name="Normal 12 3 3 2 12" xfId="4062" xr:uid="{1A55E2BF-9DD7-49A0-BBFA-A53540CE7479}"/>
    <cellStyle name="Normal 12 3 3 2 13" xfId="4063" xr:uid="{32AB6FC3-59F8-49D8-85F5-7908A8B2A524}"/>
    <cellStyle name="Normal 12 3 3 2 14" xfId="4064" xr:uid="{AAD0032F-6DB0-4008-AE7C-B277D01355DB}"/>
    <cellStyle name="Normal 12 3 3 2 15" xfId="4065" xr:uid="{A2F08605-54EF-4146-B8B9-2800DFCBF5F1}"/>
    <cellStyle name="Normal 12 3 3 2 16" xfId="4066" xr:uid="{2C647F62-4FE8-47AC-BF3F-91E47BDBD356}"/>
    <cellStyle name="Normal 12 3 3 2 17" xfId="4067" xr:uid="{9AA87070-AF27-4DF8-8682-44F5A376397A}"/>
    <cellStyle name="Normal 12 3 3 2 18" xfId="4068" xr:uid="{BDA9C884-9E04-40AB-A64B-6CD0C8107C7C}"/>
    <cellStyle name="Normal 12 3 3 2 19" xfId="4069" xr:uid="{37528506-30AD-482C-B306-1BEC8A0A9677}"/>
    <cellStyle name="Normal 12 3 3 2 2" xfId="4070" xr:uid="{13DDBF79-93CE-487B-AE3D-BCED3A758FB6}"/>
    <cellStyle name="Normal 12 3 3 2 20" xfId="4071" xr:uid="{A12F7086-ED82-497D-83E0-06D765FC8143}"/>
    <cellStyle name="Normal 12 3 3 2 21" xfId="4072" xr:uid="{99C9EF95-E9E3-4035-8567-1FACFBC8CCBB}"/>
    <cellStyle name="Normal 12 3 3 2 22" xfId="4073" xr:uid="{EC4DFB04-022C-4705-AB84-35E06085CEBB}"/>
    <cellStyle name="Normal 12 3 3 2 23" xfId="4074" xr:uid="{F887C499-A1A2-4C12-BF19-754DEB819852}"/>
    <cellStyle name="Normal 12 3 3 2 24" xfId="4075" xr:uid="{452F41BF-8D53-40CF-82C1-A10183019606}"/>
    <cellStyle name="Normal 12 3 3 2 25" xfId="4076" xr:uid="{20317350-F1C1-4CAF-8F47-05BBBFBC956E}"/>
    <cellStyle name="Normal 12 3 3 2 26" xfId="4077" xr:uid="{6041A21D-C015-4C3D-BDB2-4691BA8BDA8D}"/>
    <cellStyle name="Normal 12 3 3 2 27" xfId="4078" xr:uid="{3CDE0D25-B735-4F9F-BC51-83FFFBC32A30}"/>
    <cellStyle name="Normal 12 3 3 2 28" xfId="4079" xr:uid="{EEECBEB6-1A9F-4696-B526-FCFB7DCA7666}"/>
    <cellStyle name="Normal 12 3 3 2 29" xfId="4080" xr:uid="{8320C4F6-7460-4902-9A5F-456D6D60C586}"/>
    <cellStyle name="Normal 12 3 3 2 3" xfId="4081" xr:uid="{AC9F2511-9261-4434-9869-79F925683D95}"/>
    <cellStyle name="Normal 12 3 3 2 30" xfId="4082" xr:uid="{B07F5E9C-9065-4A4E-9D5D-98F69115CD49}"/>
    <cellStyle name="Normal 12 3 3 2 31" xfId="4083" xr:uid="{AC63CE48-CB3F-406F-B902-1B5DAF68CA55}"/>
    <cellStyle name="Normal 12 3 3 2 32" xfId="4084" xr:uid="{55C4FA41-FC95-46F7-BEA6-11AA5BDEC064}"/>
    <cellStyle name="Normal 12 3 3 2 33" xfId="4085" xr:uid="{1F8DEB29-0B78-442C-B0B1-300E990A0402}"/>
    <cellStyle name="Normal 12 3 3 2 34" xfId="4086" xr:uid="{8F708C1F-415A-452D-87BA-793A034D5883}"/>
    <cellStyle name="Normal 12 3 3 2 35" xfId="4087" xr:uid="{53C3815A-1660-401A-BB0C-56F0ED575072}"/>
    <cellStyle name="Normal 12 3 3 2 36" xfId="4088" xr:uid="{3E031AE8-3C1A-4FDE-A9B6-24AB3E81004F}"/>
    <cellStyle name="Normal 12 3 3 2 37" xfId="4089" xr:uid="{029CC59B-80B0-494C-8F8E-574AC99BF0E2}"/>
    <cellStyle name="Normal 12 3 3 2 38" xfId="4090" xr:uid="{5A9DB1EC-C880-4A2B-85A2-67AA9D1B3B10}"/>
    <cellStyle name="Normal 12 3 3 2 4" xfId="4091" xr:uid="{1F064395-277D-4FF6-B257-6E71A8BC6EF5}"/>
    <cellStyle name="Normal 12 3 3 2 5" xfId="4092" xr:uid="{9ED97055-FA48-40B3-A22F-CF6574B32F51}"/>
    <cellStyle name="Normal 12 3 3 2 6" xfId="4093" xr:uid="{A7B26CD6-E36E-4EEA-A32F-3F8A723AABB5}"/>
    <cellStyle name="Normal 12 3 3 2 7" xfId="4094" xr:uid="{926278C3-CCC7-47B3-8998-419CDBD4EFCC}"/>
    <cellStyle name="Normal 12 3 3 2 8" xfId="4095" xr:uid="{52217233-14D0-4C4C-B107-C386B2AE01F5}"/>
    <cellStyle name="Normal 12 3 3 2 9" xfId="4096" xr:uid="{84D3AA77-04F0-4F7D-A574-640616EC3BFC}"/>
    <cellStyle name="Normal 12 3 3 20" xfId="4097" xr:uid="{5CC4FD4E-AFD4-4018-8E0A-CDD3E17AA9EE}"/>
    <cellStyle name="Normal 12 3 3 21" xfId="4098" xr:uid="{10B3B87C-FDB5-4DF5-B0CB-D9DD0775CAA5}"/>
    <cellStyle name="Normal 12 3 3 22" xfId="4099" xr:uid="{2023E355-E5F8-4D9E-9332-2830605172EF}"/>
    <cellStyle name="Normal 12 3 3 23" xfId="4100" xr:uid="{CB5569BE-72A6-4137-8B14-0F24DA87C1C5}"/>
    <cellStyle name="Normal 12 3 3 24" xfId="4101" xr:uid="{2319BC94-100C-4F29-A186-2804914FBC18}"/>
    <cellStyle name="Normal 12 3 3 25" xfId="4102" xr:uid="{66ADE7C3-507E-4551-BC5D-766A06449BA9}"/>
    <cellStyle name="Normal 12 3 3 26" xfId="4103" xr:uid="{7B124D48-F924-4CB8-A41B-2D518E51F5B4}"/>
    <cellStyle name="Normal 12 3 3 27" xfId="4104" xr:uid="{FCD24868-FFEF-42DE-9AF4-C9D48892B472}"/>
    <cellStyle name="Normal 12 3 3 28" xfId="4105" xr:uid="{2B986F37-F1FC-4E94-AEAA-2285AF601060}"/>
    <cellStyle name="Normal 12 3 3 29" xfId="4106" xr:uid="{C2445D5A-D480-42C4-B90E-DE4FA8F7A3C9}"/>
    <cellStyle name="Normal 12 3 3 3" xfId="4107" xr:uid="{6FF0929C-9D14-411B-8D91-9196390943E7}"/>
    <cellStyle name="Normal 12 3 3 30" xfId="4108" xr:uid="{DC8A57BA-4E88-4788-85C9-C26788CFA5AC}"/>
    <cellStyle name="Normal 12 3 3 31" xfId="4109" xr:uid="{6DBC00AA-509F-46C1-B64B-4514D5933F61}"/>
    <cellStyle name="Normal 12 3 3 32" xfId="4110" xr:uid="{895ABE7D-F14B-4225-9116-9520FA5D5866}"/>
    <cellStyle name="Normal 12 3 3 33" xfId="4111" xr:uid="{20DAFC72-818D-40A6-957B-CA0D88E42C13}"/>
    <cellStyle name="Normal 12 3 3 34" xfId="4112" xr:uid="{9363419D-FD9D-4B6A-892F-01B2E74DEFC1}"/>
    <cellStyle name="Normal 12 3 3 35" xfId="4113" xr:uid="{2A6A9954-6F66-441E-8A5C-AF69DAF04AC9}"/>
    <cellStyle name="Normal 12 3 3 36" xfId="4114" xr:uid="{1118C209-A0F3-4833-B03D-BB3F9680DA2E}"/>
    <cellStyle name="Normal 12 3 3 37" xfId="4115" xr:uid="{1B3A3372-33AA-4742-B785-9FEEBD9F7E35}"/>
    <cellStyle name="Normal 12 3 3 38" xfId="4116" xr:uid="{7AC9C34A-CE51-48D0-BB59-451955511D10}"/>
    <cellStyle name="Normal 12 3 3 4" xfId="4117" xr:uid="{1A972E4E-3CF1-4BBE-AD39-05821C7619A0}"/>
    <cellStyle name="Normal 12 3 3 5" xfId="4118" xr:uid="{B0D856E2-CD51-4AAF-915D-43570543166B}"/>
    <cellStyle name="Normal 12 3 3 6" xfId="4119" xr:uid="{1A123363-061F-48D8-829D-E855EFEA86F2}"/>
    <cellStyle name="Normal 12 3 3 7" xfId="4120" xr:uid="{A13035C9-7507-4D9D-B290-0704842C1A4B}"/>
    <cellStyle name="Normal 12 3 3 8" xfId="4121" xr:uid="{4971B8F5-656C-4807-8CC9-6A178D6CE29C}"/>
    <cellStyle name="Normal 12 3 3 9" xfId="4122" xr:uid="{5AFDE63E-C43F-4439-AE6E-A87C3AA9F679}"/>
    <cellStyle name="Normal 12 3 30" xfId="4123" xr:uid="{0038B7E1-19E2-455D-A7A8-D45BD2E05498}"/>
    <cellStyle name="Normal 12 3 31" xfId="4124" xr:uid="{E36750BD-E7FF-4A47-B7AD-03A904422155}"/>
    <cellStyle name="Normal 12 3 32" xfId="4125" xr:uid="{17507813-3A29-4D63-8EED-A92E1E6992E7}"/>
    <cellStyle name="Normal 12 3 33" xfId="4126" xr:uid="{0EEDA416-2F2B-4A1B-B8C0-751B0F5B8C38}"/>
    <cellStyle name="Normal 12 3 34" xfId="4127" xr:uid="{E932600E-58BD-4324-A161-8AB7C18E55DD}"/>
    <cellStyle name="Normal 12 3 35" xfId="4128" xr:uid="{D1D7ECE7-5F59-4912-9A44-EBFBE188768B}"/>
    <cellStyle name="Normal 12 3 36" xfId="4129" xr:uid="{A214111E-926A-4157-B67D-B600FCBB6DB9}"/>
    <cellStyle name="Normal 12 3 37" xfId="4130" xr:uid="{F705F8DA-33DA-43B8-A2BB-A40DDCB70D94}"/>
    <cellStyle name="Normal 12 3 38" xfId="4131" xr:uid="{A4C4FAFA-AE2B-4011-A3CB-F90C16B7B874}"/>
    <cellStyle name="Normal 12 3 39" xfId="4132" xr:uid="{BFFA601D-0CBC-4F28-87AB-4175FEB95E77}"/>
    <cellStyle name="Normal 12 3 4" xfId="4133" xr:uid="{C8763DDE-8862-4C0F-8E90-6730FB2A372E}"/>
    <cellStyle name="Normal 12 3 40" xfId="4134" xr:uid="{1D77A4D9-C86F-46F5-8617-955E61C152FC}"/>
    <cellStyle name="Normal 12 3 5" xfId="4135" xr:uid="{FC28DDCE-718D-4D72-9CEF-F3AADC744354}"/>
    <cellStyle name="Normal 12 3 6" xfId="4136" xr:uid="{10320CA6-D169-45F6-B940-73D9CE05251B}"/>
    <cellStyle name="Normal 12 3 7" xfId="4137" xr:uid="{09413F77-1B55-48DE-96C0-4BA0F2638E65}"/>
    <cellStyle name="Normal 12 3 8" xfId="4138" xr:uid="{A4DA36F2-E2E4-4CA5-AEA6-931323D12ABD}"/>
    <cellStyle name="Normal 12 3 9" xfId="4139" xr:uid="{7C208A9E-5BFF-4116-B621-554A4E1B3CC7}"/>
    <cellStyle name="Normal 12 30" xfId="4140" xr:uid="{887574AC-A90B-4E0A-A549-4C50D75D2ED9}"/>
    <cellStyle name="Normal 12 31" xfId="4141" xr:uid="{00892072-31CA-483A-ADB8-0C2433A604CF}"/>
    <cellStyle name="Normal 12 32" xfId="4142" xr:uid="{A5ACB026-4A31-4AE6-A2C9-5083E26D51E9}"/>
    <cellStyle name="Normal 12 33" xfId="4143" xr:uid="{39B0D15D-63A8-4AC1-A9A8-A348853702F5}"/>
    <cellStyle name="Normal 12 34" xfId="4144" xr:uid="{585C11E3-C56E-4053-A850-6ED705C2E04F}"/>
    <cellStyle name="Normal 12 35" xfId="4145" xr:uid="{FE38F1C2-ADE6-46DF-A5EF-5ECCEDF0A0E1}"/>
    <cellStyle name="Normal 12 36" xfId="4146" xr:uid="{FC45E46C-E775-4AB6-BA6F-C52135F903EC}"/>
    <cellStyle name="Normal 12 37" xfId="4147" xr:uid="{802D4220-B86A-4955-9C67-33680BB7C84C}"/>
    <cellStyle name="Normal 12 38" xfId="4148" xr:uid="{6F292AF6-3598-42AD-A5DD-472D4D07B223}"/>
    <cellStyle name="Normal 12 39" xfId="4149" xr:uid="{FFF7D0B0-2F37-420E-8C6F-900553D9E586}"/>
    <cellStyle name="Normal 12 4" xfId="4150" xr:uid="{D10FFEA1-66C4-4955-99B3-5B226241AAFF}"/>
    <cellStyle name="Normal 12 40" xfId="4151" xr:uid="{CB2DE34D-A88D-44A5-9A23-57BF893E5546}"/>
    <cellStyle name="Normal 12 41" xfId="4152" xr:uid="{1C382425-BE48-494C-B1A3-3036BEF9489D}"/>
    <cellStyle name="Normal 12 42" xfId="4153" xr:uid="{A2BA87FD-038D-48A7-9786-1D065448FD7F}"/>
    <cellStyle name="Normal 12 43" xfId="4154" xr:uid="{2222A649-2730-42F6-9965-A8DF603DCD0C}"/>
    <cellStyle name="Normal 12 44" xfId="4155" xr:uid="{CB86CF88-5AB8-42F8-A655-2510BF5F7501}"/>
    <cellStyle name="Normal 12 45" xfId="4156" xr:uid="{452F6FCD-A644-484C-9820-9C1ED97B2A08}"/>
    <cellStyle name="Normal 12 46" xfId="4157" xr:uid="{AF93B238-7389-4228-AC05-7AEFA5C8812D}"/>
    <cellStyle name="Normal 12 47" xfId="4158" xr:uid="{14AEF6E7-F0E8-455A-8CCC-6DCA492D8DB8}"/>
    <cellStyle name="Normal 12 48" xfId="4159" xr:uid="{F78475F2-BEE0-4416-BD2B-5AD9151975C7}"/>
    <cellStyle name="Normal 12 49" xfId="4160" xr:uid="{A2E04109-F425-43B5-B92B-15A98A2FC5C3}"/>
    <cellStyle name="Normal 12 5" xfId="4161" xr:uid="{1C835511-AEE7-4C46-A398-A3A2B41F28ED}"/>
    <cellStyle name="Normal 12 50" xfId="4162" xr:uid="{8A1E3D9B-61BF-4074-86E4-A2AF34DCCAAE}"/>
    <cellStyle name="Normal 12 51" xfId="4163" xr:uid="{02B5234A-09C5-4C84-B8A1-18E4825C6C33}"/>
    <cellStyle name="Normal 12 52" xfId="4164" xr:uid="{AD223721-E3FA-4905-8212-BD363FF48EFB}"/>
    <cellStyle name="Normal 12 53" xfId="4165" xr:uid="{6156F542-22D9-49E6-957F-B9EAA4B7F29E}"/>
    <cellStyle name="Normal 12 6" xfId="4166" xr:uid="{F2F92A85-9A03-41A6-A050-2CF3101B2DB6}"/>
    <cellStyle name="Normal 12 7" xfId="4167" xr:uid="{0F251D0C-7C26-483B-86A3-A203B4B3C500}"/>
    <cellStyle name="Normal 12 8" xfId="4168" xr:uid="{17323288-3380-44AD-A731-732B17E33969}"/>
    <cellStyle name="Normal 12 9" xfId="4169" xr:uid="{7A98C8AF-6934-416D-8451-3D880E74A0B9}"/>
    <cellStyle name="Normal 13" xfId="4170" xr:uid="{F2146FE9-66AE-4C76-AE20-B4E967FA1BE3}"/>
    <cellStyle name="Normal 13 10" xfId="4171" xr:uid="{48322B1F-E2E7-4451-97DA-6539596CC868}"/>
    <cellStyle name="Normal 13 11" xfId="4172" xr:uid="{98E7453A-0156-4B18-A080-0530378F4242}"/>
    <cellStyle name="Normal 13 12" xfId="4173" xr:uid="{929B7206-E7B7-4917-B216-BE433AC7DE72}"/>
    <cellStyle name="Normal 13 13" xfId="4174" xr:uid="{BCCD2120-3357-48F2-B1C3-4B1F8CADF294}"/>
    <cellStyle name="Normal 13 14" xfId="4175" xr:uid="{34AB734F-AEB6-4302-A512-880C1191CEC8}"/>
    <cellStyle name="Normal 13 15" xfId="4176" xr:uid="{4A3E8367-6C24-41F8-ACE3-15D6ED7C61CF}"/>
    <cellStyle name="Normal 13 16" xfId="4177" xr:uid="{E5E89365-67E2-48AB-AEE8-C301702BB6FC}"/>
    <cellStyle name="Normal 13 17" xfId="4178" xr:uid="{5C6FFAB6-5637-4A2C-AEB2-1C3290DC0A96}"/>
    <cellStyle name="Normal 13 18" xfId="4179" xr:uid="{3B7E16B6-BC0A-4A5F-91F0-94164831315E}"/>
    <cellStyle name="Normal 13 19" xfId="4180" xr:uid="{1E79D02E-2C95-4D43-9F54-17A8A411949E}"/>
    <cellStyle name="Normal 13 2" xfId="4181" xr:uid="{43189732-2F5C-47BA-8DDB-3144753E10F2}"/>
    <cellStyle name="Normal 13 2 10" xfId="4182" xr:uid="{A33CA0B5-5358-481F-8310-E23882CEA8BE}"/>
    <cellStyle name="Normal 13 2 11" xfId="4183" xr:uid="{1ED9119C-3A8E-4913-B7DA-9461EF52F41E}"/>
    <cellStyle name="Normal 13 2 12" xfId="4184" xr:uid="{40BD0F82-10A5-445F-9980-0B82FA04C2CD}"/>
    <cellStyle name="Normal 13 2 13" xfId="4185" xr:uid="{5D1776BF-B5F4-4CB9-B282-18E3E66CAA1C}"/>
    <cellStyle name="Normal 13 2 14" xfId="4186" xr:uid="{E629E5B1-A4C1-4EB3-9B65-AF291487F32C}"/>
    <cellStyle name="Normal 13 2 15" xfId="4187" xr:uid="{768F34F6-6122-4D23-813C-ADCD224EFE6D}"/>
    <cellStyle name="Normal 13 2 16" xfId="4188" xr:uid="{7AF0CCBB-9E6E-40A8-A298-523D5DC929B3}"/>
    <cellStyle name="Normal 13 2 17" xfId="4189" xr:uid="{3665DE8F-40CA-433D-924D-A350D6A8FCC1}"/>
    <cellStyle name="Normal 13 2 18" xfId="4190" xr:uid="{2059936B-CCB3-40B6-B42F-897F5FA38E1D}"/>
    <cellStyle name="Normal 13 2 19" xfId="4191" xr:uid="{9D03B83B-2A17-46BD-8690-799E2444F0E2}"/>
    <cellStyle name="Normal 13 2 2" xfId="4192" xr:uid="{722931EB-2FEF-44B7-B50F-1E4F11415C54}"/>
    <cellStyle name="Normal 13 2 2 10" xfId="4193" xr:uid="{0BB48C04-A42B-48AD-AA92-D1E9556A76C7}"/>
    <cellStyle name="Normal 13 2 2 11" xfId="4194" xr:uid="{13D74659-7955-4DCD-8EC5-CE5728EC6686}"/>
    <cellStyle name="Normal 13 2 2 12" xfId="4195" xr:uid="{D21FAC58-ECA5-48E7-BDE9-7C579EC5146A}"/>
    <cellStyle name="Normal 13 2 2 13" xfId="4196" xr:uid="{353AF822-119C-44B6-A8E2-F7308D3386AD}"/>
    <cellStyle name="Normal 13 2 2 14" xfId="4197" xr:uid="{A8462AFF-B0F7-403E-B550-DB8BF5098963}"/>
    <cellStyle name="Normal 13 2 2 15" xfId="4198" xr:uid="{F06EA810-64EA-4E82-AB44-3BFABAF6AD7E}"/>
    <cellStyle name="Normal 13 2 2 16" xfId="4199" xr:uid="{A0172D02-2C8E-48FD-968B-19D83837BCF6}"/>
    <cellStyle name="Normal 13 2 2 17" xfId="4200" xr:uid="{A06F9FC0-D045-4598-8FB6-C39CA9A7B13D}"/>
    <cellStyle name="Normal 13 2 2 18" xfId="4201" xr:uid="{7D218EE2-8356-4B52-9D49-ECE1E96E6CF9}"/>
    <cellStyle name="Normal 13 2 2 19" xfId="4202" xr:uid="{955C42EC-628B-48FE-881A-94DAE5863FB2}"/>
    <cellStyle name="Normal 13 2 2 2" xfId="4203" xr:uid="{1A9F4E9B-B154-4E88-B772-F5910EE785A4}"/>
    <cellStyle name="Normal 13 2 2 2 10" xfId="4204" xr:uid="{D7504DA6-551C-4DF2-B977-C84821CABFA8}"/>
    <cellStyle name="Normal 13 2 2 2 11" xfId="4205" xr:uid="{E3264BC3-B7C6-4D5D-BB91-9D1CE6851D1D}"/>
    <cellStyle name="Normal 13 2 2 2 12" xfId="4206" xr:uid="{CAE2F579-3984-4DEF-9507-847FEA9E949F}"/>
    <cellStyle name="Normal 13 2 2 2 13" xfId="4207" xr:uid="{921E8770-70BC-4C9B-8D86-09457AB4807F}"/>
    <cellStyle name="Normal 13 2 2 2 14" xfId="4208" xr:uid="{06B95AAA-D8B5-4ECB-BA81-0273865140EF}"/>
    <cellStyle name="Normal 13 2 2 2 15" xfId="4209" xr:uid="{EDD6459C-EA40-4E0F-9785-02384379FDEA}"/>
    <cellStyle name="Normal 13 2 2 2 16" xfId="4210" xr:uid="{8BFA5C62-3A22-4A9F-86E4-17628CC48C87}"/>
    <cellStyle name="Normal 13 2 2 2 17" xfId="4211" xr:uid="{EE73B193-745C-4507-A559-1D67DD2B5CE5}"/>
    <cellStyle name="Normal 13 2 2 2 18" xfId="4212" xr:uid="{506CE926-A35D-4DD8-B299-6BFB762CADAE}"/>
    <cellStyle name="Normal 13 2 2 2 19" xfId="4213" xr:uid="{F6B7B9D1-6631-45DD-9A59-18594BD95B7F}"/>
    <cellStyle name="Normal 13 2 2 2 2" xfId="4214" xr:uid="{AAAC5C34-DC04-4891-9BB3-14A2AD2F8DEB}"/>
    <cellStyle name="Normal 13 2 2 2 2 10" xfId="4215" xr:uid="{C97330C3-3420-4C47-A457-0EAF172EF880}"/>
    <cellStyle name="Normal 13 2 2 2 2 11" xfId="4216" xr:uid="{8B65CD32-6632-4F84-B013-6E4696242A5D}"/>
    <cellStyle name="Normal 13 2 2 2 2 12" xfId="4217" xr:uid="{3D9CBE79-A5DA-4785-8E9C-40271EA7B5D6}"/>
    <cellStyle name="Normal 13 2 2 2 2 13" xfId="4218" xr:uid="{E1A99516-3FA5-4840-A24A-691D2C2F8D1A}"/>
    <cellStyle name="Normal 13 2 2 2 2 14" xfId="4219" xr:uid="{500F7DE1-944B-410F-B4F9-1DD778B41519}"/>
    <cellStyle name="Normal 13 2 2 2 2 15" xfId="4220" xr:uid="{45B7C4DD-E741-47E1-951C-8758F3A0B6B6}"/>
    <cellStyle name="Normal 13 2 2 2 2 16" xfId="4221" xr:uid="{4B12B6BB-139A-4561-91B5-013F3E894075}"/>
    <cellStyle name="Normal 13 2 2 2 2 17" xfId="4222" xr:uid="{CDB61F16-CF04-468D-BFD0-057985A3A5BE}"/>
    <cellStyle name="Normal 13 2 2 2 2 18" xfId="4223" xr:uid="{5E565B7D-218F-4B49-B217-DC148188B417}"/>
    <cellStyle name="Normal 13 2 2 2 2 19" xfId="4224" xr:uid="{A5C7F119-8834-4FB0-AFBA-7A0EB747C507}"/>
    <cellStyle name="Normal 13 2 2 2 2 2" xfId="4225" xr:uid="{B539189D-7C75-4B43-BE0F-FF4C82206EC8}"/>
    <cellStyle name="Normal 13 2 2 2 2 20" xfId="4226" xr:uid="{24C57BB8-DCD1-4232-A0F7-A6FFD9F81BF3}"/>
    <cellStyle name="Normal 13 2 2 2 2 21" xfId="4227" xr:uid="{926E4449-4F7A-4087-9BEE-CAC5F0F38917}"/>
    <cellStyle name="Normal 13 2 2 2 2 22" xfId="4228" xr:uid="{874F42B5-CF35-4C47-86BD-5AD78FB1D84C}"/>
    <cellStyle name="Normal 13 2 2 2 2 23" xfId="4229" xr:uid="{BF5BE849-AC90-4C87-AFE6-AE7681F5E471}"/>
    <cellStyle name="Normal 13 2 2 2 2 24" xfId="4230" xr:uid="{59C62090-67BF-4003-AEF1-545E21DDC017}"/>
    <cellStyle name="Normal 13 2 2 2 2 25" xfId="4231" xr:uid="{72F5B695-B384-4F05-B9A9-E9305AAE1614}"/>
    <cellStyle name="Normal 13 2 2 2 2 26" xfId="4232" xr:uid="{13811EA4-057B-4E0E-AA0E-DD73CFAE8D99}"/>
    <cellStyle name="Normal 13 2 2 2 2 27" xfId="4233" xr:uid="{0234279D-EE7D-48E6-B5B5-36724DAB611B}"/>
    <cellStyle name="Normal 13 2 2 2 2 28" xfId="4234" xr:uid="{E632B6D9-5145-44C9-815B-949A6E86A9BC}"/>
    <cellStyle name="Normal 13 2 2 2 2 29" xfId="4235" xr:uid="{62984EE5-0D92-40FC-A254-4A871E7E620A}"/>
    <cellStyle name="Normal 13 2 2 2 2 3" xfId="4236" xr:uid="{1A1A5504-0F6F-437C-BF11-A21731299A91}"/>
    <cellStyle name="Normal 13 2 2 2 2 30" xfId="4237" xr:uid="{63662D46-FB43-4E0F-8F7F-F244C6E58FE8}"/>
    <cellStyle name="Normal 13 2 2 2 2 31" xfId="4238" xr:uid="{F4B567BC-4CA9-451D-9FF8-6E4DA8F68252}"/>
    <cellStyle name="Normal 13 2 2 2 2 32" xfId="4239" xr:uid="{47259530-FF49-462E-8BD6-D7E19D11BDDE}"/>
    <cellStyle name="Normal 13 2 2 2 2 33" xfId="4240" xr:uid="{FEB3F46F-62C9-4E17-91ED-F245AF51C500}"/>
    <cellStyle name="Normal 13 2 2 2 2 34" xfId="4241" xr:uid="{96CE2F72-97A3-46FF-83E8-7CB956FA4DF6}"/>
    <cellStyle name="Normal 13 2 2 2 2 35" xfId="4242" xr:uid="{6BB1AF5A-6BF4-4D33-9EF3-5A6582EA0C9D}"/>
    <cellStyle name="Normal 13 2 2 2 2 36" xfId="4243" xr:uid="{7AD182AC-5988-4328-B140-ADBE5E70CC42}"/>
    <cellStyle name="Normal 13 2 2 2 2 37" xfId="4244" xr:uid="{822B0415-51AA-4A17-AB77-1EB9E2BFBA2C}"/>
    <cellStyle name="Normal 13 2 2 2 2 38" xfId="4245" xr:uid="{AD9F9219-4098-4A84-8402-55070D164909}"/>
    <cellStyle name="Normal 13 2 2 2 2 4" xfId="4246" xr:uid="{B3C8F921-570B-4DDC-8BC7-4BB3A7D14B50}"/>
    <cellStyle name="Normal 13 2 2 2 2 5" xfId="4247" xr:uid="{0DE4F106-78A3-4F43-99F2-85C9A8F89BCC}"/>
    <cellStyle name="Normal 13 2 2 2 2 6" xfId="4248" xr:uid="{A4424FE4-745B-47EB-9A4B-6D9597B95D2C}"/>
    <cellStyle name="Normal 13 2 2 2 2 7" xfId="4249" xr:uid="{BAF8E1E6-0CA6-4543-AEF7-76A5097DA408}"/>
    <cellStyle name="Normal 13 2 2 2 2 8" xfId="4250" xr:uid="{88050851-B7F7-4F41-AF22-BCB6667DDD45}"/>
    <cellStyle name="Normal 13 2 2 2 2 9" xfId="4251" xr:uid="{42DFBB9C-B01E-437E-89EB-8CCA513E6BB7}"/>
    <cellStyle name="Normal 13 2 2 2 20" xfId="4252" xr:uid="{B2D6BA35-8C61-4F0C-9DC0-C3F36A20A5E4}"/>
    <cellStyle name="Normal 13 2 2 2 21" xfId="4253" xr:uid="{CB38F91F-96E6-4590-861F-40B210D70A84}"/>
    <cellStyle name="Normal 13 2 2 2 22" xfId="4254" xr:uid="{BBB380DA-8B76-48BE-9B02-D4423A92C556}"/>
    <cellStyle name="Normal 13 2 2 2 23" xfId="4255" xr:uid="{F5116655-9850-404B-9941-5428BA43078D}"/>
    <cellStyle name="Normal 13 2 2 2 24" xfId="4256" xr:uid="{89EF01D2-F847-4A05-988C-839259CB0CBC}"/>
    <cellStyle name="Normal 13 2 2 2 25" xfId="4257" xr:uid="{40CDC6B1-8C2B-4C3A-A5C2-3CE9730F4276}"/>
    <cellStyle name="Normal 13 2 2 2 26" xfId="4258" xr:uid="{DE5EBB73-A222-46FD-BACF-7714174A7131}"/>
    <cellStyle name="Normal 13 2 2 2 27" xfId="4259" xr:uid="{9CD8CEC5-2363-48F7-A13B-245F132B403C}"/>
    <cellStyle name="Normal 13 2 2 2 28" xfId="4260" xr:uid="{23E73AF1-981C-4615-9645-1C29A19EF758}"/>
    <cellStyle name="Normal 13 2 2 2 29" xfId="4261" xr:uid="{C03E0411-F7A3-403C-BDF8-64C0E7C24E9C}"/>
    <cellStyle name="Normal 13 2 2 2 3" xfId="4262" xr:uid="{02FA3DE4-C9BC-4A29-B3C9-553630908163}"/>
    <cellStyle name="Normal 13 2 2 2 30" xfId="4263" xr:uid="{F993D0A7-E127-4D19-8573-4E64D6F60A2D}"/>
    <cellStyle name="Normal 13 2 2 2 31" xfId="4264" xr:uid="{6DFDEE2E-DD27-4F35-9EB3-B641268ED93F}"/>
    <cellStyle name="Normal 13 2 2 2 32" xfId="4265" xr:uid="{38F1891B-87EB-4878-B3BA-452B6F517FE6}"/>
    <cellStyle name="Normal 13 2 2 2 33" xfId="4266" xr:uid="{A0F6C3A7-333A-471E-92AB-C72B9C224FDA}"/>
    <cellStyle name="Normal 13 2 2 2 34" xfId="4267" xr:uid="{D7F5168C-4CC1-4A6F-B57C-33B0434555EB}"/>
    <cellStyle name="Normal 13 2 2 2 35" xfId="4268" xr:uid="{A83AA350-7742-45B0-B74D-243771683043}"/>
    <cellStyle name="Normal 13 2 2 2 36" xfId="4269" xr:uid="{B209EEF1-520E-4E38-836B-9CFC702CE69D}"/>
    <cellStyle name="Normal 13 2 2 2 37" xfId="4270" xr:uid="{583D1E0D-8EF3-46F1-A9A0-329621D913C5}"/>
    <cellStyle name="Normal 13 2 2 2 38" xfId="4271" xr:uid="{7EFCB72E-75C8-47F7-BD14-CE02FA8053DE}"/>
    <cellStyle name="Normal 13 2 2 2 4" xfId="4272" xr:uid="{C89D7E36-7893-4D3B-A234-974DD4BDF6DE}"/>
    <cellStyle name="Normal 13 2 2 2 5" xfId="4273" xr:uid="{A32167CD-4A5C-4B65-A6FB-BD0AD7EAEC18}"/>
    <cellStyle name="Normal 13 2 2 2 6" xfId="4274" xr:uid="{B368677C-9D6E-4836-A6A3-294BBD251727}"/>
    <cellStyle name="Normal 13 2 2 2 7" xfId="4275" xr:uid="{546856BE-F125-414A-887D-58E20AFE7B25}"/>
    <cellStyle name="Normal 13 2 2 2 8" xfId="4276" xr:uid="{EF8CA619-6A68-47A7-B89F-1FA5317589FA}"/>
    <cellStyle name="Normal 13 2 2 2 9" xfId="4277" xr:uid="{FB512E51-A3D0-41DC-845F-AFDD6991C166}"/>
    <cellStyle name="Normal 13 2 2 20" xfId="4278" xr:uid="{1008643C-FFBD-4A13-8775-19FA23530B0D}"/>
    <cellStyle name="Normal 13 2 2 21" xfId="4279" xr:uid="{12851E03-6DCD-4474-9F96-09D9206A189D}"/>
    <cellStyle name="Normal 13 2 2 22" xfId="4280" xr:uid="{1DFFFEB6-5498-467D-A184-6E7CB7055468}"/>
    <cellStyle name="Normal 13 2 2 23" xfId="4281" xr:uid="{A4031E87-B220-41E2-B775-B1FE5E0BBDB5}"/>
    <cellStyle name="Normal 13 2 2 24" xfId="4282" xr:uid="{3D8F534C-0335-4CD1-B4C3-570FFAC0A862}"/>
    <cellStyle name="Normal 13 2 2 25" xfId="4283" xr:uid="{48D294CC-5A0C-4D32-B3CC-0BA539C93A3B}"/>
    <cellStyle name="Normal 13 2 2 26" xfId="4284" xr:uid="{9A687DEC-95F4-4902-A5D9-808DA835F676}"/>
    <cellStyle name="Normal 13 2 2 27" xfId="4285" xr:uid="{1B7CB3DE-5951-471D-99EB-D76FA29FE4B0}"/>
    <cellStyle name="Normal 13 2 2 28" xfId="4286" xr:uid="{CA7AAF62-8AB7-44C2-8891-26B6CF03D571}"/>
    <cellStyle name="Normal 13 2 2 29" xfId="4287" xr:uid="{B128A0E1-6492-49FA-9966-7C39A604549E}"/>
    <cellStyle name="Normal 13 2 2 3" xfId="4288" xr:uid="{31670D55-1A2B-4026-8183-C27F72A27B1B}"/>
    <cellStyle name="Normal 13 2 2 30" xfId="4289" xr:uid="{9B4D37A9-5EAE-4AC4-B3FD-E45FBE5B3098}"/>
    <cellStyle name="Normal 13 2 2 31" xfId="4290" xr:uid="{1063BB80-1B16-4736-B3F7-43693F95F28C}"/>
    <cellStyle name="Normal 13 2 2 32" xfId="4291" xr:uid="{2BF029F3-DF66-453D-AFB5-FE591839C624}"/>
    <cellStyle name="Normal 13 2 2 33" xfId="4292" xr:uid="{235027F5-F979-405A-8ECC-546CD4DB0F2A}"/>
    <cellStyle name="Normal 13 2 2 34" xfId="4293" xr:uid="{60DBA38A-F835-4230-995B-AFB29CC17100}"/>
    <cellStyle name="Normal 13 2 2 35" xfId="4294" xr:uid="{F5D751E7-FAB6-4D39-BAE6-9FFCEFF46732}"/>
    <cellStyle name="Normal 13 2 2 36" xfId="4295" xr:uid="{F2E0064F-C9A9-4D37-A270-8E734411C428}"/>
    <cellStyle name="Normal 13 2 2 37" xfId="4296" xr:uid="{FF280B2A-D636-475F-9E96-731FF9225FA5}"/>
    <cellStyle name="Normal 13 2 2 38" xfId="4297" xr:uid="{7CBA8943-33AF-46DC-A2E0-8ADF63E21788}"/>
    <cellStyle name="Normal 13 2 2 39" xfId="4298" xr:uid="{159C7315-005A-4043-A7BF-75F0A95E1DD2}"/>
    <cellStyle name="Normal 13 2 2 4" xfId="4299" xr:uid="{2DEEF949-B9D1-4EF4-BAD9-42458BFD6BCC}"/>
    <cellStyle name="Normal 13 2 2 40" xfId="4300" xr:uid="{BB9B2674-1A09-4552-AA87-5E8518C55052}"/>
    <cellStyle name="Normal 13 2 2 5" xfId="4301" xr:uid="{8016D3C4-347D-4FBC-B797-EACB321A861B}"/>
    <cellStyle name="Normal 13 2 2 6" xfId="4302" xr:uid="{01421B1F-1027-41DE-A2DF-2D4EED7FC6F7}"/>
    <cellStyle name="Normal 13 2 2 7" xfId="4303" xr:uid="{85D653BD-42CA-4B11-A169-F57C4612B7D2}"/>
    <cellStyle name="Normal 13 2 2 8" xfId="4304" xr:uid="{648E2E70-E2AF-4540-8045-FF185123E4F4}"/>
    <cellStyle name="Normal 13 2 2 9" xfId="4305" xr:uid="{4CFB2348-3AF1-4E15-B4EE-8681A64B1B21}"/>
    <cellStyle name="Normal 13 2 20" xfId="4306" xr:uid="{5A2EAF49-F7C5-466B-AFDE-F148E5AF9362}"/>
    <cellStyle name="Normal 13 2 21" xfId="4307" xr:uid="{E0BED07A-6920-4BBC-B6D8-4F6780C5E48A}"/>
    <cellStyle name="Normal 13 2 22" xfId="4308" xr:uid="{7E5C41B8-F1CB-4B19-8890-6926100B1BBB}"/>
    <cellStyle name="Normal 13 2 23" xfId="4309" xr:uid="{2DF5D264-15FA-49EB-B529-24DD2B92B6D7}"/>
    <cellStyle name="Normal 13 2 24" xfId="4310" xr:uid="{4D8B9B85-1104-45BB-8179-DA23175A93AE}"/>
    <cellStyle name="Normal 13 2 25" xfId="4311" xr:uid="{6498A994-6EDD-4ED6-AA2B-8988DCCAF56F}"/>
    <cellStyle name="Normal 13 2 26" xfId="4312" xr:uid="{854FA885-240D-4922-BECB-6756551A49BF}"/>
    <cellStyle name="Normal 13 2 27" xfId="4313" xr:uid="{1DA1A034-AA58-485F-B0D9-BA83970C4346}"/>
    <cellStyle name="Normal 13 2 28" xfId="4314" xr:uid="{32CAD60C-45D4-4EA4-B199-E061BF8093AB}"/>
    <cellStyle name="Normal 13 2 29" xfId="4315" xr:uid="{D157CBE9-DFAE-417D-863B-2BCED7DFDA46}"/>
    <cellStyle name="Normal 13 2 3" xfId="4316" xr:uid="{87C1C744-C1A8-4F4F-8E45-7645DE52B086}"/>
    <cellStyle name="Normal 13 2 3 10" xfId="4317" xr:uid="{2720EEB5-8FAF-401C-AF6B-C08B3BC53572}"/>
    <cellStyle name="Normal 13 2 3 11" xfId="4318" xr:uid="{FDF2A891-CA9F-4302-A72B-E80B38F0B510}"/>
    <cellStyle name="Normal 13 2 3 12" xfId="4319" xr:uid="{301F1DD6-2977-47FF-8B73-E58365378C50}"/>
    <cellStyle name="Normal 13 2 3 13" xfId="4320" xr:uid="{D1D4A707-8AF7-4C48-8A64-20CC5F09728A}"/>
    <cellStyle name="Normal 13 2 3 14" xfId="4321" xr:uid="{0BD06889-006C-4A24-9BA2-231DF1AA759B}"/>
    <cellStyle name="Normal 13 2 3 15" xfId="4322" xr:uid="{222C8249-9940-4734-83AE-7B28657652AB}"/>
    <cellStyle name="Normal 13 2 3 16" xfId="4323" xr:uid="{963C8B9D-9C79-49F1-A248-B7A1B5156351}"/>
    <cellStyle name="Normal 13 2 3 17" xfId="4324" xr:uid="{8894FDF7-A545-4418-87A4-EFAD8ECBC259}"/>
    <cellStyle name="Normal 13 2 3 18" xfId="4325" xr:uid="{DA9996D4-B9A6-4365-A95D-103EF853E510}"/>
    <cellStyle name="Normal 13 2 3 19" xfId="4326" xr:uid="{03465118-E785-4DEA-8388-177760B2E4AC}"/>
    <cellStyle name="Normal 13 2 3 2" xfId="4327" xr:uid="{2BC4D53D-9F8D-41AF-8DB3-E98EAB234AD7}"/>
    <cellStyle name="Normal 13 2 3 2 10" xfId="4328" xr:uid="{1B6D1085-8F2A-40F3-BE2F-452022178586}"/>
    <cellStyle name="Normal 13 2 3 2 11" xfId="4329" xr:uid="{356F9627-41C5-4069-A934-6042249AE029}"/>
    <cellStyle name="Normal 13 2 3 2 12" xfId="4330" xr:uid="{CA931DDD-A68E-402B-A92C-78623A16AFFC}"/>
    <cellStyle name="Normal 13 2 3 2 13" xfId="4331" xr:uid="{0B21799C-BF71-4187-A859-0B84529F9660}"/>
    <cellStyle name="Normal 13 2 3 2 14" xfId="4332" xr:uid="{0D4D7051-5F24-45AA-BE12-ACF3601FCD3D}"/>
    <cellStyle name="Normal 13 2 3 2 15" xfId="4333" xr:uid="{0F5E2524-EF7D-497D-A28F-7B7259D2A656}"/>
    <cellStyle name="Normal 13 2 3 2 16" xfId="4334" xr:uid="{6A56264C-3400-4AE0-B186-60283FB4EEC2}"/>
    <cellStyle name="Normal 13 2 3 2 17" xfId="4335" xr:uid="{E632CE46-8C12-4EE8-BF95-EE88AA20FCD3}"/>
    <cellStyle name="Normal 13 2 3 2 18" xfId="4336" xr:uid="{F41B1D90-2F54-4819-959E-4A445C76F66D}"/>
    <cellStyle name="Normal 13 2 3 2 19" xfId="4337" xr:uid="{52811A4C-FFE7-4A9A-9164-9542CCA82AE0}"/>
    <cellStyle name="Normal 13 2 3 2 2" xfId="4338" xr:uid="{9B3FC068-59B6-4226-A664-AB67081FCDC4}"/>
    <cellStyle name="Normal 13 2 3 2 20" xfId="4339" xr:uid="{476C94A0-7E17-44DB-8E91-4DA5A567A880}"/>
    <cellStyle name="Normal 13 2 3 2 21" xfId="4340" xr:uid="{A1A0D812-5A6D-47F6-B204-30DFB8FF094D}"/>
    <cellStyle name="Normal 13 2 3 2 22" xfId="4341" xr:uid="{4D9A510C-BFBC-48D2-A5B7-3ADFF1C366D7}"/>
    <cellStyle name="Normal 13 2 3 2 23" xfId="4342" xr:uid="{136E614E-A5D7-46DE-9FC9-81856965AB6B}"/>
    <cellStyle name="Normal 13 2 3 2 24" xfId="4343" xr:uid="{633E793C-2DE5-4DE8-BFCA-ABAF0C89660D}"/>
    <cellStyle name="Normal 13 2 3 2 25" xfId="4344" xr:uid="{0C43F2EB-F2D9-4339-BA43-5EE143F2F3A1}"/>
    <cellStyle name="Normal 13 2 3 2 26" xfId="4345" xr:uid="{16585C39-8B90-4B9C-A5C3-EE5C58239E95}"/>
    <cellStyle name="Normal 13 2 3 2 27" xfId="4346" xr:uid="{A0377E0C-C676-4D23-A173-9D9380BEE253}"/>
    <cellStyle name="Normal 13 2 3 2 28" xfId="4347" xr:uid="{4F524D3A-74B4-4DC8-A5CF-924ECA786C39}"/>
    <cellStyle name="Normal 13 2 3 2 29" xfId="4348" xr:uid="{A2B6BDBD-E54C-4C95-B565-E9394A4B8DE5}"/>
    <cellStyle name="Normal 13 2 3 2 3" xfId="4349" xr:uid="{1D0C2030-B3C2-4911-8DB4-E58CF5B34921}"/>
    <cellStyle name="Normal 13 2 3 2 30" xfId="4350" xr:uid="{34E25512-8CF2-4B74-8E4C-044D3CE44DCF}"/>
    <cellStyle name="Normal 13 2 3 2 31" xfId="4351" xr:uid="{DFF35938-AFCC-4209-8488-E3D2EAE49500}"/>
    <cellStyle name="Normal 13 2 3 2 32" xfId="4352" xr:uid="{CA1E8C59-D941-4F6B-B477-A01EAD2CC500}"/>
    <cellStyle name="Normal 13 2 3 2 33" xfId="4353" xr:uid="{413FCFAD-376E-4302-BDD4-A8E4D5567E98}"/>
    <cellStyle name="Normal 13 2 3 2 34" xfId="4354" xr:uid="{C85346FD-057B-41FC-9378-4845D7B6707B}"/>
    <cellStyle name="Normal 13 2 3 2 35" xfId="4355" xr:uid="{9231836C-4B0B-48F8-A232-2FD74F98218C}"/>
    <cellStyle name="Normal 13 2 3 2 36" xfId="4356" xr:uid="{4129023E-62E5-47A8-BC84-604DC0C79B1D}"/>
    <cellStyle name="Normal 13 2 3 2 37" xfId="4357" xr:uid="{50C68277-5326-4915-AA40-3F20BE967DB9}"/>
    <cellStyle name="Normal 13 2 3 2 38" xfId="4358" xr:uid="{2AE5C132-E00B-4C19-AF52-5125A419EA15}"/>
    <cellStyle name="Normal 13 2 3 2 4" xfId="4359" xr:uid="{022F1C60-9DAE-43F2-ABA8-46E121D12FA9}"/>
    <cellStyle name="Normal 13 2 3 2 5" xfId="4360" xr:uid="{B8F081D1-125B-4FA9-B5E7-3E04D423EB0F}"/>
    <cellStyle name="Normal 13 2 3 2 6" xfId="4361" xr:uid="{9DA5E5AD-FB3E-4FD4-AD47-A51BF0FF849D}"/>
    <cellStyle name="Normal 13 2 3 2 7" xfId="4362" xr:uid="{06CCC260-F172-497B-B74D-2972B9940A64}"/>
    <cellStyle name="Normal 13 2 3 2 8" xfId="4363" xr:uid="{06D32225-F55A-42F4-8B0A-6CB289C9981A}"/>
    <cellStyle name="Normal 13 2 3 2 9" xfId="4364" xr:uid="{DE96D143-B728-4DAD-B028-2C9B6D4DF834}"/>
    <cellStyle name="Normal 13 2 3 20" xfId="4365" xr:uid="{3DA183B8-A9B3-4B8B-BA01-34DE7E102237}"/>
    <cellStyle name="Normal 13 2 3 21" xfId="4366" xr:uid="{A8E0C74F-E59B-42FE-9D8C-58D130962A2C}"/>
    <cellStyle name="Normal 13 2 3 22" xfId="4367" xr:uid="{C8ECE64B-4175-4AE0-8D25-AB81493BD87D}"/>
    <cellStyle name="Normal 13 2 3 23" xfId="4368" xr:uid="{968F3381-32A0-4E8A-82ED-A157980CB654}"/>
    <cellStyle name="Normal 13 2 3 24" xfId="4369" xr:uid="{E9E79EBA-FB8A-4D07-8EEA-CB652BF137D5}"/>
    <cellStyle name="Normal 13 2 3 25" xfId="4370" xr:uid="{BCDC8D25-05DE-4AC7-A407-8759DDF8B7C3}"/>
    <cellStyle name="Normal 13 2 3 26" xfId="4371" xr:uid="{208D0F95-CAAB-4DA5-B099-92E0F5607795}"/>
    <cellStyle name="Normal 13 2 3 27" xfId="4372" xr:uid="{F5AF145D-B9A5-4F8D-B25B-EEEDCB393FBC}"/>
    <cellStyle name="Normal 13 2 3 28" xfId="4373" xr:uid="{360903C7-828F-4C39-827D-A06B6A135A5F}"/>
    <cellStyle name="Normal 13 2 3 29" xfId="4374" xr:uid="{B2EB6ACD-0941-4B73-A790-568BDC721E9C}"/>
    <cellStyle name="Normal 13 2 3 3" xfId="4375" xr:uid="{B37EB55B-6448-4C3B-9842-4BE6F882C5F5}"/>
    <cellStyle name="Normal 13 2 3 30" xfId="4376" xr:uid="{1C87B864-6149-43A3-89BE-ABAAFC623202}"/>
    <cellStyle name="Normal 13 2 3 31" xfId="4377" xr:uid="{1B5EEBB7-D060-40A8-AF76-FE0CD1CF70B5}"/>
    <cellStyle name="Normal 13 2 3 32" xfId="4378" xr:uid="{30020CA8-D05B-4B52-9B10-386E604B5BA2}"/>
    <cellStyle name="Normal 13 2 3 33" xfId="4379" xr:uid="{435D1815-123F-48E9-B54B-B7E988C55FF7}"/>
    <cellStyle name="Normal 13 2 3 34" xfId="4380" xr:uid="{395F7201-11EF-4673-B99E-DD33BEB97219}"/>
    <cellStyle name="Normal 13 2 3 35" xfId="4381" xr:uid="{BE2B78EA-4C5F-45EF-86D6-56B347ACCDCF}"/>
    <cellStyle name="Normal 13 2 3 36" xfId="4382" xr:uid="{E59D4557-0304-4236-A556-AE71A779FF2C}"/>
    <cellStyle name="Normal 13 2 3 37" xfId="4383" xr:uid="{3AD50290-1EAA-49B8-B6B6-6DA10AEA7481}"/>
    <cellStyle name="Normal 13 2 3 38" xfId="4384" xr:uid="{4ED881E9-3A27-45D3-AF31-2A597617131C}"/>
    <cellStyle name="Normal 13 2 3 4" xfId="4385" xr:uid="{D317D493-A79D-4833-B374-2AFC07993596}"/>
    <cellStyle name="Normal 13 2 3 5" xfId="4386" xr:uid="{DF2C3111-C1D7-4F72-8598-8B75616F5534}"/>
    <cellStyle name="Normal 13 2 3 6" xfId="4387" xr:uid="{458533E4-2B8E-41A6-AE2B-5E0E7D94D025}"/>
    <cellStyle name="Normal 13 2 3 7" xfId="4388" xr:uid="{3B61A7EE-E6F1-46EC-ADC6-620EF8841822}"/>
    <cellStyle name="Normal 13 2 3 8" xfId="4389" xr:uid="{9FB11B39-2084-479A-9D51-0696F1E24DCF}"/>
    <cellStyle name="Normal 13 2 3 9" xfId="4390" xr:uid="{0623D722-05E0-4208-ADCC-6A9B64EBD483}"/>
    <cellStyle name="Normal 13 2 30" xfId="4391" xr:uid="{B7C52613-79D1-4187-A7F5-AA126238DEA8}"/>
    <cellStyle name="Normal 13 2 31" xfId="4392" xr:uid="{0E828550-29F0-4C6F-BDC9-9C30EC99ED9D}"/>
    <cellStyle name="Normal 13 2 32" xfId="4393" xr:uid="{3757A53B-C9CE-4769-B4F1-DB41ED3E4673}"/>
    <cellStyle name="Normal 13 2 33" xfId="4394" xr:uid="{0B3CB1C0-AB70-41AA-A7A8-A65535F79F79}"/>
    <cellStyle name="Normal 13 2 34" xfId="4395" xr:uid="{A650D685-0C40-4C14-9651-120AFDB55E65}"/>
    <cellStyle name="Normal 13 2 35" xfId="4396" xr:uid="{66A6C44B-9759-4B6F-A1A0-1B34EA4F4C2D}"/>
    <cellStyle name="Normal 13 2 36" xfId="4397" xr:uid="{29086556-C905-40FD-8A22-E3B0C3800381}"/>
    <cellStyle name="Normal 13 2 37" xfId="4398" xr:uid="{BC0D5E3A-2ECA-46D6-9B76-D1A7E5AF1499}"/>
    <cellStyle name="Normal 13 2 38" xfId="4399" xr:uid="{BB2C9A58-CCB7-476F-AB4F-3DB87F518154}"/>
    <cellStyle name="Normal 13 2 39" xfId="4400" xr:uid="{6143DD23-1EF3-43CD-88FB-D4EA26F850F9}"/>
    <cellStyle name="Normal 13 2 4" xfId="4401" xr:uid="{3E80A979-05F3-4ACF-A27B-D1B20116467A}"/>
    <cellStyle name="Normal 13 2 40" xfId="4402" xr:uid="{26FDE978-B4B0-473A-8B4A-9288EA74686F}"/>
    <cellStyle name="Normal 13 2 5" xfId="4403" xr:uid="{374D0323-EA0C-46F5-8170-78A388EC3148}"/>
    <cellStyle name="Normal 13 2 6" xfId="4404" xr:uid="{3C5DEFC2-3481-43AC-A633-F3955B823F2C}"/>
    <cellStyle name="Normal 13 2 7" xfId="4405" xr:uid="{57614B22-87CF-4AB8-AFD5-5BB586138FE9}"/>
    <cellStyle name="Normal 13 2 8" xfId="4406" xr:uid="{92D312D7-F2DD-428F-9EC5-55E052D62464}"/>
    <cellStyle name="Normal 13 2 9" xfId="4407" xr:uid="{71E2FD4C-824E-45CC-A6FC-3A395F09BD41}"/>
    <cellStyle name="Normal 13 20" xfId="4408" xr:uid="{3A4077FB-3156-4710-8229-D84A69D61237}"/>
    <cellStyle name="Normal 13 21" xfId="4409" xr:uid="{087FE0B8-558A-4FBF-AEF8-AB137DE7C7E1}"/>
    <cellStyle name="Normal 13 22" xfId="4410" xr:uid="{8419D4AD-AE2A-4110-BA0A-8769D2D369FB}"/>
    <cellStyle name="Normal 13 23" xfId="4411" xr:uid="{CA2658D9-8C53-4A71-BC82-73C98DAE3730}"/>
    <cellStyle name="Normal 13 24" xfId="4412" xr:uid="{28471D14-7A97-45EC-8BFC-227A2AA693DC}"/>
    <cellStyle name="Normal 13 25" xfId="4413" xr:uid="{BC16591F-6401-4849-A50D-B0637873E04B}"/>
    <cellStyle name="Normal 13 26" xfId="4414" xr:uid="{22D4DE60-F355-49C6-BBE2-1DD7EE471939}"/>
    <cellStyle name="Normal 13 27" xfId="4415" xr:uid="{AC5CBCD4-E0E6-407A-97D1-9E80F4A71BFC}"/>
    <cellStyle name="Normal 13 28" xfId="4416" xr:uid="{6C0D0C3D-816C-4E26-A3E5-021504FB603E}"/>
    <cellStyle name="Normal 13 29" xfId="4417" xr:uid="{F154B273-8CC8-4C02-87AF-1CD6FF32774C}"/>
    <cellStyle name="Normal 13 3" xfId="4418" xr:uid="{7BACC376-B9A6-4E08-8489-4F220A71866C}"/>
    <cellStyle name="Normal 13 3 10" xfId="4419" xr:uid="{92D47945-AA91-49E3-9060-7109ADF370AC}"/>
    <cellStyle name="Normal 13 3 11" xfId="4420" xr:uid="{FCECC52F-9FDD-4911-AD23-AE046DA2E4D2}"/>
    <cellStyle name="Normal 13 3 12" xfId="4421" xr:uid="{F6A58258-E2B2-49D7-B683-1F2CBFEC037A}"/>
    <cellStyle name="Normal 13 3 13" xfId="4422" xr:uid="{370CF403-1E19-4DC1-A8D7-7588182565B4}"/>
    <cellStyle name="Normal 13 3 14" xfId="4423" xr:uid="{01E5A42C-485F-4989-A84F-9C8AA59E6477}"/>
    <cellStyle name="Normal 13 3 15" xfId="4424" xr:uid="{E35208D1-A09A-4053-82F3-E10A8599E2C3}"/>
    <cellStyle name="Normal 13 3 16" xfId="4425" xr:uid="{979A9DFC-E477-4185-B54E-09BB18EDF609}"/>
    <cellStyle name="Normal 13 3 17" xfId="4426" xr:uid="{EF38EEA9-5FD9-45D3-8495-804EC0372F1E}"/>
    <cellStyle name="Normal 13 3 18" xfId="4427" xr:uid="{3706CDED-9A43-49B0-9D39-AE5C8A33BA3E}"/>
    <cellStyle name="Normal 13 3 19" xfId="4428" xr:uid="{6F2890EC-D3C4-40EE-9CD6-B0047A27855D}"/>
    <cellStyle name="Normal 13 3 2" xfId="4429" xr:uid="{91F9CDEB-1890-4D73-AC02-0FD55B0FE305}"/>
    <cellStyle name="Normal 13 3 2 10" xfId="4430" xr:uid="{38B3FCA4-A526-4011-9661-2864AB137AD4}"/>
    <cellStyle name="Normal 13 3 2 11" xfId="4431" xr:uid="{101B2FB7-8EC6-4DB5-9DF4-1B98F24C7F4F}"/>
    <cellStyle name="Normal 13 3 2 12" xfId="4432" xr:uid="{395803F5-7DBE-4715-B2A4-7724C403063B}"/>
    <cellStyle name="Normal 13 3 2 13" xfId="4433" xr:uid="{AD0D2072-B23F-4229-9429-6BB5D7EB77FA}"/>
    <cellStyle name="Normal 13 3 2 14" xfId="4434" xr:uid="{50C27342-5954-4162-B3EB-8ACA38A4820F}"/>
    <cellStyle name="Normal 13 3 2 15" xfId="4435" xr:uid="{3332B775-CA76-4575-8425-E1A2DBB0BFAF}"/>
    <cellStyle name="Normal 13 3 2 16" xfId="4436" xr:uid="{B2D8AFB0-0CB5-4E62-BD8D-7425408A9724}"/>
    <cellStyle name="Normal 13 3 2 17" xfId="4437" xr:uid="{7F82FA90-18AA-4528-BA93-2539854B2DAC}"/>
    <cellStyle name="Normal 13 3 2 18" xfId="4438" xr:uid="{F669C5CF-0A1A-4095-9E46-DB61FE721C2F}"/>
    <cellStyle name="Normal 13 3 2 19" xfId="4439" xr:uid="{31967D59-674F-439B-873D-031F76EB14EE}"/>
    <cellStyle name="Normal 13 3 2 2" xfId="4440" xr:uid="{3B65ECE5-1C48-47DF-86AE-18287EED08C5}"/>
    <cellStyle name="Normal 13 3 2 2 10" xfId="4441" xr:uid="{1D46AFC2-B837-4A43-A31B-DCDF8E3B8E9E}"/>
    <cellStyle name="Normal 13 3 2 2 11" xfId="4442" xr:uid="{577557B2-840D-43D6-B6E4-532738DC5389}"/>
    <cellStyle name="Normal 13 3 2 2 12" xfId="4443" xr:uid="{93F0B828-F0B9-4BD9-A39A-38906547B4E4}"/>
    <cellStyle name="Normal 13 3 2 2 13" xfId="4444" xr:uid="{8CA3E49C-F56A-4464-8092-89FB32CD1982}"/>
    <cellStyle name="Normal 13 3 2 2 14" xfId="4445" xr:uid="{40B16747-678D-4F5D-9EB2-98E6D77C29B2}"/>
    <cellStyle name="Normal 13 3 2 2 15" xfId="4446" xr:uid="{33F6ADF2-FC3A-4742-BC06-0D98F5E717D4}"/>
    <cellStyle name="Normal 13 3 2 2 16" xfId="4447" xr:uid="{632B8257-1A09-4B7D-AB07-D5A708728ED7}"/>
    <cellStyle name="Normal 13 3 2 2 17" xfId="4448" xr:uid="{4D8CD67A-5890-4E84-B2A5-4516305D6532}"/>
    <cellStyle name="Normal 13 3 2 2 18" xfId="4449" xr:uid="{14DFEFA5-C0B2-46EB-8DEE-202075015B66}"/>
    <cellStyle name="Normal 13 3 2 2 19" xfId="4450" xr:uid="{FA5FFE94-E03E-4AA7-9926-9372676588EE}"/>
    <cellStyle name="Normal 13 3 2 2 2" xfId="4451" xr:uid="{3A8E9346-DCDA-45ED-9A49-7F5DFF82ED9A}"/>
    <cellStyle name="Normal 13 3 2 2 2 10" xfId="4452" xr:uid="{3F037179-9244-4A80-B6AB-D4DBD2601E09}"/>
    <cellStyle name="Normal 13 3 2 2 2 11" xfId="4453" xr:uid="{021CC7FE-8D1F-4693-A031-DC949B4BEB31}"/>
    <cellStyle name="Normal 13 3 2 2 2 12" xfId="4454" xr:uid="{04B1B15D-8EE7-49F7-AD65-B5111B578D5A}"/>
    <cellStyle name="Normal 13 3 2 2 2 13" xfId="4455" xr:uid="{FA8728C7-E290-45D5-AACE-35E732FE4047}"/>
    <cellStyle name="Normal 13 3 2 2 2 14" xfId="4456" xr:uid="{B5A6D907-EFD4-455F-8E50-C226CF46F48D}"/>
    <cellStyle name="Normal 13 3 2 2 2 15" xfId="4457" xr:uid="{9BD446F9-180A-4C7A-AE70-DFFC5650B877}"/>
    <cellStyle name="Normal 13 3 2 2 2 16" xfId="4458" xr:uid="{3707E1ED-0F37-4EF3-8F5C-4434791DE676}"/>
    <cellStyle name="Normal 13 3 2 2 2 17" xfId="4459" xr:uid="{FC1C4FAC-F361-4D14-A977-2D2E6EE46375}"/>
    <cellStyle name="Normal 13 3 2 2 2 18" xfId="4460" xr:uid="{895C401F-87B3-4A4B-9BB9-D778553BF0D6}"/>
    <cellStyle name="Normal 13 3 2 2 2 19" xfId="4461" xr:uid="{5FEB12D0-8886-42CD-A94C-68AE4C89C3FA}"/>
    <cellStyle name="Normal 13 3 2 2 2 2" xfId="4462" xr:uid="{26E7E34C-24CE-4F11-B9AE-D49B499528DA}"/>
    <cellStyle name="Normal 13 3 2 2 2 20" xfId="4463" xr:uid="{0D10377A-07A6-4156-A633-C01F162D28E3}"/>
    <cellStyle name="Normal 13 3 2 2 2 21" xfId="4464" xr:uid="{C490DA81-E99B-4E8D-89A0-7707C14FD433}"/>
    <cellStyle name="Normal 13 3 2 2 2 22" xfId="4465" xr:uid="{62410F31-84B6-496F-93D5-CE8C40B8729C}"/>
    <cellStyle name="Normal 13 3 2 2 2 23" xfId="4466" xr:uid="{9B2FE3E4-643D-42AB-98A7-466C74D31FB1}"/>
    <cellStyle name="Normal 13 3 2 2 2 24" xfId="4467" xr:uid="{96F8E2BE-B318-4017-A315-9B150FEDBB6B}"/>
    <cellStyle name="Normal 13 3 2 2 2 25" xfId="4468" xr:uid="{D49C7557-8C71-4096-930E-173F7B260498}"/>
    <cellStyle name="Normal 13 3 2 2 2 26" xfId="4469" xr:uid="{2F03C6DF-65FD-4225-86BE-0353DC773554}"/>
    <cellStyle name="Normal 13 3 2 2 2 27" xfId="4470" xr:uid="{2AE508F9-943F-4EC5-AFDB-F41375625DC2}"/>
    <cellStyle name="Normal 13 3 2 2 2 28" xfId="4471" xr:uid="{84DA9E57-E93A-4559-9EFB-9F8D4DE129A5}"/>
    <cellStyle name="Normal 13 3 2 2 2 29" xfId="4472" xr:uid="{8BF57000-0A3F-4A19-832E-0DDDEBBD298C}"/>
    <cellStyle name="Normal 13 3 2 2 2 3" xfId="4473" xr:uid="{D45A08B0-7C59-449D-BDAE-815902436D2B}"/>
    <cellStyle name="Normal 13 3 2 2 2 30" xfId="4474" xr:uid="{65310C50-3C43-4FA7-81BC-E13A171FE4FD}"/>
    <cellStyle name="Normal 13 3 2 2 2 31" xfId="4475" xr:uid="{F201AA86-DDF0-446C-8E18-99859A908475}"/>
    <cellStyle name="Normal 13 3 2 2 2 32" xfId="4476" xr:uid="{102ECBB3-5282-4B12-9A4F-C9880773E2C4}"/>
    <cellStyle name="Normal 13 3 2 2 2 33" xfId="4477" xr:uid="{751C250C-7CB9-4EB3-A935-CDEE0BB79E7E}"/>
    <cellStyle name="Normal 13 3 2 2 2 34" xfId="4478" xr:uid="{915C36A3-A501-4D11-A180-7618899A0852}"/>
    <cellStyle name="Normal 13 3 2 2 2 35" xfId="4479" xr:uid="{A1CA0FEB-B020-47F1-9DC9-8BE967E6652A}"/>
    <cellStyle name="Normal 13 3 2 2 2 36" xfId="4480" xr:uid="{4A2F0FB0-7716-45FA-AB35-A2D9B7838422}"/>
    <cellStyle name="Normal 13 3 2 2 2 37" xfId="4481" xr:uid="{99E4671F-226A-4651-A7DE-36AB6969497D}"/>
    <cellStyle name="Normal 13 3 2 2 2 38" xfId="4482" xr:uid="{1E8A8E51-8439-4801-8942-6401B81091D7}"/>
    <cellStyle name="Normal 13 3 2 2 2 4" xfId="4483" xr:uid="{B1EA6A97-C875-4656-AF59-E4028E263674}"/>
    <cellStyle name="Normal 13 3 2 2 2 5" xfId="4484" xr:uid="{12CC59BE-B199-4969-9AA1-81005E5BA389}"/>
    <cellStyle name="Normal 13 3 2 2 2 6" xfId="4485" xr:uid="{38413811-6613-44DA-B693-F6633DF1E082}"/>
    <cellStyle name="Normal 13 3 2 2 2 7" xfId="4486" xr:uid="{F4230C19-5DEA-439D-9C3B-9E488EBA79BB}"/>
    <cellStyle name="Normal 13 3 2 2 2 8" xfId="4487" xr:uid="{3608C1F5-CE2D-40E3-8572-2868AD984207}"/>
    <cellStyle name="Normal 13 3 2 2 2 9" xfId="4488" xr:uid="{C034F88A-ACBA-4B00-97C5-62520B145640}"/>
    <cellStyle name="Normal 13 3 2 2 20" xfId="4489" xr:uid="{E2FBD451-A082-4612-AA54-EA6141628DD5}"/>
    <cellStyle name="Normal 13 3 2 2 21" xfId="4490" xr:uid="{402BE03A-607C-4888-8582-B9132187DA01}"/>
    <cellStyle name="Normal 13 3 2 2 22" xfId="4491" xr:uid="{FA65AD7A-35FD-4C8C-BAD5-0EF2C8077B5E}"/>
    <cellStyle name="Normal 13 3 2 2 23" xfId="4492" xr:uid="{FCA881EA-01CC-4EAE-BF28-9E74310D07E7}"/>
    <cellStyle name="Normal 13 3 2 2 24" xfId="4493" xr:uid="{27F26792-095B-4799-A099-22E8D6EF4DF4}"/>
    <cellStyle name="Normal 13 3 2 2 25" xfId="4494" xr:uid="{908804C0-5914-4F6D-A0EA-C939E816A30E}"/>
    <cellStyle name="Normal 13 3 2 2 26" xfId="4495" xr:uid="{40F02EFB-A7CD-4819-9DFC-CA7F09AD7D61}"/>
    <cellStyle name="Normal 13 3 2 2 27" xfId="4496" xr:uid="{F661B24C-6E8C-43AC-BE9A-215A77C3393F}"/>
    <cellStyle name="Normal 13 3 2 2 28" xfId="4497" xr:uid="{56D2ABD5-C9C0-46C9-AC23-2EC9D997BCB5}"/>
    <cellStyle name="Normal 13 3 2 2 29" xfId="4498" xr:uid="{08F9F73A-6B5C-408A-ACE5-301276292F84}"/>
    <cellStyle name="Normal 13 3 2 2 3" xfId="4499" xr:uid="{F6E6CCE2-576E-4D5F-93A6-6E3003E41270}"/>
    <cellStyle name="Normal 13 3 2 2 30" xfId="4500" xr:uid="{2BD4E50D-F814-4453-AAFC-F0F8138D9D07}"/>
    <cellStyle name="Normal 13 3 2 2 31" xfId="4501" xr:uid="{3783A46D-521E-46F4-A475-E6C64B44EC87}"/>
    <cellStyle name="Normal 13 3 2 2 32" xfId="4502" xr:uid="{9A9B37E2-E179-408C-8111-2B668654F2ED}"/>
    <cellStyle name="Normal 13 3 2 2 33" xfId="4503" xr:uid="{F578308D-4BEA-4308-9FB5-D91B48EEC2A8}"/>
    <cellStyle name="Normal 13 3 2 2 34" xfId="4504" xr:uid="{46FD04E4-DBAF-44CB-BB09-F7A5E1B567DD}"/>
    <cellStyle name="Normal 13 3 2 2 35" xfId="4505" xr:uid="{50AD854E-5C35-450C-A124-83FF27D1FDF2}"/>
    <cellStyle name="Normal 13 3 2 2 36" xfId="4506" xr:uid="{D025EC53-0474-4B07-9595-85BD101D47DC}"/>
    <cellStyle name="Normal 13 3 2 2 37" xfId="4507" xr:uid="{A5BDEDF1-106E-447D-944B-8A2153938713}"/>
    <cellStyle name="Normal 13 3 2 2 38" xfId="4508" xr:uid="{E2573617-7FA3-4AE9-8D25-4BCE08EFB08A}"/>
    <cellStyle name="Normal 13 3 2 2 4" xfId="4509" xr:uid="{CA68605D-89B6-4C28-9323-6A8543D28D72}"/>
    <cellStyle name="Normal 13 3 2 2 5" xfId="4510" xr:uid="{390C37AA-AC6B-4516-993F-AF0C20ACECF4}"/>
    <cellStyle name="Normal 13 3 2 2 6" xfId="4511" xr:uid="{8381941E-0182-4413-AEBC-FDE7B59CD870}"/>
    <cellStyle name="Normal 13 3 2 2 7" xfId="4512" xr:uid="{37D22E01-0F48-4DA3-AF82-090F01F2A5A4}"/>
    <cellStyle name="Normal 13 3 2 2 8" xfId="4513" xr:uid="{6DF267AE-2B5A-42EF-80F7-54266DDB2B3C}"/>
    <cellStyle name="Normal 13 3 2 2 9" xfId="4514" xr:uid="{29712F83-B1F1-4607-B55B-E996188CDE9D}"/>
    <cellStyle name="Normal 13 3 2 20" xfId="4515" xr:uid="{6A285190-E612-4888-B23C-D1B238BAE694}"/>
    <cellStyle name="Normal 13 3 2 21" xfId="4516" xr:uid="{1CCD2326-1DA6-4BF2-9BD5-C1FF2CA7BA30}"/>
    <cellStyle name="Normal 13 3 2 22" xfId="4517" xr:uid="{674027A9-4681-4338-8EBE-10B8F83DFFC9}"/>
    <cellStyle name="Normal 13 3 2 23" xfId="4518" xr:uid="{690003BF-DCCA-4913-BFBA-EAB1A96E6862}"/>
    <cellStyle name="Normal 13 3 2 24" xfId="4519" xr:uid="{5E4621D9-8307-4659-B2D7-A8D148414FF0}"/>
    <cellStyle name="Normal 13 3 2 25" xfId="4520" xr:uid="{82F92900-4898-41F3-A76E-F34D7DEC6519}"/>
    <cellStyle name="Normal 13 3 2 26" xfId="4521" xr:uid="{B79B3A52-523F-49E9-A773-CAB8E3B41075}"/>
    <cellStyle name="Normal 13 3 2 27" xfId="4522" xr:uid="{F5B5E30A-958E-4FEF-84A0-1821684429F0}"/>
    <cellStyle name="Normal 13 3 2 28" xfId="4523" xr:uid="{F73D7A41-C7C6-4102-8539-070836D90DE9}"/>
    <cellStyle name="Normal 13 3 2 29" xfId="4524" xr:uid="{5A0F778F-D30C-4359-850D-382C42B9C1EA}"/>
    <cellStyle name="Normal 13 3 2 3" xfId="4525" xr:uid="{D33D87EB-EB19-4033-A445-B59E31102FD3}"/>
    <cellStyle name="Normal 13 3 2 30" xfId="4526" xr:uid="{F89E2E12-0E6A-49DF-91C9-CA45123CA3D3}"/>
    <cellStyle name="Normal 13 3 2 31" xfId="4527" xr:uid="{464483BE-8814-4F6D-A600-FF84ACCFCAFE}"/>
    <cellStyle name="Normal 13 3 2 32" xfId="4528" xr:uid="{3D7EFB8C-818D-4D03-AE0B-0555768CEDFE}"/>
    <cellStyle name="Normal 13 3 2 33" xfId="4529" xr:uid="{27F84FFA-75BB-4DA8-AF1B-5F1288F9BCF3}"/>
    <cellStyle name="Normal 13 3 2 34" xfId="4530" xr:uid="{65999AA1-819E-4888-8F11-37D02D36D5F1}"/>
    <cellStyle name="Normal 13 3 2 35" xfId="4531" xr:uid="{0C9B46BE-0333-4B72-9D32-3EEB8E59AA6D}"/>
    <cellStyle name="Normal 13 3 2 36" xfId="4532" xr:uid="{D75F7749-A69B-458B-865D-104B2FB8407A}"/>
    <cellStyle name="Normal 13 3 2 37" xfId="4533" xr:uid="{FFC6F3C0-5099-41E5-B0D6-8ECF1C1DC324}"/>
    <cellStyle name="Normal 13 3 2 38" xfId="4534" xr:uid="{0882D109-C0EE-4A8D-A263-90665DD324F4}"/>
    <cellStyle name="Normal 13 3 2 39" xfId="4535" xr:uid="{5536A2E2-0682-4C01-9235-CA96698A3E23}"/>
    <cellStyle name="Normal 13 3 2 4" xfId="4536" xr:uid="{31780B76-F088-461E-99E6-011E0F47F4F8}"/>
    <cellStyle name="Normal 13 3 2 40" xfId="4537" xr:uid="{713D0598-2F48-4AE5-9620-1FB017775FED}"/>
    <cellStyle name="Normal 13 3 2 5" xfId="4538" xr:uid="{8480DA8D-A981-4EA6-A890-436A59C69553}"/>
    <cellStyle name="Normal 13 3 2 6" xfId="4539" xr:uid="{EA286209-6348-4CC3-9FC7-9C99322BE7F9}"/>
    <cellStyle name="Normal 13 3 2 7" xfId="4540" xr:uid="{DA6648DA-2FE4-4936-BED6-9B52ED1B053A}"/>
    <cellStyle name="Normal 13 3 2 8" xfId="4541" xr:uid="{174F9D11-6789-4B41-AE7C-3E93425B6F70}"/>
    <cellStyle name="Normal 13 3 2 9" xfId="4542" xr:uid="{AEC7B3ED-1EBA-4ADF-953F-3E4742071C58}"/>
    <cellStyle name="Normal 13 3 20" xfId="4543" xr:uid="{A4921466-5195-41E6-B72B-61E55B4ADC89}"/>
    <cellStyle name="Normal 13 3 21" xfId="4544" xr:uid="{A1F075F8-587B-49E4-8E3A-C98A1F3929D0}"/>
    <cellStyle name="Normal 13 3 22" xfId="4545" xr:uid="{BA170F43-133F-471A-A785-659A380E1796}"/>
    <cellStyle name="Normal 13 3 23" xfId="4546" xr:uid="{0CD995B2-AF6C-4D65-B2A4-23C6B4BDEC7D}"/>
    <cellStyle name="Normal 13 3 24" xfId="4547" xr:uid="{9102551A-1B96-4D68-B0F0-C53F162B8F35}"/>
    <cellStyle name="Normal 13 3 25" xfId="4548" xr:uid="{90A11800-B31F-4DBB-B7EA-ADA13CD270AA}"/>
    <cellStyle name="Normal 13 3 26" xfId="4549" xr:uid="{80BAF1A1-36F0-466D-A8B1-C6260E160EA4}"/>
    <cellStyle name="Normal 13 3 27" xfId="4550" xr:uid="{6B3A60E8-EE5B-44AA-9005-1AEC89ED7181}"/>
    <cellStyle name="Normal 13 3 28" xfId="4551" xr:uid="{88E135E2-B283-48FA-ADA6-E00CBA79C116}"/>
    <cellStyle name="Normal 13 3 29" xfId="4552" xr:uid="{B673D0C9-78E1-4EBD-AB07-3A143751615E}"/>
    <cellStyle name="Normal 13 3 3" xfId="4553" xr:uid="{5A1A9CE0-1B5C-40A1-958F-668FC1F5AAAB}"/>
    <cellStyle name="Normal 13 3 3 10" xfId="4554" xr:uid="{A190A7A1-8C63-411D-8C7B-08F7328EA622}"/>
    <cellStyle name="Normal 13 3 3 11" xfId="4555" xr:uid="{F5F43BB1-5B2C-4BC2-8527-22021C4060CE}"/>
    <cellStyle name="Normal 13 3 3 12" xfId="4556" xr:uid="{1927A051-12BC-4301-B7ED-639F9F9C5A7A}"/>
    <cellStyle name="Normal 13 3 3 13" xfId="4557" xr:uid="{90CCCBF7-0E4B-47FC-8515-B672EF0D4E74}"/>
    <cellStyle name="Normal 13 3 3 14" xfId="4558" xr:uid="{9B54673D-4C6D-4BEE-A527-F6B76BAF4870}"/>
    <cellStyle name="Normal 13 3 3 15" xfId="4559" xr:uid="{D13CAAD2-2426-4CCB-9EF6-B57C8BBFAF51}"/>
    <cellStyle name="Normal 13 3 3 16" xfId="4560" xr:uid="{266D0817-5E4B-454F-9A9D-F30B3B78042A}"/>
    <cellStyle name="Normal 13 3 3 17" xfId="4561" xr:uid="{D7500257-B73F-499D-A105-64DDA22CAACF}"/>
    <cellStyle name="Normal 13 3 3 18" xfId="4562" xr:uid="{5F07EB9A-2ADA-4662-BB8F-B2DF430E1061}"/>
    <cellStyle name="Normal 13 3 3 19" xfId="4563" xr:uid="{AC09C24A-D45E-46AB-BFD1-4C1C8C9EB5F4}"/>
    <cellStyle name="Normal 13 3 3 2" xfId="4564" xr:uid="{010391B5-DCCC-4375-8FB2-094EF3065096}"/>
    <cellStyle name="Normal 13 3 3 2 10" xfId="4565" xr:uid="{56C65188-E7B9-454D-ABF3-2B1E87B60002}"/>
    <cellStyle name="Normal 13 3 3 2 11" xfId="4566" xr:uid="{AA1627D4-B0D1-4492-A542-20E4F22756CE}"/>
    <cellStyle name="Normal 13 3 3 2 12" xfId="4567" xr:uid="{D4409A52-800E-4F68-AF28-D9DF84C8303F}"/>
    <cellStyle name="Normal 13 3 3 2 13" xfId="4568" xr:uid="{A1B5CFC8-1AC1-436C-8679-CCB413F2FCC8}"/>
    <cellStyle name="Normal 13 3 3 2 14" xfId="4569" xr:uid="{828BB146-8E5A-4C7A-BB80-15B26DB63323}"/>
    <cellStyle name="Normal 13 3 3 2 15" xfId="4570" xr:uid="{0BF64B6E-7D85-4A68-81B2-D41FF036BEC7}"/>
    <cellStyle name="Normal 13 3 3 2 16" xfId="4571" xr:uid="{A85E4D92-3DD4-4746-A9EA-2A7D94BAB333}"/>
    <cellStyle name="Normal 13 3 3 2 17" xfId="4572" xr:uid="{02010B81-A2D5-4947-B858-390A44ADC84F}"/>
    <cellStyle name="Normal 13 3 3 2 18" xfId="4573" xr:uid="{2338934C-21F2-429F-87BC-DE27B294486E}"/>
    <cellStyle name="Normal 13 3 3 2 19" xfId="4574" xr:uid="{12FE674B-644A-44BF-87F9-85EFE6E5F1FB}"/>
    <cellStyle name="Normal 13 3 3 2 2" xfId="4575" xr:uid="{91CA58BD-4E53-4B7A-B249-3BEB50480D62}"/>
    <cellStyle name="Normal 13 3 3 2 20" xfId="4576" xr:uid="{C1414D8F-D585-49E0-93B5-3E63ED68C9C3}"/>
    <cellStyle name="Normal 13 3 3 2 21" xfId="4577" xr:uid="{EFB464C5-8A2C-4671-B7F7-26987056AD5E}"/>
    <cellStyle name="Normal 13 3 3 2 22" xfId="4578" xr:uid="{3DB69681-ACAE-43A8-81D1-E0B30439E8B4}"/>
    <cellStyle name="Normal 13 3 3 2 23" xfId="4579" xr:uid="{98584E3B-743D-48E9-BF9A-6D00809828CC}"/>
    <cellStyle name="Normal 13 3 3 2 24" xfId="4580" xr:uid="{16EE3636-3221-465B-AF85-DE8639238C26}"/>
    <cellStyle name="Normal 13 3 3 2 25" xfId="4581" xr:uid="{F6A31005-0730-4C4B-A99D-D24B6829B67E}"/>
    <cellStyle name="Normal 13 3 3 2 26" xfId="4582" xr:uid="{E95C2E57-C496-4E7B-961A-CCBA2063083F}"/>
    <cellStyle name="Normal 13 3 3 2 27" xfId="4583" xr:uid="{0EDF2671-3181-4A4D-A9BA-4CBAE19A79DC}"/>
    <cellStyle name="Normal 13 3 3 2 28" xfId="4584" xr:uid="{CFF03DEA-7AD2-4174-A72A-401153494549}"/>
    <cellStyle name="Normal 13 3 3 2 29" xfId="4585" xr:uid="{869B07E6-4827-47B8-B7C1-6F18D2840EFF}"/>
    <cellStyle name="Normal 13 3 3 2 3" xfId="4586" xr:uid="{D4818CA4-3C0A-4B40-9B55-522DCB9ADDDB}"/>
    <cellStyle name="Normal 13 3 3 2 30" xfId="4587" xr:uid="{F1FFA640-94B8-4CBA-ABBE-4614097B92C8}"/>
    <cellStyle name="Normal 13 3 3 2 31" xfId="4588" xr:uid="{FF017E49-4262-4C45-BFC1-048F5F198BC4}"/>
    <cellStyle name="Normal 13 3 3 2 32" xfId="4589" xr:uid="{38B61821-BE3A-4812-AA7F-3ECC62FF4DEC}"/>
    <cellStyle name="Normal 13 3 3 2 33" xfId="4590" xr:uid="{95464A79-C126-4E39-93FC-B0EB3AAD1116}"/>
    <cellStyle name="Normal 13 3 3 2 34" xfId="4591" xr:uid="{2C151F0C-C8BA-40E5-89A6-645A791E53C2}"/>
    <cellStyle name="Normal 13 3 3 2 35" xfId="4592" xr:uid="{28C8690C-3E43-447A-81DE-BFAC75825144}"/>
    <cellStyle name="Normal 13 3 3 2 36" xfId="4593" xr:uid="{1FE299DA-3E97-42D2-805D-3B2A9078D335}"/>
    <cellStyle name="Normal 13 3 3 2 37" xfId="4594" xr:uid="{610360C3-E61F-4856-9847-0BA03320FE96}"/>
    <cellStyle name="Normal 13 3 3 2 38" xfId="4595" xr:uid="{134CFBD4-6D8B-4757-ABAF-E6567D779779}"/>
    <cellStyle name="Normal 13 3 3 2 4" xfId="4596" xr:uid="{91705C30-5C82-43F3-9CBE-0D0256687CA9}"/>
    <cellStyle name="Normal 13 3 3 2 5" xfId="4597" xr:uid="{DC65739E-D0D8-4362-8AA1-61FF1214E9C2}"/>
    <cellStyle name="Normal 13 3 3 2 6" xfId="4598" xr:uid="{52E1E44E-820A-4721-B0BB-BF4EB1F2B304}"/>
    <cellStyle name="Normal 13 3 3 2 7" xfId="4599" xr:uid="{5433F236-2067-4054-BF0C-9BE1FDB4EE75}"/>
    <cellStyle name="Normal 13 3 3 2 8" xfId="4600" xr:uid="{E3544EB8-B497-4570-BE2F-B78089397CC8}"/>
    <cellStyle name="Normal 13 3 3 2 9" xfId="4601" xr:uid="{41BE8615-4A99-4001-9501-BE79DA9CA6CD}"/>
    <cellStyle name="Normal 13 3 3 20" xfId="4602" xr:uid="{0E1247E8-3ABB-4752-A5C0-AD608A9239F8}"/>
    <cellStyle name="Normal 13 3 3 21" xfId="4603" xr:uid="{BFE4248F-5F60-4236-9730-35CF8DCCE558}"/>
    <cellStyle name="Normal 13 3 3 22" xfId="4604" xr:uid="{7BFC4EF5-B54B-4EEE-8D9B-0F1B020189EB}"/>
    <cellStyle name="Normal 13 3 3 23" xfId="4605" xr:uid="{4BEFD9A5-13B9-42E3-9CC9-FB0B5797B282}"/>
    <cellStyle name="Normal 13 3 3 24" xfId="4606" xr:uid="{A61AF392-283F-4357-B56D-317E1819EC19}"/>
    <cellStyle name="Normal 13 3 3 25" xfId="4607" xr:uid="{F262EF94-9ABA-4372-AAF8-8A0C7A4D2BDD}"/>
    <cellStyle name="Normal 13 3 3 26" xfId="4608" xr:uid="{716057AD-C95C-4FDE-8E81-CF0B09FC95C1}"/>
    <cellStyle name="Normal 13 3 3 27" xfId="4609" xr:uid="{861FBEDD-70B3-4DF1-BE83-E6ECD350711B}"/>
    <cellStyle name="Normal 13 3 3 28" xfId="4610" xr:uid="{D589D098-E402-4F08-9E1C-E4E57D4BB597}"/>
    <cellStyle name="Normal 13 3 3 29" xfId="4611" xr:uid="{F8C405AE-7131-4DB0-867B-DBB14D0D5B13}"/>
    <cellStyle name="Normal 13 3 3 3" xfId="4612" xr:uid="{0007EC7F-642F-438B-8C7E-CE61E187F1B6}"/>
    <cellStyle name="Normal 13 3 3 30" xfId="4613" xr:uid="{0FD82241-4DAE-4C10-8576-E0314B454E59}"/>
    <cellStyle name="Normal 13 3 3 31" xfId="4614" xr:uid="{4A342943-738A-4056-AB56-F5CACCC269EE}"/>
    <cellStyle name="Normal 13 3 3 32" xfId="4615" xr:uid="{7E0A4628-2EF9-40CD-A76C-21A8E06D6C30}"/>
    <cellStyle name="Normal 13 3 3 33" xfId="4616" xr:uid="{C928BDC7-20E0-4942-9CCB-8AE94C86DE73}"/>
    <cellStyle name="Normal 13 3 3 34" xfId="4617" xr:uid="{4949EB1E-BF65-47F5-B121-1CEC9DA32116}"/>
    <cellStyle name="Normal 13 3 3 35" xfId="4618" xr:uid="{9FDB49D9-3CB4-4B62-B6E6-CA25F731AFB7}"/>
    <cellStyle name="Normal 13 3 3 36" xfId="4619" xr:uid="{16A99DB4-38A9-4A81-BF82-F7DAD8C65F76}"/>
    <cellStyle name="Normal 13 3 3 37" xfId="4620" xr:uid="{B83DAC9F-55B0-4087-8C98-165EC1EBDDD0}"/>
    <cellStyle name="Normal 13 3 3 38" xfId="4621" xr:uid="{84F6ADD5-E2F9-464F-AF16-EC83412BF53A}"/>
    <cellStyle name="Normal 13 3 3 4" xfId="4622" xr:uid="{62AE114D-FEC8-4CF7-91AE-E406E0AA254A}"/>
    <cellStyle name="Normal 13 3 3 5" xfId="4623" xr:uid="{CF6AD237-10AD-45F5-A0D5-55AE226EB024}"/>
    <cellStyle name="Normal 13 3 3 6" xfId="4624" xr:uid="{D4738709-F1BD-4C3A-9E1A-0A6C610D1566}"/>
    <cellStyle name="Normal 13 3 3 7" xfId="4625" xr:uid="{98FAC217-3D49-4B03-91C2-C76B71E80404}"/>
    <cellStyle name="Normal 13 3 3 8" xfId="4626" xr:uid="{A1C39341-B6A1-4B2D-9947-EDC94B35E294}"/>
    <cellStyle name="Normal 13 3 3 9" xfId="4627" xr:uid="{B1BAD297-B40A-435F-8388-0D0BD52F36A0}"/>
    <cellStyle name="Normal 13 3 30" xfId="4628" xr:uid="{ECFD882E-E8EC-4AAC-A223-78D7BC91F723}"/>
    <cellStyle name="Normal 13 3 31" xfId="4629" xr:uid="{C03DF6D3-E4DD-462F-BA79-E8E38226931D}"/>
    <cellStyle name="Normal 13 3 32" xfId="4630" xr:uid="{A371A658-A169-49D8-B01A-7A6B05AC155E}"/>
    <cellStyle name="Normal 13 3 33" xfId="4631" xr:uid="{ABB079F4-D673-43FF-BB8A-0EB8F1A4DD44}"/>
    <cellStyle name="Normal 13 3 34" xfId="4632" xr:uid="{F4B95884-7851-4796-9FDF-0C0CCC74EC2C}"/>
    <cellStyle name="Normal 13 3 35" xfId="4633" xr:uid="{EEE638A3-722C-4E17-B158-6A75124A4F29}"/>
    <cellStyle name="Normal 13 3 36" xfId="4634" xr:uid="{64804AD9-B26E-459F-961C-A48C28084CBF}"/>
    <cellStyle name="Normal 13 3 37" xfId="4635" xr:uid="{EC038FF5-1131-4476-9D5C-EDB0545594F1}"/>
    <cellStyle name="Normal 13 3 38" xfId="4636" xr:uid="{1BF0ACA1-8BE0-4F1D-B656-855876A413FB}"/>
    <cellStyle name="Normal 13 3 39" xfId="4637" xr:uid="{FED3D767-70BE-4E7E-BC55-870B56CCC441}"/>
    <cellStyle name="Normal 13 3 4" xfId="4638" xr:uid="{C9C2447F-59FF-4398-8E23-179758D99B0F}"/>
    <cellStyle name="Normal 13 3 40" xfId="4639" xr:uid="{95745F62-0EAA-4D11-8C34-605358675F38}"/>
    <cellStyle name="Normal 13 3 41" xfId="4640" xr:uid="{3214371B-DDDD-40BB-9873-3801119B3443}"/>
    <cellStyle name="Normal 13 3 42" xfId="4641" xr:uid="{38DDDBF9-7FD0-4DD8-8F21-9BA8E691E0D8}"/>
    <cellStyle name="Normal 13 3 43" xfId="4642" xr:uid="{D5810AFB-6931-4917-A3DD-B3A733EEB7D6}"/>
    <cellStyle name="Normal 13 3 44" xfId="4643" xr:uid="{1A184A0D-E61A-4775-8E9D-89078E80F072}"/>
    <cellStyle name="Normal 13 3 45" xfId="4644" xr:uid="{E1610BCA-374A-473E-9B51-08FA820B85DF}"/>
    <cellStyle name="Normal 13 3 46" xfId="4645" xr:uid="{7E3DFCB1-8E7C-4017-8A27-D8F7236B3A34}"/>
    <cellStyle name="Normal 13 3 47" xfId="4646" xr:uid="{1AEF3817-EF65-4DEA-A701-470E658B7D06}"/>
    <cellStyle name="Normal 13 3 5" xfId="4647" xr:uid="{F78D6C79-6C7B-421D-BC48-06166348C4C8}"/>
    <cellStyle name="Normal 13 3 6" xfId="4648" xr:uid="{9FA9A8A0-BDA3-477F-B708-C1B16B523AB7}"/>
    <cellStyle name="Normal 13 3 7" xfId="4649" xr:uid="{66D92A02-AB5D-43CA-9378-E3077D2748C4}"/>
    <cellStyle name="Normal 13 3 8" xfId="4650" xr:uid="{67C1F81F-C3FF-436F-8D7B-BF07C9E6B3DA}"/>
    <cellStyle name="Normal 13 3 9" xfId="4651" xr:uid="{689C2864-00BF-4346-984D-7220E7473229}"/>
    <cellStyle name="Normal 13 30" xfId="4652" xr:uid="{4EFC1224-B583-4788-865D-E418E1A91054}"/>
    <cellStyle name="Normal 13 31" xfId="4653" xr:uid="{2694C4A2-1C12-4548-A8E2-7212425F6A20}"/>
    <cellStyle name="Normal 13 32" xfId="4654" xr:uid="{D63C492A-9380-4AF0-A6BB-AA8401298609}"/>
    <cellStyle name="Normal 13 33" xfId="4655" xr:uid="{3E30CCA3-7A70-4B6D-B695-741B286672B8}"/>
    <cellStyle name="Normal 13 34" xfId="4656" xr:uid="{5FB3CA49-58CF-42B5-AC00-F4E35C2C118C}"/>
    <cellStyle name="Normal 13 35" xfId="4657" xr:uid="{888F2CEF-C09C-406A-84E8-9FA2BDABB920}"/>
    <cellStyle name="Normal 13 36" xfId="4658" xr:uid="{FF7858B2-417A-4351-9F89-B1FA7712C1EF}"/>
    <cellStyle name="Normal 13 37" xfId="4659" xr:uid="{1CF1ED02-92D7-4CBE-AF3C-68DD1BC64096}"/>
    <cellStyle name="Normal 13 38" xfId="4660" xr:uid="{08979084-75CA-4D60-8522-06ED61C14021}"/>
    <cellStyle name="Normal 13 39" xfId="4661" xr:uid="{1B1477C7-75B9-4C07-BFFF-DEC32F7AE8B3}"/>
    <cellStyle name="Normal 13 4" xfId="4662" xr:uid="{E4615C0D-5D36-41A3-A987-AA6178A586B9}"/>
    <cellStyle name="Normal 13 4 10" xfId="4663" xr:uid="{4FD8C7D9-EA0C-4971-A306-0CC33A2A4941}"/>
    <cellStyle name="Normal 13 4 11" xfId="4664" xr:uid="{6771FE80-7FDE-4C19-9154-44B97BE5B7D9}"/>
    <cellStyle name="Normal 13 4 12" xfId="4665" xr:uid="{61D981A5-D13E-4D9D-9D5D-CDD429FBDF53}"/>
    <cellStyle name="Normal 13 4 13" xfId="4666" xr:uid="{82831DDB-3B73-4A74-B1F6-FC649C79BFED}"/>
    <cellStyle name="Normal 13 4 14" xfId="4667" xr:uid="{0A66016D-7066-4C95-873F-E2D11723FF36}"/>
    <cellStyle name="Normal 13 4 15" xfId="4668" xr:uid="{D03E1F95-13F8-427B-B124-466ECFC03C71}"/>
    <cellStyle name="Normal 13 4 16" xfId="4669" xr:uid="{8841A84C-0AF1-41F7-AF6B-14E4F45A957B}"/>
    <cellStyle name="Normal 13 4 17" xfId="4670" xr:uid="{2D0041AF-A252-465E-90E2-25BC62EE4FCD}"/>
    <cellStyle name="Normal 13 4 18" xfId="4671" xr:uid="{804186F4-8547-49BF-BD65-BAAB0F407AEE}"/>
    <cellStyle name="Normal 13 4 19" xfId="4672" xr:uid="{FBCDCEB0-9536-4700-8137-16599DD56DD0}"/>
    <cellStyle name="Normal 13 4 2" xfId="4673" xr:uid="{A8FDCEF4-420C-4F36-B40F-BCFB3DEA6BE0}"/>
    <cellStyle name="Normal 13 4 2 10" xfId="4674" xr:uid="{222E9B95-2DBB-4EE7-831D-D209F25B42F7}"/>
    <cellStyle name="Normal 13 4 2 11" xfId="4675" xr:uid="{593BA957-345E-4920-9B91-A73D28355A89}"/>
    <cellStyle name="Normal 13 4 2 12" xfId="4676" xr:uid="{9FCC3CF5-C1AF-4274-AA9F-A029C8DADE1D}"/>
    <cellStyle name="Normal 13 4 2 13" xfId="4677" xr:uid="{0E19027C-A0D4-459E-BAD0-80A44A4456B1}"/>
    <cellStyle name="Normal 13 4 2 14" xfId="4678" xr:uid="{49E35A59-A337-4EF9-BE9E-9333BC118241}"/>
    <cellStyle name="Normal 13 4 2 15" xfId="4679" xr:uid="{29783720-C203-4BD7-B668-5C56594130F6}"/>
    <cellStyle name="Normal 13 4 2 16" xfId="4680" xr:uid="{FEB6C3CB-4A49-4E05-9B6B-A185235F51DF}"/>
    <cellStyle name="Normal 13 4 2 17" xfId="4681" xr:uid="{5909CDFF-E58A-4622-B8D1-8567568DD058}"/>
    <cellStyle name="Normal 13 4 2 18" xfId="4682" xr:uid="{CA1B4DE8-E9A8-4970-9DB9-8EEE3EA24F62}"/>
    <cellStyle name="Normal 13 4 2 19" xfId="4683" xr:uid="{5274ED2A-BF39-4020-9F93-7E0891228F2A}"/>
    <cellStyle name="Normal 13 4 2 2" xfId="4684" xr:uid="{89B369E6-2692-4127-A3E6-29A66E9655BC}"/>
    <cellStyle name="Normal 13 4 2 2 10" xfId="4685" xr:uid="{6922C822-C96C-4508-8C95-9556DCD43473}"/>
    <cellStyle name="Normal 13 4 2 2 11" xfId="4686" xr:uid="{458EFAA7-EECC-431E-8EDD-D70AEE46D31B}"/>
    <cellStyle name="Normal 13 4 2 2 12" xfId="4687" xr:uid="{741F338F-B7D8-4918-8E12-9862F87CF222}"/>
    <cellStyle name="Normal 13 4 2 2 13" xfId="4688" xr:uid="{48FF8D39-1C94-4FB2-8EE3-54EB7D183D56}"/>
    <cellStyle name="Normal 13 4 2 2 14" xfId="4689" xr:uid="{938399EA-9A1E-48F9-9B40-88F758B6F3D2}"/>
    <cellStyle name="Normal 13 4 2 2 15" xfId="4690" xr:uid="{41027941-4288-44D9-BE04-82C282DAA35A}"/>
    <cellStyle name="Normal 13 4 2 2 16" xfId="4691" xr:uid="{06724BBE-CD43-4ED1-B95D-8C81FAE4A7B9}"/>
    <cellStyle name="Normal 13 4 2 2 17" xfId="4692" xr:uid="{5023FCD9-4DF1-479B-BC10-ADFB367767D8}"/>
    <cellStyle name="Normal 13 4 2 2 18" xfId="4693" xr:uid="{F2273976-F2FC-4A86-96E3-489D4B03405B}"/>
    <cellStyle name="Normal 13 4 2 2 19" xfId="4694" xr:uid="{934DB911-D6AE-4DE4-B167-B96B5E92E61B}"/>
    <cellStyle name="Normal 13 4 2 2 2" xfId="4695" xr:uid="{004DE09F-AD09-452C-84B3-2FC6B2BDCF66}"/>
    <cellStyle name="Normal 13 4 2 2 2 10" xfId="4696" xr:uid="{CFD73F1E-AF86-4AF8-B9F1-E8297FF9D51D}"/>
    <cellStyle name="Normal 13 4 2 2 2 11" xfId="4697" xr:uid="{3DF3C2F0-B2F5-4DDB-8796-CA4BF89B84AD}"/>
    <cellStyle name="Normal 13 4 2 2 2 12" xfId="4698" xr:uid="{0F48CCFD-BB01-484D-BD00-ECBB24E361C7}"/>
    <cellStyle name="Normal 13 4 2 2 2 13" xfId="4699" xr:uid="{643CBD83-3F8F-48E2-A18B-E2BB17D953CD}"/>
    <cellStyle name="Normal 13 4 2 2 2 14" xfId="4700" xr:uid="{A05CEEA6-B45A-403F-A60D-1B434AEBC714}"/>
    <cellStyle name="Normal 13 4 2 2 2 15" xfId="4701" xr:uid="{285F8180-A245-418A-B7D1-8C03CA3C1359}"/>
    <cellStyle name="Normal 13 4 2 2 2 16" xfId="4702" xr:uid="{0C485B9E-923C-46F1-BE0B-5DDBDCF35877}"/>
    <cellStyle name="Normal 13 4 2 2 2 17" xfId="4703" xr:uid="{677F16F2-8766-4D7D-9CF8-6C4A5E081723}"/>
    <cellStyle name="Normal 13 4 2 2 2 18" xfId="4704" xr:uid="{8B2B7B54-633E-4138-925D-25FFF7625399}"/>
    <cellStyle name="Normal 13 4 2 2 2 19" xfId="4705" xr:uid="{101A6E04-DC1A-4936-9CC9-9BD9393FA56D}"/>
    <cellStyle name="Normal 13 4 2 2 2 2" xfId="4706" xr:uid="{12A71BD3-318F-4054-9918-F23161F1F077}"/>
    <cellStyle name="Normal 13 4 2 2 2 20" xfId="4707" xr:uid="{FCD422C7-69A5-4F7F-8D83-D6BDDB1BBBFA}"/>
    <cellStyle name="Normal 13 4 2 2 2 21" xfId="4708" xr:uid="{4D0CBF4B-645E-46F8-B78D-75CCECDC9769}"/>
    <cellStyle name="Normal 13 4 2 2 2 22" xfId="4709" xr:uid="{1FE6868E-11AF-4B1D-B934-A7D512D618C1}"/>
    <cellStyle name="Normal 13 4 2 2 2 23" xfId="4710" xr:uid="{0B7F8CDF-F692-4C3C-A636-4C84086306CB}"/>
    <cellStyle name="Normal 13 4 2 2 2 24" xfId="4711" xr:uid="{A5EE26E0-FAFF-44DA-AC7E-180ACA8699D2}"/>
    <cellStyle name="Normal 13 4 2 2 2 25" xfId="4712" xr:uid="{63DE9005-F1A2-409C-A823-579A4DFD2C3E}"/>
    <cellStyle name="Normal 13 4 2 2 2 26" xfId="4713" xr:uid="{D800750E-6347-4E61-88BE-647054D6A516}"/>
    <cellStyle name="Normal 13 4 2 2 2 27" xfId="4714" xr:uid="{AB66AFB5-521B-4D6A-A986-124AFE242ED0}"/>
    <cellStyle name="Normal 13 4 2 2 2 28" xfId="4715" xr:uid="{CF43DD82-D14D-4F38-8FB5-FF89A5F65D6D}"/>
    <cellStyle name="Normal 13 4 2 2 2 29" xfId="4716" xr:uid="{1D9AADA1-5AB6-42D9-8DB9-E689E1F953EE}"/>
    <cellStyle name="Normal 13 4 2 2 2 3" xfId="4717" xr:uid="{44E5ED63-F28E-438E-82EB-342BE4E0CD61}"/>
    <cellStyle name="Normal 13 4 2 2 2 30" xfId="4718" xr:uid="{709ED7F6-F773-482C-96AB-BA4269DC8153}"/>
    <cellStyle name="Normal 13 4 2 2 2 31" xfId="4719" xr:uid="{D2B06587-A140-4CA1-B6B5-2C06A1D3872C}"/>
    <cellStyle name="Normal 13 4 2 2 2 32" xfId="4720" xr:uid="{CA4BE7B3-40BD-4886-B335-B22819897A56}"/>
    <cellStyle name="Normal 13 4 2 2 2 33" xfId="4721" xr:uid="{BB19C121-1525-4597-9075-284CED97FE02}"/>
    <cellStyle name="Normal 13 4 2 2 2 34" xfId="4722" xr:uid="{599AB833-B356-4CAE-93F6-8AE138201D3D}"/>
    <cellStyle name="Normal 13 4 2 2 2 35" xfId="4723" xr:uid="{C05BBE59-1549-4D7F-9BE0-BE14866D4C6A}"/>
    <cellStyle name="Normal 13 4 2 2 2 36" xfId="4724" xr:uid="{FCFEA3E3-A113-4DF5-8A22-34E8FDC20749}"/>
    <cellStyle name="Normal 13 4 2 2 2 37" xfId="4725" xr:uid="{C6B080E2-6E76-4B56-889F-CDBF13F72D7F}"/>
    <cellStyle name="Normal 13 4 2 2 2 38" xfId="4726" xr:uid="{794604F7-2EFB-43CE-BB01-5C59633BE02E}"/>
    <cellStyle name="Normal 13 4 2 2 2 4" xfId="4727" xr:uid="{7FDE09D1-F7D1-485C-B027-E2461C36FBFF}"/>
    <cellStyle name="Normal 13 4 2 2 2 5" xfId="4728" xr:uid="{0EAAD818-37DB-464A-908C-E0D880AC2EC5}"/>
    <cellStyle name="Normal 13 4 2 2 2 6" xfId="4729" xr:uid="{4F54B45B-03CF-493F-A09D-32AD174CEFC8}"/>
    <cellStyle name="Normal 13 4 2 2 2 7" xfId="4730" xr:uid="{58164C8A-30C5-442B-B470-A63047205BAD}"/>
    <cellStyle name="Normal 13 4 2 2 2 8" xfId="4731" xr:uid="{6FDAB498-7B1B-4F19-94B8-515D6F1BDA8D}"/>
    <cellStyle name="Normal 13 4 2 2 2 9" xfId="4732" xr:uid="{8A6C4AD6-E45E-409A-8A28-BF8CEAC155DF}"/>
    <cellStyle name="Normal 13 4 2 2 20" xfId="4733" xr:uid="{D0140998-72DA-49F0-A63F-7791C318EE71}"/>
    <cellStyle name="Normal 13 4 2 2 21" xfId="4734" xr:uid="{63B1B1B1-CFB6-4053-84FC-2123E3F6A98B}"/>
    <cellStyle name="Normal 13 4 2 2 22" xfId="4735" xr:uid="{5500FC58-E95A-4E75-B582-D2AB17C00446}"/>
    <cellStyle name="Normal 13 4 2 2 23" xfId="4736" xr:uid="{1BD868C1-E8D5-430C-B20C-8354D23ED829}"/>
    <cellStyle name="Normal 13 4 2 2 24" xfId="4737" xr:uid="{6F04533C-3078-48B8-9AEB-1BA38B9A7396}"/>
    <cellStyle name="Normal 13 4 2 2 25" xfId="4738" xr:uid="{0766F1C8-B9E9-40B6-A8EB-766277299DCE}"/>
    <cellStyle name="Normal 13 4 2 2 26" xfId="4739" xr:uid="{6EF63A21-1E43-45C7-B2A0-B303A7D9F68A}"/>
    <cellStyle name="Normal 13 4 2 2 27" xfId="4740" xr:uid="{3B2863EF-397E-45D5-B64E-A21277977C7E}"/>
    <cellStyle name="Normal 13 4 2 2 28" xfId="4741" xr:uid="{C52174C2-4183-4E98-9D0A-DBC2F8163553}"/>
    <cellStyle name="Normal 13 4 2 2 29" xfId="4742" xr:uid="{6BBC0ABB-F82A-4A47-BADF-85969DD07A8F}"/>
    <cellStyle name="Normal 13 4 2 2 3" xfId="4743" xr:uid="{B744A72A-D58D-4A33-BE52-45517C4976DB}"/>
    <cellStyle name="Normal 13 4 2 2 30" xfId="4744" xr:uid="{144CA132-3C4A-43C0-AF7E-859AE14C75C2}"/>
    <cellStyle name="Normal 13 4 2 2 31" xfId="4745" xr:uid="{74B9B4A4-73F5-492B-B5D5-7E49018DD15F}"/>
    <cellStyle name="Normal 13 4 2 2 32" xfId="4746" xr:uid="{854F7DF2-F535-4648-BD39-AEEA668E8A3F}"/>
    <cellStyle name="Normal 13 4 2 2 33" xfId="4747" xr:uid="{BDD72CD3-13BF-42B0-84EF-03E6B128F60A}"/>
    <cellStyle name="Normal 13 4 2 2 34" xfId="4748" xr:uid="{B994DBCF-C975-4B7E-B859-4A4542BAEBC0}"/>
    <cellStyle name="Normal 13 4 2 2 35" xfId="4749" xr:uid="{F72CC64B-CD99-4554-BDBC-3693720AC9C7}"/>
    <cellStyle name="Normal 13 4 2 2 36" xfId="4750" xr:uid="{A8682A52-36BF-442A-8908-C53D7C438B27}"/>
    <cellStyle name="Normal 13 4 2 2 37" xfId="4751" xr:uid="{34DDD39F-4A4F-44CE-895D-67D77CC68E6D}"/>
    <cellStyle name="Normal 13 4 2 2 38" xfId="4752" xr:uid="{338DCA41-1BCD-41D9-899E-1D5993724A1C}"/>
    <cellStyle name="Normal 13 4 2 2 4" xfId="4753" xr:uid="{BE87998C-8E2F-4124-954F-4B98D0FA441F}"/>
    <cellStyle name="Normal 13 4 2 2 5" xfId="4754" xr:uid="{31ED8A64-D11A-44FF-BB94-816C5C831D29}"/>
    <cellStyle name="Normal 13 4 2 2 6" xfId="4755" xr:uid="{E6631CA6-21BC-42D6-94B5-0F80FB9628F1}"/>
    <cellStyle name="Normal 13 4 2 2 7" xfId="4756" xr:uid="{D6ABA115-75C0-4687-8ECE-7E3ACCAD2E3F}"/>
    <cellStyle name="Normal 13 4 2 2 8" xfId="4757" xr:uid="{6C949ADB-0486-4D8A-ADF8-C77E576BA34A}"/>
    <cellStyle name="Normal 13 4 2 2 9" xfId="4758" xr:uid="{4C8C1D4B-750E-4635-BB27-4A3E494E950F}"/>
    <cellStyle name="Normal 13 4 2 20" xfId="4759" xr:uid="{AE276376-A58A-4111-9A8E-6135E45BFBC8}"/>
    <cellStyle name="Normal 13 4 2 21" xfId="4760" xr:uid="{7144A432-C08B-47AE-A6F9-CC13BD008284}"/>
    <cellStyle name="Normal 13 4 2 22" xfId="4761" xr:uid="{E0B87B87-53A7-4094-9AA3-84885B789EF2}"/>
    <cellStyle name="Normal 13 4 2 23" xfId="4762" xr:uid="{BB4EE27D-40E1-4A8E-932F-84723189A8C3}"/>
    <cellStyle name="Normal 13 4 2 24" xfId="4763" xr:uid="{3B0A8B39-3DD2-405F-BA76-1388627F73AC}"/>
    <cellStyle name="Normal 13 4 2 25" xfId="4764" xr:uid="{B676CCDF-7B29-473D-A5CA-69696038E96C}"/>
    <cellStyle name="Normal 13 4 2 26" xfId="4765" xr:uid="{022945DC-555E-41E2-9A5F-B69A54CE07CF}"/>
    <cellStyle name="Normal 13 4 2 27" xfId="4766" xr:uid="{A33C002B-42C0-4BB4-A9C7-364E7609AD29}"/>
    <cellStyle name="Normal 13 4 2 28" xfId="4767" xr:uid="{21358240-4FA6-459A-B7AC-D9C5A8E8CB57}"/>
    <cellStyle name="Normal 13 4 2 29" xfId="4768" xr:uid="{127F94A7-D418-4488-80E2-F9EBD28BB7FB}"/>
    <cellStyle name="Normal 13 4 2 3" xfId="4769" xr:uid="{E3074B46-0BF5-43BB-9187-D76DF871A715}"/>
    <cellStyle name="Normal 13 4 2 30" xfId="4770" xr:uid="{DE8B6FFD-D01E-4E61-BE7E-95615D3EFAA5}"/>
    <cellStyle name="Normal 13 4 2 31" xfId="4771" xr:uid="{6BCC8F0A-6637-4D98-A575-DE8C14A927E6}"/>
    <cellStyle name="Normal 13 4 2 32" xfId="4772" xr:uid="{740F48DC-345F-4BDC-B50E-C7E9B744861A}"/>
    <cellStyle name="Normal 13 4 2 33" xfId="4773" xr:uid="{7DD5E801-89F0-4878-A443-2D7B00A23284}"/>
    <cellStyle name="Normal 13 4 2 34" xfId="4774" xr:uid="{3CCFA8BD-B0FF-40C2-A14F-CD39D476216C}"/>
    <cellStyle name="Normal 13 4 2 35" xfId="4775" xr:uid="{3687EB44-26D6-41E5-9195-693A0F0DFD6D}"/>
    <cellStyle name="Normal 13 4 2 36" xfId="4776" xr:uid="{4C64875E-E6CD-4EC4-97CE-5AD94314416C}"/>
    <cellStyle name="Normal 13 4 2 37" xfId="4777" xr:uid="{3A9D9611-DB6A-4668-B218-F638E3B88865}"/>
    <cellStyle name="Normal 13 4 2 38" xfId="4778" xr:uid="{BAD8A3F7-83B5-4832-92C6-0D8FAB0E2AE2}"/>
    <cellStyle name="Normal 13 4 2 39" xfId="4779" xr:uid="{F765C9A0-6781-4DD4-B998-6D1045AA1E2C}"/>
    <cellStyle name="Normal 13 4 2 4" xfId="4780" xr:uid="{FE3F0DA5-A7B3-4540-A035-3E180FF3C671}"/>
    <cellStyle name="Normal 13 4 2 40" xfId="4781" xr:uid="{C842AEF3-EDBE-48E9-9ECA-8984BD7157DF}"/>
    <cellStyle name="Normal 13 4 2 5" xfId="4782" xr:uid="{D4161D3F-A784-4851-81E4-EE70E34DE06C}"/>
    <cellStyle name="Normal 13 4 2 6" xfId="4783" xr:uid="{DC60FDA6-44C3-4B97-AB33-6B180F51589B}"/>
    <cellStyle name="Normal 13 4 2 7" xfId="4784" xr:uid="{F458C20F-1AAF-4A6C-9C77-451AB650A2A6}"/>
    <cellStyle name="Normal 13 4 2 8" xfId="4785" xr:uid="{E0124D20-74E1-4BFB-B899-49117A9059D3}"/>
    <cellStyle name="Normal 13 4 2 9" xfId="4786" xr:uid="{76297FD2-083C-4A4C-B194-517299985F7F}"/>
    <cellStyle name="Normal 13 4 20" xfId="4787" xr:uid="{1F25E0ED-E2FC-4811-AEF6-49F766353F3E}"/>
    <cellStyle name="Normal 13 4 21" xfId="4788" xr:uid="{6BAAB6FA-710E-4C05-8D33-40215CE613D9}"/>
    <cellStyle name="Normal 13 4 22" xfId="4789" xr:uid="{AA994810-A1F2-4BCA-8581-39144778F490}"/>
    <cellStyle name="Normal 13 4 23" xfId="4790" xr:uid="{B97FB850-C0D4-4D2E-933E-1367EA512141}"/>
    <cellStyle name="Normal 13 4 24" xfId="4791" xr:uid="{AF5247A4-25D2-4807-B4BC-963E990015CF}"/>
    <cellStyle name="Normal 13 4 25" xfId="4792" xr:uid="{62DEE714-2E01-4832-B48F-B40248CC3A1A}"/>
    <cellStyle name="Normal 13 4 26" xfId="4793" xr:uid="{F8796DFD-867F-4EE3-814F-55A87FA7A6D3}"/>
    <cellStyle name="Normal 13 4 27" xfId="4794" xr:uid="{9B5F05EB-E11D-4449-B6E7-DD44CEF56E59}"/>
    <cellStyle name="Normal 13 4 28" xfId="4795" xr:uid="{AD5ED559-37A6-4162-B136-832EAEDFE66B}"/>
    <cellStyle name="Normal 13 4 29" xfId="4796" xr:uid="{947813A6-3B03-4308-9AC8-EE48E9DE231E}"/>
    <cellStyle name="Normal 13 4 3" xfId="4797" xr:uid="{FDFEFB95-46E8-45B1-994E-6F8F247EE437}"/>
    <cellStyle name="Normal 13 4 3 10" xfId="4798" xr:uid="{B5E02647-33D3-47FD-9302-9E2175A08269}"/>
    <cellStyle name="Normal 13 4 3 11" xfId="4799" xr:uid="{7A17FDAA-1D47-4825-94D6-80250623AD4C}"/>
    <cellStyle name="Normal 13 4 3 12" xfId="4800" xr:uid="{66775EC6-C3CB-4904-B509-2B538BEAB63F}"/>
    <cellStyle name="Normal 13 4 3 13" xfId="4801" xr:uid="{F0C75261-025E-4F58-9856-D575E445ABD7}"/>
    <cellStyle name="Normal 13 4 3 14" xfId="4802" xr:uid="{A20220A9-C23B-411D-A776-7A9554A87CC8}"/>
    <cellStyle name="Normal 13 4 3 15" xfId="4803" xr:uid="{DFC93343-A449-4D63-B156-6CB73999C2DA}"/>
    <cellStyle name="Normal 13 4 3 16" xfId="4804" xr:uid="{D28E3E47-4FF1-4F4C-A0AC-120E53F06C43}"/>
    <cellStyle name="Normal 13 4 3 17" xfId="4805" xr:uid="{0DA88CAC-FED5-461A-A6A9-0981A1726FE9}"/>
    <cellStyle name="Normal 13 4 3 18" xfId="4806" xr:uid="{CD1ED1DA-44DB-479F-A238-5017825D0A78}"/>
    <cellStyle name="Normal 13 4 3 19" xfId="4807" xr:uid="{05D395DC-A0EB-4ABA-8E7A-4D5804F93195}"/>
    <cellStyle name="Normal 13 4 3 2" xfId="4808" xr:uid="{47CA19DA-B25E-4D3D-9B64-03651792660A}"/>
    <cellStyle name="Normal 13 4 3 2 10" xfId="4809" xr:uid="{3D4F743C-6959-44C6-89B8-38D8A5751E64}"/>
    <cellStyle name="Normal 13 4 3 2 11" xfId="4810" xr:uid="{E15DC2B4-C3C8-4352-878B-333AA2A9F175}"/>
    <cellStyle name="Normal 13 4 3 2 12" xfId="4811" xr:uid="{25B9C882-C820-4C90-A5A2-FE838DA7631B}"/>
    <cellStyle name="Normal 13 4 3 2 13" xfId="4812" xr:uid="{8E497BF3-FF77-48EF-B498-8FCE467B36B1}"/>
    <cellStyle name="Normal 13 4 3 2 14" xfId="4813" xr:uid="{DE904CD3-AF77-4049-9926-E49FED60AC20}"/>
    <cellStyle name="Normal 13 4 3 2 15" xfId="4814" xr:uid="{B03F690D-5278-4663-830F-5E7911747918}"/>
    <cellStyle name="Normal 13 4 3 2 16" xfId="4815" xr:uid="{292BCB2E-4660-45B5-A0DE-31A77BFC6012}"/>
    <cellStyle name="Normal 13 4 3 2 17" xfId="4816" xr:uid="{0586584A-41CE-4B90-BC48-92375C6C1DA1}"/>
    <cellStyle name="Normal 13 4 3 2 18" xfId="4817" xr:uid="{D822F8F3-A472-4513-B520-57DE424A1C35}"/>
    <cellStyle name="Normal 13 4 3 2 19" xfId="4818" xr:uid="{4072505B-7910-4012-A121-BF6C5EF87374}"/>
    <cellStyle name="Normal 13 4 3 2 2" xfId="4819" xr:uid="{B7FE799A-7F02-44A4-964B-8271A5B89CC0}"/>
    <cellStyle name="Normal 13 4 3 2 20" xfId="4820" xr:uid="{58DE72AE-3CBE-47BF-9DDD-074AEABE69A1}"/>
    <cellStyle name="Normal 13 4 3 2 21" xfId="4821" xr:uid="{8A96F7A5-368B-42DA-A175-84D14A317583}"/>
    <cellStyle name="Normal 13 4 3 2 22" xfId="4822" xr:uid="{4E1B5AF3-6CF0-4BF7-BCEA-5EE6F793A432}"/>
    <cellStyle name="Normal 13 4 3 2 23" xfId="4823" xr:uid="{A12B9835-5133-4CA7-81CB-F453DAA96293}"/>
    <cellStyle name="Normal 13 4 3 2 24" xfId="4824" xr:uid="{A7584984-31D5-477C-9DE8-0EBFB6FA7E6D}"/>
    <cellStyle name="Normal 13 4 3 2 25" xfId="4825" xr:uid="{B4DE64F8-C06A-40E7-8759-67C160746D3A}"/>
    <cellStyle name="Normal 13 4 3 2 26" xfId="4826" xr:uid="{5BD9790F-E4CC-4A94-9451-1BE02D32E714}"/>
    <cellStyle name="Normal 13 4 3 2 27" xfId="4827" xr:uid="{84245F2F-04E4-41A2-B138-30AAA1AB2734}"/>
    <cellStyle name="Normal 13 4 3 2 28" xfId="4828" xr:uid="{0C20B3FB-3A95-4D4A-83E7-65DCE3B6706A}"/>
    <cellStyle name="Normal 13 4 3 2 29" xfId="4829" xr:uid="{38D822F3-D9D9-4B72-82D9-D35E3791CB77}"/>
    <cellStyle name="Normal 13 4 3 2 3" xfId="4830" xr:uid="{108BDCED-C2F0-4EB7-A59A-CDD38F5694A2}"/>
    <cellStyle name="Normal 13 4 3 2 30" xfId="4831" xr:uid="{0BD960CE-0A43-4750-8BDD-782439A5ECB8}"/>
    <cellStyle name="Normal 13 4 3 2 31" xfId="4832" xr:uid="{30F56E04-8BCB-4694-85CF-14C7E2A655BF}"/>
    <cellStyle name="Normal 13 4 3 2 32" xfId="4833" xr:uid="{0AEF3D8A-D040-42E6-ACC8-CB510380FE6A}"/>
    <cellStyle name="Normal 13 4 3 2 33" xfId="4834" xr:uid="{0D841C8F-715E-4C84-8795-970A63FBCBF9}"/>
    <cellStyle name="Normal 13 4 3 2 34" xfId="4835" xr:uid="{C5026BEC-A1EB-4A25-910D-8E7AC75B1F03}"/>
    <cellStyle name="Normal 13 4 3 2 35" xfId="4836" xr:uid="{7AC4E213-7418-45F9-A484-1701EC7A8B04}"/>
    <cellStyle name="Normal 13 4 3 2 36" xfId="4837" xr:uid="{71E4BFCD-0B16-41DE-9171-E6C4B920C1C4}"/>
    <cellStyle name="Normal 13 4 3 2 37" xfId="4838" xr:uid="{43A54E7C-61D1-4A67-8A02-B1AD57DF2CD3}"/>
    <cellStyle name="Normal 13 4 3 2 38" xfId="4839" xr:uid="{5F7837FD-3964-447F-98CF-D3C171642B79}"/>
    <cellStyle name="Normal 13 4 3 2 4" xfId="4840" xr:uid="{73F97C77-56E6-4C80-A6EB-DF6E38F026E0}"/>
    <cellStyle name="Normal 13 4 3 2 5" xfId="4841" xr:uid="{B2B0DCA8-4EE1-4563-83F1-D818F01C32FD}"/>
    <cellStyle name="Normal 13 4 3 2 6" xfId="4842" xr:uid="{42DA801A-3CDE-4D02-9DF3-C8056F77B1C2}"/>
    <cellStyle name="Normal 13 4 3 2 7" xfId="4843" xr:uid="{F87B794E-FFA1-4AC7-A480-D95884236432}"/>
    <cellStyle name="Normal 13 4 3 2 8" xfId="4844" xr:uid="{CFF82EE5-2784-4544-B94B-EA12A65FF299}"/>
    <cellStyle name="Normal 13 4 3 2 9" xfId="4845" xr:uid="{861804DC-FBDA-4984-9BD8-829A3DB8D993}"/>
    <cellStyle name="Normal 13 4 3 20" xfId="4846" xr:uid="{1C03B6DF-FDC7-4125-8787-7A56BD4C63F6}"/>
    <cellStyle name="Normal 13 4 3 21" xfId="4847" xr:uid="{6DD10A6A-8936-4956-AE80-77193036FA9A}"/>
    <cellStyle name="Normal 13 4 3 22" xfId="4848" xr:uid="{8D0E893B-ED35-4444-AEC2-70B545C13D8A}"/>
    <cellStyle name="Normal 13 4 3 23" xfId="4849" xr:uid="{AC0A288B-BA9B-430A-912B-450F1A00D3D9}"/>
    <cellStyle name="Normal 13 4 3 24" xfId="4850" xr:uid="{57B5337B-1D50-43FE-94F8-EC4F75F94B80}"/>
    <cellStyle name="Normal 13 4 3 25" xfId="4851" xr:uid="{CDFFD8D0-C809-400F-9BC4-4EE701F86064}"/>
    <cellStyle name="Normal 13 4 3 26" xfId="4852" xr:uid="{E27315DC-3831-4677-AA9E-8F49B7634FE8}"/>
    <cellStyle name="Normal 13 4 3 27" xfId="4853" xr:uid="{B13C66ED-2ED2-440A-8907-D7460FFF1E6A}"/>
    <cellStyle name="Normal 13 4 3 28" xfId="4854" xr:uid="{6EB4FEFC-B356-4A0B-B685-07D121B892BB}"/>
    <cellStyle name="Normal 13 4 3 29" xfId="4855" xr:uid="{950C850A-DF34-4120-9070-1C38DB7C4818}"/>
    <cellStyle name="Normal 13 4 3 3" xfId="4856" xr:uid="{164A87D4-6EC8-4BAE-B348-B1D360721DB2}"/>
    <cellStyle name="Normal 13 4 3 30" xfId="4857" xr:uid="{42E3519D-5675-4DBB-8928-D6FCCC02DCC4}"/>
    <cellStyle name="Normal 13 4 3 31" xfId="4858" xr:uid="{DA146B48-2A28-4DD6-AAD3-56A36B624064}"/>
    <cellStyle name="Normal 13 4 3 32" xfId="4859" xr:uid="{2E7B34A2-C3D4-49B6-8974-20EFA3E8B7EE}"/>
    <cellStyle name="Normal 13 4 3 33" xfId="4860" xr:uid="{F9AAB595-4343-4C83-BD34-CEDEAF65D110}"/>
    <cellStyle name="Normal 13 4 3 34" xfId="4861" xr:uid="{DAFE0D91-93F3-418D-8888-3C307BB7FAD0}"/>
    <cellStyle name="Normal 13 4 3 35" xfId="4862" xr:uid="{EA4C46E4-CA13-492D-A556-476EE6EFD1E5}"/>
    <cellStyle name="Normal 13 4 3 36" xfId="4863" xr:uid="{6678620D-D108-496D-A22F-C66369F5D4FD}"/>
    <cellStyle name="Normal 13 4 3 37" xfId="4864" xr:uid="{06C3E1CA-1F5C-4018-B545-5920CF84F9E3}"/>
    <cellStyle name="Normal 13 4 3 38" xfId="4865" xr:uid="{2A924B80-772F-4EDD-B4C8-D4874E620D7C}"/>
    <cellStyle name="Normal 13 4 3 4" xfId="4866" xr:uid="{2C813B94-8A76-4017-9A69-489F63EF405B}"/>
    <cellStyle name="Normal 13 4 3 5" xfId="4867" xr:uid="{A5E8637B-E3E9-413A-A381-EBEF2292451D}"/>
    <cellStyle name="Normal 13 4 3 6" xfId="4868" xr:uid="{51BCC7B9-3181-4E03-9AF5-25D83865AEFE}"/>
    <cellStyle name="Normal 13 4 3 7" xfId="4869" xr:uid="{302DE5FA-6B09-44C9-AE44-6A99BF944C7D}"/>
    <cellStyle name="Normal 13 4 3 8" xfId="4870" xr:uid="{61FF11F4-7A42-4B3C-A066-B8E56B6BDD84}"/>
    <cellStyle name="Normal 13 4 3 9" xfId="4871" xr:uid="{8BCB677D-FB10-442E-8FAF-3ED9A67E444C}"/>
    <cellStyle name="Normal 13 4 30" xfId="4872" xr:uid="{5B955631-6702-434C-A486-36EA39B75662}"/>
    <cellStyle name="Normal 13 4 31" xfId="4873" xr:uid="{2A3F109B-0C4A-4BA6-BB38-BD3D27CC2EEE}"/>
    <cellStyle name="Normal 13 4 32" xfId="4874" xr:uid="{78584FA5-2398-4532-A7BB-FF7771494CD8}"/>
    <cellStyle name="Normal 13 4 33" xfId="4875" xr:uid="{BF14ABBD-2844-4310-A5A1-F35A6A25A856}"/>
    <cellStyle name="Normal 13 4 34" xfId="4876" xr:uid="{724543E1-0123-4EFD-9181-D55E8162A87B}"/>
    <cellStyle name="Normal 13 4 35" xfId="4877" xr:uid="{1B3E9F70-721D-4E75-AA2D-469E0631D5AF}"/>
    <cellStyle name="Normal 13 4 36" xfId="4878" xr:uid="{B5E1685D-1028-4883-AED2-5C267B689A2A}"/>
    <cellStyle name="Normal 13 4 37" xfId="4879" xr:uid="{DCE576A3-C716-4415-B90D-546C4068C508}"/>
    <cellStyle name="Normal 13 4 38" xfId="4880" xr:uid="{B440A169-2E4D-43AB-984C-A84AE370C845}"/>
    <cellStyle name="Normal 13 4 39" xfId="4881" xr:uid="{CFAAF860-8F82-4988-A407-541E3FC36551}"/>
    <cellStyle name="Normal 13 4 4" xfId="4882" xr:uid="{5E1FD96C-81A6-46AA-A202-7238448A9CEB}"/>
    <cellStyle name="Normal 13 4 40" xfId="4883" xr:uid="{2F5E4448-39D0-4755-BE46-6A4D42C11A49}"/>
    <cellStyle name="Normal 13 4 41" xfId="4884" xr:uid="{EDF9DFD9-C221-4827-BADB-08C0E150F708}"/>
    <cellStyle name="Normal 13 4 42" xfId="4885" xr:uid="{96458FC4-05C1-416D-9139-388B1E513372}"/>
    <cellStyle name="Normal 13 4 43" xfId="4886" xr:uid="{E8A6BAED-71CB-49D4-A798-0E4DC00C6F1E}"/>
    <cellStyle name="Normal 13 4 44" xfId="4887" xr:uid="{5C0C4C83-8ED4-4F44-BEC2-D850C4D865AB}"/>
    <cellStyle name="Normal 13 4 45" xfId="4888" xr:uid="{E102B2D5-5DB9-4D65-9A44-C75B5DF8E7C0}"/>
    <cellStyle name="Normal 13 4 46" xfId="4889" xr:uid="{CD7414C5-897E-434D-957A-82D765A2EF35}"/>
    <cellStyle name="Normal 13 4 47" xfId="4890" xr:uid="{C5FF0B67-B3B6-43D5-BA12-2D1545E35163}"/>
    <cellStyle name="Normal 13 4 5" xfId="4891" xr:uid="{01B39915-292D-47C7-8E20-BB8C78657BD9}"/>
    <cellStyle name="Normal 13 4 6" xfId="4892" xr:uid="{BEF27300-7661-4C8B-9980-C515D8ED65BA}"/>
    <cellStyle name="Normal 13 4 7" xfId="4893" xr:uid="{F1E1A68C-4D30-4A53-ACD9-B77FC12FB2F9}"/>
    <cellStyle name="Normal 13 4 8" xfId="4894" xr:uid="{1F95C25E-764F-4807-A95E-F1BEA4AA3048}"/>
    <cellStyle name="Normal 13 4 9" xfId="4895" xr:uid="{4A2FF9BA-1853-404F-95DC-1EBDF1C5293D}"/>
    <cellStyle name="Normal 13 40" xfId="4896" xr:uid="{E380BED9-46FF-4995-891B-699D45005595}"/>
    <cellStyle name="Normal 13 41" xfId="4897" xr:uid="{247AD20B-1588-409E-BBB5-FF6CD1BA4952}"/>
    <cellStyle name="Normal 13 42" xfId="4898" xr:uid="{3AD4CB8E-92F6-486C-8208-B89D4E60C0B0}"/>
    <cellStyle name="Normal 13 43" xfId="4899" xr:uid="{3878DA50-B15D-44AA-A315-B9F96C022813}"/>
    <cellStyle name="Normal 13 44" xfId="4900" xr:uid="{083910C6-9352-4E1A-AC6E-7FD020685727}"/>
    <cellStyle name="Normal 13 45" xfId="4901" xr:uid="{21FEBBA6-D263-4147-9075-11AFB72FF5FD}"/>
    <cellStyle name="Normal 13 46" xfId="4902" xr:uid="{966F2CAE-03AF-4DC8-BFBF-13F91D51A51A}"/>
    <cellStyle name="Normal 13 47" xfId="4903" xr:uid="{D6F816D6-3778-4410-9012-CC292FA740AD}"/>
    <cellStyle name="Normal 13 48" xfId="4904" xr:uid="{B7A793EA-E6AC-48EF-A9AB-F2AA91637A84}"/>
    <cellStyle name="Normal 13 49" xfId="4905" xr:uid="{BA68FBDF-C446-442B-9B9F-1C51F800A032}"/>
    <cellStyle name="Normal 13 5" xfId="4906" xr:uid="{2D84E726-BE5E-4EAF-BB9D-AD15923EC3B9}"/>
    <cellStyle name="Normal 13 5 10" xfId="4907" xr:uid="{5D014AE8-A7CC-4334-B6D8-2A06E5464404}"/>
    <cellStyle name="Normal 13 5 11" xfId="4908" xr:uid="{AC449C8D-0F68-442B-8493-FD9345632924}"/>
    <cellStyle name="Normal 13 5 12" xfId="4909" xr:uid="{0768F2BE-0D20-432D-B8F7-1D02882C518B}"/>
    <cellStyle name="Normal 13 5 13" xfId="4910" xr:uid="{BA5317AC-E99E-4AA9-9DB7-3CAC73CADB63}"/>
    <cellStyle name="Normal 13 5 14" xfId="4911" xr:uid="{7D3382AF-3F4D-49D2-B952-D6DDF960DC57}"/>
    <cellStyle name="Normal 13 5 15" xfId="4912" xr:uid="{78E06491-8FA4-4829-B383-1A00C6AC35AA}"/>
    <cellStyle name="Normal 13 5 16" xfId="4913" xr:uid="{11B81445-DF82-45A3-B9C5-DE8FB5AAD6D2}"/>
    <cellStyle name="Normal 13 5 17" xfId="4914" xr:uid="{FB0EEB74-D340-467B-9204-DB47E7B99B44}"/>
    <cellStyle name="Normal 13 5 18" xfId="4915" xr:uid="{167A09D7-485E-4F97-A1EE-A519C5818F2D}"/>
    <cellStyle name="Normal 13 5 19" xfId="4916" xr:uid="{2D496BDB-11BD-4E59-8476-40D2821E743B}"/>
    <cellStyle name="Normal 13 5 2" xfId="4917" xr:uid="{E2C0986D-AF1A-482B-A55A-B2B748F41B48}"/>
    <cellStyle name="Normal 13 5 2 10" xfId="4918" xr:uid="{F833A616-44AA-4289-9D51-C82BD27FC020}"/>
    <cellStyle name="Normal 13 5 2 11" xfId="4919" xr:uid="{DE1FFA40-AABC-42BB-BB3B-0EDD38C321E3}"/>
    <cellStyle name="Normal 13 5 2 12" xfId="4920" xr:uid="{9D302E2B-3BC9-4F5E-AD63-41A61DA89CAB}"/>
    <cellStyle name="Normal 13 5 2 13" xfId="4921" xr:uid="{372EA55E-BA72-4C1A-8E75-D85831A12184}"/>
    <cellStyle name="Normal 13 5 2 14" xfId="4922" xr:uid="{C9A4048B-F87A-43AE-890C-163412BA6C5F}"/>
    <cellStyle name="Normal 13 5 2 15" xfId="4923" xr:uid="{CF72EE8E-31AD-4430-84A7-59DD6BF1111D}"/>
    <cellStyle name="Normal 13 5 2 16" xfId="4924" xr:uid="{0C32F3FA-088F-4871-B895-7FAFF5E60291}"/>
    <cellStyle name="Normal 13 5 2 17" xfId="4925" xr:uid="{DC2B8110-46E4-4C17-A990-8E629942E101}"/>
    <cellStyle name="Normal 13 5 2 18" xfId="4926" xr:uid="{2A9C7B2A-4F5A-43DB-851D-563553382C89}"/>
    <cellStyle name="Normal 13 5 2 19" xfId="4927" xr:uid="{F1CEA9A2-1798-42B8-9E4B-D2D517896D14}"/>
    <cellStyle name="Normal 13 5 2 2" xfId="4928" xr:uid="{9606F985-416E-4F54-8883-CF433D36B546}"/>
    <cellStyle name="Normal 13 5 2 2 10" xfId="4929" xr:uid="{30DC3BC0-787F-4940-A662-8377AE8DD64C}"/>
    <cellStyle name="Normal 13 5 2 2 11" xfId="4930" xr:uid="{57CB741C-1A8F-44BD-97E5-EDED1B0D93EB}"/>
    <cellStyle name="Normal 13 5 2 2 12" xfId="4931" xr:uid="{4D735CF4-6645-434B-B56A-71A9F208CD0F}"/>
    <cellStyle name="Normal 13 5 2 2 13" xfId="4932" xr:uid="{63BA200F-4561-46F2-8580-FFBEBB80E719}"/>
    <cellStyle name="Normal 13 5 2 2 14" xfId="4933" xr:uid="{C08EA691-8DEC-4356-B467-C4FE1BD0DEE8}"/>
    <cellStyle name="Normal 13 5 2 2 15" xfId="4934" xr:uid="{DB01A066-0139-4DA2-960E-45F96F3A0D6A}"/>
    <cellStyle name="Normal 13 5 2 2 16" xfId="4935" xr:uid="{DB2B1348-3277-491D-AF6B-D4062B6B839B}"/>
    <cellStyle name="Normal 13 5 2 2 17" xfId="4936" xr:uid="{D6495604-942A-427A-BF98-396D5BCD6CD8}"/>
    <cellStyle name="Normal 13 5 2 2 18" xfId="4937" xr:uid="{BD8E9F58-746F-4F7B-B8AE-AD6B638D9464}"/>
    <cellStyle name="Normal 13 5 2 2 19" xfId="4938" xr:uid="{FC57D5AE-B4B0-4EAE-9209-7D9E212E5E9D}"/>
    <cellStyle name="Normal 13 5 2 2 2" xfId="4939" xr:uid="{9F951D1D-A1D7-4523-90A5-CFE53573D151}"/>
    <cellStyle name="Normal 13 5 2 2 2 10" xfId="4940" xr:uid="{8EB1CEE4-C6A0-45AA-B261-BE0716C028FF}"/>
    <cellStyle name="Normal 13 5 2 2 2 11" xfId="4941" xr:uid="{30EBB483-274A-4219-8CF3-D2834E384874}"/>
    <cellStyle name="Normal 13 5 2 2 2 12" xfId="4942" xr:uid="{0A0C839D-91B7-4F1C-89B8-7EC9798A9AF3}"/>
    <cellStyle name="Normal 13 5 2 2 2 13" xfId="4943" xr:uid="{BE7CA360-0430-4B04-B6CB-08C1BC567BF4}"/>
    <cellStyle name="Normal 13 5 2 2 2 14" xfId="4944" xr:uid="{C774BE4E-EEA4-4716-B28E-4E4A2CDF9197}"/>
    <cellStyle name="Normal 13 5 2 2 2 15" xfId="4945" xr:uid="{5800CD3D-EC0A-4462-9FDD-DF0F37B8879B}"/>
    <cellStyle name="Normal 13 5 2 2 2 16" xfId="4946" xr:uid="{75DC2CCD-4BC9-4128-8940-F01E42541F6F}"/>
    <cellStyle name="Normal 13 5 2 2 2 17" xfId="4947" xr:uid="{2FA0284B-CE84-49CC-BF43-A6F2A533ACBB}"/>
    <cellStyle name="Normal 13 5 2 2 2 18" xfId="4948" xr:uid="{CF83265E-1964-4AA8-8E68-50B38CB67536}"/>
    <cellStyle name="Normal 13 5 2 2 2 19" xfId="4949" xr:uid="{5B1F437A-23F9-4E86-BAD4-6B77BFB27D8F}"/>
    <cellStyle name="Normal 13 5 2 2 2 2" xfId="4950" xr:uid="{3F1B4543-F80C-4749-9C08-53156FAD4A52}"/>
    <cellStyle name="Normal 13 5 2 2 2 20" xfId="4951" xr:uid="{7DA9832E-CE61-455F-9016-6A3DB1CECF45}"/>
    <cellStyle name="Normal 13 5 2 2 2 21" xfId="4952" xr:uid="{EABDB6DE-C966-40AB-B470-2B2971BB053B}"/>
    <cellStyle name="Normal 13 5 2 2 2 22" xfId="4953" xr:uid="{A6D3D690-9B58-4A56-8C33-50E4E45ADE2A}"/>
    <cellStyle name="Normal 13 5 2 2 2 23" xfId="4954" xr:uid="{0336C2C8-6F05-4C60-BC35-824A893D55ED}"/>
    <cellStyle name="Normal 13 5 2 2 2 24" xfId="4955" xr:uid="{BE25D10A-4086-4CAA-8903-EAD111C84C17}"/>
    <cellStyle name="Normal 13 5 2 2 2 25" xfId="4956" xr:uid="{FF3632D5-608C-4EA9-A02A-718419E659D9}"/>
    <cellStyle name="Normal 13 5 2 2 2 26" xfId="4957" xr:uid="{8A1F08A0-F172-4E61-A4DA-63486D1228BB}"/>
    <cellStyle name="Normal 13 5 2 2 2 27" xfId="4958" xr:uid="{FF7AE2C3-B69A-41D5-B024-22549F7B9E0D}"/>
    <cellStyle name="Normal 13 5 2 2 2 28" xfId="4959" xr:uid="{E3BF668D-B05C-449A-ADCA-1279B8C33C8A}"/>
    <cellStyle name="Normal 13 5 2 2 2 29" xfId="4960" xr:uid="{33D4EB8E-75D4-4CA5-B6BB-8A983ACB59BA}"/>
    <cellStyle name="Normal 13 5 2 2 2 3" xfId="4961" xr:uid="{47167FF6-2C66-446A-A668-25EF3AE1DB5D}"/>
    <cellStyle name="Normal 13 5 2 2 2 30" xfId="4962" xr:uid="{FFA28458-B833-4632-A480-6EDA9E480D21}"/>
    <cellStyle name="Normal 13 5 2 2 2 31" xfId="4963" xr:uid="{5814D3FD-DCC5-46B8-BE25-E6308C994A81}"/>
    <cellStyle name="Normal 13 5 2 2 2 32" xfId="4964" xr:uid="{32B7B14A-9BCC-44BF-A1DE-0B9FAA02E29B}"/>
    <cellStyle name="Normal 13 5 2 2 2 33" xfId="4965" xr:uid="{FA13E7BB-21FF-49C5-8249-FC96F0022E53}"/>
    <cellStyle name="Normal 13 5 2 2 2 34" xfId="4966" xr:uid="{2E71F5D1-92CE-4361-978D-2F988D3DB15F}"/>
    <cellStyle name="Normal 13 5 2 2 2 35" xfId="4967" xr:uid="{BDE8CADE-2E35-4C17-B6AD-D85BEC54F70C}"/>
    <cellStyle name="Normal 13 5 2 2 2 36" xfId="4968" xr:uid="{4AF2EA02-619E-4CFC-BA82-E478A48E4F62}"/>
    <cellStyle name="Normal 13 5 2 2 2 37" xfId="4969" xr:uid="{DB50D0B3-C873-47BB-9719-A0092EB55EDD}"/>
    <cellStyle name="Normal 13 5 2 2 2 38" xfId="4970" xr:uid="{7ED9D6D5-DE95-4577-B3D9-6E7824EA7F0F}"/>
    <cellStyle name="Normal 13 5 2 2 2 4" xfId="4971" xr:uid="{472FF382-090D-4E27-A57B-6495865AF7CF}"/>
    <cellStyle name="Normal 13 5 2 2 2 5" xfId="4972" xr:uid="{17D2CCB5-3C0E-435C-93FB-2F91561874D2}"/>
    <cellStyle name="Normal 13 5 2 2 2 6" xfId="4973" xr:uid="{33F41023-792F-4663-ADB3-70040F089827}"/>
    <cellStyle name="Normal 13 5 2 2 2 7" xfId="4974" xr:uid="{1AF180EF-5F15-447E-9FC9-FD967C991D25}"/>
    <cellStyle name="Normal 13 5 2 2 2 8" xfId="4975" xr:uid="{259BCF72-8714-4256-9C65-19288C412933}"/>
    <cellStyle name="Normal 13 5 2 2 2 9" xfId="4976" xr:uid="{F58D817B-BA02-4D7B-A679-E6A6F7A5CA18}"/>
    <cellStyle name="Normal 13 5 2 2 20" xfId="4977" xr:uid="{1CBDEB53-56D4-4702-8387-E7F4224DD509}"/>
    <cellStyle name="Normal 13 5 2 2 21" xfId="4978" xr:uid="{5B1DDF4F-2793-4B34-BD6D-9DB3A7229DEE}"/>
    <cellStyle name="Normal 13 5 2 2 22" xfId="4979" xr:uid="{906173DD-98C7-4D23-94B0-32E8E174DBB7}"/>
    <cellStyle name="Normal 13 5 2 2 23" xfId="4980" xr:uid="{B25371C3-4D8B-4DB2-A163-ABEE16D8DC4A}"/>
    <cellStyle name="Normal 13 5 2 2 24" xfId="4981" xr:uid="{4A5072EF-2F06-4432-B89A-A7927ACEFD10}"/>
    <cellStyle name="Normal 13 5 2 2 25" xfId="4982" xr:uid="{D757552A-F9BD-4469-8555-6BCFDA760F3E}"/>
    <cellStyle name="Normal 13 5 2 2 26" xfId="4983" xr:uid="{D426CD17-8DF8-4D7D-B582-4AE2A668810B}"/>
    <cellStyle name="Normal 13 5 2 2 27" xfId="4984" xr:uid="{8CB42405-05F2-431A-B326-569F37F3ADB1}"/>
    <cellStyle name="Normal 13 5 2 2 28" xfId="4985" xr:uid="{C53ECE8A-86FD-4C7D-9DF0-422D5B4746E8}"/>
    <cellStyle name="Normal 13 5 2 2 29" xfId="4986" xr:uid="{C012DFCE-F910-4E85-A39B-FF0BF50C6798}"/>
    <cellStyle name="Normal 13 5 2 2 3" xfId="4987" xr:uid="{97B5030A-C292-4538-9B16-DDF356C9065B}"/>
    <cellStyle name="Normal 13 5 2 2 30" xfId="4988" xr:uid="{CE11B0B6-2BA3-4D30-85D1-E1D93A38A1D9}"/>
    <cellStyle name="Normal 13 5 2 2 31" xfId="4989" xr:uid="{76FBD179-60E2-46C2-A5CB-0511DFF89010}"/>
    <cellStyle name="Normal 13 5 2 2 32" xfId="4990" xr:uid="{92C88D23-FF0F-4F4E-88DC-F19C76D278B5}"/>
    <cellStyle name="Normal 13 5 2 2 33" xfId="4991" xr:uid="{F29F8230-BD71-4A9F-BFCF-C33C8906E7CD}"/>
    <cellStyle name="Normal 13 5 2 2 34" xfId="4992" xr:uid="{6A0E33C2-490C-48F3-8D14-65AD392DD476}"/>
    <cellStyle name="Normal 13 5 2 2 35" xfId="4993" xr:uid="{4A849697-A08F-457D-B510-1202EC5E6BDB}"/>
    <cellStyle name="Normal 13 5 2 2 36" xfId="4994" xr:uid="{266CBF4C-D8CF-45AA-8BF0-AE7EABB69D53}"/>
    <cellStyle name="Normal 13 5 2 2 37" xfId="4995" xr:uid="{52E39FB2-F5B9-4454-8D97-D4C03866C394}"/>
    <cellStyle name="Normal 13 5 2 2 38" xfId="4996" xr:uid="{B8140730-50B0-41C2-857E-4AECB5942BC7}"/>
    <cellStyle name="Normal 13 5 2 2 4" xfId="4997" xr:uid="{EA3A7718-9726-42C3-9B7A-145A398AD8F6}"/>
    <cellStyle name="Normal 13 5 2 2 5" xfId="4998" xr:uid="{2C40605B-F32D-4E3F-8896-E5F38F779902}"/>
    <cellStyle name="Normal 13 5 2 2 6" xfId="4999" xr:uid="{FA9E1347-EE1B-4542-8936-54BD776D703B}"/>
    <cellStyle name="Normal 13 5 2 2 7" xfId="5000" xr:uid="{C2F33C65-492B-4285-9F0F-AE7BF45EF274}"/>
    <cellStyle name="Normal 13 5 2 2 8" xfId="5001" xr:uid="{5BA6F20E-4B19-4656-AB66-8081EB9C9F71}"/>
    <cellStyle name="Normal 13 5 2 2 9" xfId="5002" xr:uid="{DAE84AE3-BEEF-407A-918F-27195397A043}"/>
    <cellStyle name="Normal 13 5 2 20" xfId="5003" xr:uid="{783E8C36-96C2-4661-8B2A-EFB6BD7444BF}"/>
    <cellStyle name="Normal 13 5 2 21" xfId="5004" xr:uid="{886144A6-95A8-4A36-A151-239B5FE62D1C}"/>
    <cellStyle name="Normal 13 5 2 22" xfId="5005" xr:uid="{FFC48E3E-72B5-46E8-B4CF-7565A25257B8}"/>
    <cellStyle name="Normal 13 5 2 23" xfId="5006" xr:uid="{E746FDDC-A181-46B1-8184-268E57B40559}"/>
    <cellStyle name="Normal 13 5 2 24" xfId="5007" xr:uid="{915F5203-827D-4D90-88F0-278947C08DC6}"/>
    <cellStyle name="Normal 13 5 2 25" xfId="5008" xr:uid="{FC82A969-00FD-4ADF-9FE8-B836EDADFD0A}"/>
    <cellStyle name="Normal 13 5 2 26" xfId="5009" xr:uid="{3D527D4B-8BC9-4128-A7FF-BE0C28178177}"/>
    <cellStyle name="Normal 13 5 2 27" xfId="5010" xr:uid="{05015826-508B-4725-B025-9F2F02FF3F5A}"/>
    <cellStyle name="Normal 13 5 2 28" xfId="5011" xr:uid="{5B77CA3C-382C-41EA-B87A-9237D673933F}"/>
    <cellStyle name="Normal 13 5 2 29" xfId="5012" xr:uid="{F455C435-BCA8-4C8E-9D6F-44F4C8C89950}"/>
    <cellStyle name="Normal 13 5 2 3" xfId="5013" xr:uid="{84764BA9-661D-4A3A-898D-79AEC276EB22}"/>
    <cellStyle name="Normal 13 5 2 30" xfId="5014" xr:uid="{DAF9C246-5894-4852-A68F-AA61D020EC1E}"/>
    <cellStyle name="Normal 13 5 2 31" xfId="5015" xr:uid="{83170A58-9067-4577-A34D-F5118DC092F2}"/>
    <cellStyle name="Normal 13 5 2 32" xfId="5016" xr:uid="{24D4E6BC-9794-4A42-B594-DBE7D277F574}"/>
    <cellStyle name="Normal 13 5 2 33" xfId="5017" xr:uid="{3D23FAFC-28B2-41F6-9F3F-8C0789113035}"/>
    <cellStyle name="Normal 13 5 2 34" xfId="5018" xr:uid="{37BB4BBB-CF2C-40A5-82C9-AC4E4D6EE8D9}"/>
    <cellStyle name="Normal 13 5 2 35" xfId="5019" xr:uid="{728C8487-1AB5-4F25-8F0C-69F0F686E620}"/>
    <cellStyle name="Normal 13 5 2 36" xfId="5020" xr:uid="{DC3F8463-5307-4DFA-9055-E1E1194F1F1D}"/>
    <cellStyle name="Normal 13 5 2 37" xfId="5021" xr:uid="{2314A4CA-72CF-4FDD-AA64-36284855135A}"/>
    <cellStyle name="Normal 13 5 2 38" xfId="5022" xr:uid="{7F3D3788-00EE-4F2F-9413-335F54F97264}"/>
    <cellStyle name="Normal 13 5 2 39" xfId="5023" xr:uid="{1CDF70F0-60A0-4996-8CC6-3E7A681021B8}"/>
    <cellStyle name="Normal 13 5 2 4" xfId="5024" xr:uid="{4994ECA9-29F3-4352-86E5-867DD8708AC8}"/>
    <cellStyle name="Normal 13 5 2 40" xfId="5025" xr:uid="{19F616E2-9616-49E6-B16C-ED9F43254254}"/>
    <cellStyle name="Normal 13 5 2 5" xfId="5026" xr:uid="{5448F1EE-4D7C-4A8C-852A-EF87037A7D42}"/>
    <cellStyle name="Normal 13 5 2 6" xfId="5027" xr:uid="{8A493E97-B129-45D4-A448-F0FC9BC23822}"/>
    <cellStyle name="Normal 13 5 2 7" xfId="5028" xr:uid="{C6F52506-85E7-4C9B-B9BB-74B9E08B3387}"/>
    <cellStyle name="Normal 13 5 2 8" xfId="5029" xr:uid="{CD073845-1D12-4DD8-A073-DD6845A564FC}"/>
    <cellStyle name="Normal 13 5 2 9" xfId="5030" xr:uid="{5237AB39-35D0-485C-8331-A4FB54AEE93E}"/>
    <cellStyle name="Normal 13 5 20" xfId="5031" xr:uid="{BF99DE3C-E8BD-4C20-A65F-1E4CDE3ED8B3}"/>
    <cellStyle name="Normal 13 5 21" xfId="5032" xr:uid="{27C94A3A-22AE-4A49-B9C0-059E58D8CB49}"/>
    <cellStyle name="Normal 13 5 22" xfId="5033" xr:uid="{C92C4427-58C0-4AF0-B9CE-BE46CEAF5D17}"/>
    <cellStyle name="Normal 13 5 23" xfId="5034" xr:uid="{8ECA8FC6-4529-44CF-8B07-9B8C76E148A0}"/>
    <cellStyle name="Normal 13 5 24" xfId="5035" xr:uid="{A5A8EC85-FFC2-48F7-B802-226622FF94E9}"/>
    <cellStyle name="Normal 13 5 25" xfId="5036" xr:uid="{636B2407-DD3D-4F86-83A3-98EBBB1179B9}"/>
    <cellStyle name="Normal 13 5 26" xfId="5037" xr:uid="{3FB60E19-D2D2-4B0D-93CC-EB6BDE1DB896}"/>
    <cellStyle name="Normal 13 5 27" xfId="5038" xr:uid="{24E65EEB-2BF5-4FB7-975F-1F05A99CD916}"/>
    <cellStyle name="Normal 13 5 28" xfId="5039" xr:uid="{567C2876-BC53-4E77-A613-8C056873C2C0}"/>
    <cellStyle name="Normal 13 5 29" xfId="5040" xr:uid="{05A7EE9C-9C99-429C-946E-6837751D1FFD}"/>
    <cellStyle name="Normal 13 5 3" xfId="5041" xr:uid="{8BF178E6-4011-48EA-A3B2-88C1B4053D90}"/>
    <cellStyle name="Normal 13 5 3 10" xfId="5042" xr:uid="{A6EF94FD-1B47-4E6B-8DCE-17C71795FFC4}"/>
    <cellStyle name="Normal 13 5 3 11" xfId="5043" xr:uid="{78D45AF1-53A9-4474-9120-FB21C7BB7732}"/>
    <cellStyle name="Normal 13 5 3 12" xfId="5044" xr:uid="{090FB5E3-8112-4711-A1BC-C8D4B5386A98}"/>
    <cellStyle name="Normal 13 5 3 13" xfId="5045" xr:uid="{7892234F-4CB6-4FB8-88F1-3D4A60BBFC07}"/>
    <cellStyle name="Normal 13 5 3 14" xfId="5046" xr:uid="{D3483969-AD59-47CA-A4F0-3538CD6F32AD}"/>
    <cellStyle name="Normal 13 5 3 15" xfId="5047" xr:uid="{679D15CA-8203-4C30-AB3B-DBC0DB63E520}"/>
    <cellStyle name="Normal 13 5 3 16" xfId="5048" xr:uid="{3ECA5E24-FD22-46F5-B966-4916A374BBF4}"/>
    <cellStyle name="Normal 13 5 3 17" xfId="5049" xr:uid="{B244F62E-2544-4ED7-A483-45280682651F}"/>
    <cellStyle name="Normal 13 5 3 18" xfId="5050" xr:uid="{A9BC4B62-0201-41CB-9E6F-869F82B0C6EB}"/>
    <cellStyle name="Normal 13 5 3 19" xfId="5051" xr:uid="{DB45EE1D-F7F1-43A2-B9D2-B4C6D5AA4DEE}"/>
    <cellStyle name="Normal 13 5 3 2" xfId="5052" xr:uid="{6233F5F5-4297-4502-9DCB-E11BEBF1E123}"/>
    <cellStyle name="Normal 13 5 3 2 10" xfId="5053" xr:uid="{FB895B83-A54B-4C24-9E3F-55FC8B301C6E}"/>
    <cellStyle name="Normal 13 5 3 2 11" xfId="5054" xr:uid="{41066285-D84D-4499-B06C-2C1890596FB9}"/>
    <cellStyle name="Normal 13 5 3 2 12" xfId="5055" xr:uid="{4E4B9ABE-A5C1-4A48-8994-7C482B052E0E}"/>
    <cellStyle name="Normal 13 5 3 2 13" xfId="5056" xr:uid="{0AC7D8B1-E0C9-4B67-B75E-6C7F10A8A6D3}"/>
    <cellStyle name="Normal 13 5 3 2 14" xfId="5057" xr:uid="{8623ED80-8BBC-4523-85AE-09D21DE4285C}"/>
    <cellStyle name="Normal 13 5 3 2 15" xfId="5058" xr:uid="{B38BF8A0-BEBB-486E-A968-B35DFE4DD704}"/>
    <cellStyle name="Normal 13 5 3 2 16" xfId="5059" xr:uid="{A8758929-4D4F-4EB6-8C25-EB15495186D8}"/>
    <cellStyle name="Normal 13 5 3 2 17" xfId="5060" xr:uid="{E259355D-AE39-4254-8AFC-46ECE46AA734}"/>
    <cellStyle name="Normal 13 5 3 2 18" xfId="5061" xr:uid="{D664D47C-1246-4ED0-A98E-96C63A5AE4D9}"/>
    <cellStyle name="Normal 13 5 3 2 19" xfId="5062" xr:uid="{2D4EDB64-0897-43F1-8402-733F749D2165}"/>
    <cellStyle name="Normal 13 5 3 2 2" xfId="5063" xr:uid="{0CDE3F57-66EA-43C0-803A-D1134D225C38}"/>
    <cellStyle name="Normal 13 5 3 2 20" xfId="5064" xr:uid="{62C00272-49E0-4B93-ABDE-43CF8640220B}"/>
    <cellStyle name="Normal 13 5 3 2 21" xfId="5065" xr:uid="{25C8FCA0-89AC-441E-9F2D-35EA0BB790C2}"/>
    <cellStyle name="Normal 13 5 3 2 22" xfId="5066" xr:uid="{BD4DB1D0-7C00-4F8C-8D82-9316CEDAF290}"/>
    <cellStyle name="Normal 13 5 3 2 23" xfId="5067" xr:uid="{9CFBADEE-117E-4021-8D6C-FDC897FCEBC1}"/>
    <cellStyle name="Normal 13 5 3 2 24" xfId="5068" xr:uid="{48680306-EC51-4AEF-B89D-FBA023B025AE}"/>
    <cellStyle name="Normal 13 5 3 2 25" xfId="5069" xr:uid="{EF78065F-0A9B-48DC-ADAF-BCEE3CF9A816}"/>
    <cellStyle name="Normal 13 5 3 2 26" xfId="5070" xr:uid="{1AE14BDD-267F-481C-B0D9-8CF47F8FBAA0}"/>
    <cellStyle name="Normal 13 5 3 2 27" xfId="5071" xr:uid="{7A469F52-6803-4E8B-A9A0-62FD5C5433D0}"/>
    <cellStyle name="Normal 13 5 3 2 28" xfId="5072" xr:uid="{6AEF7169-2D13-4513-827A-7DE55F6A15AC}"/>
    <cellStyle name="Normal 13 5 3 2 29" xfId="5073" xr:uid="{7E40C484-04C2-4893-83C5-FF1C4A200908}"/>
    <cellStyle name="Normal 13 5 3 2 3" xfId="5074" xr:uid="{6DC1007F-FEB2-4333-A40C-9E53C1DE2902}"/>
    <cellStyle name="Normal 13 5 3 2 30" xfId="5075" xr:uid="{8D2E2915-A81F-4114-AD75-AF98B83293BC}"/>
    <cellStyle name="Normal 13 5 3 2 31" xfId="5076" xr:uid="{31C528B7-C331-4B93-89CA-7EB0FA71BD9D}"/>
    <cellStyle name="Normal 13 5 3 2 32" xfId="5077" xr:uid="{B0523807-C87B-46E1-BBE4-9BC6551171B1}"/>
    <cellStyle name="Normal 13 5 3 2 33" xfId="5078" xr:uid="{49D9D433-8250-4EFA-AD9E-5F9D63F68C66}"/>
    <cellStyle name="Normal 13 5 3 2 34" xfId="5079" xr:uid="{14F12BAD-7A49-4DE0-A7DC-B3AFDF98B740}"/>
    <cellStyle name="Normal 13 5 3 2 35" xfId="5080" xr:uid="{C076F14D-BDF9-4953-9E97-2DA48CF4915D}"/>
    <cellStyle name="Normal 13 5 3 2 36" xfId="5081" xr:uid="{6589A0EC-A743-4D3B-969A-1E687C35ADBC}"/>
    <cellStyle name="Normal 13 5 3 2 37" xfId="5082" xr:uid="{EEBAEC71-C6CA-40F4-8C1F-744B33D6CB2B}"/>
    <cellStyle name="Normal 13 5 3 2 38" xfId="5083" xr:uid="{C0D15519-C55B-4BDC-92AE-3D57B2F52214}"/>
    <cellStyle name="Normal 13 5 3 2 4" xfId="5084" xr:uid="{94154062-E869-43A6-B3B3-D0522C454684}"/>
    <cellStyle name="Normal 13 5 3 2 5" xfId="5085" xr:uid="{BEA0DF1D-F965-47A9-98BC-89815BBC17D6}"/>
    <cellStyle name="Normal 13 5 3 2 6" xfId="5086" xr:uid="{BB6BD404-D167-4692-B638-9C8BEE4B7675}"/>
    <cellStyle name="Normal 13 5 3 2 7" xfId="5087" xr:uid="{797DA25E-40CB-45F0-817F-F7EE66DBD517}"/>
    <cellStyle name="Normal 13 5 3 2 8" xfId="5088" xr:uid="{06D1AB05-FB09-4B7F-B261-41CAECC3F425}"/>
    <cellStyle name="Normal 13 5 3 2 9" xfId="5089" xr:uid="{B60B762D-1E6B-40FE-9920-32E1D16B0A85}"/>
    <cellStyle name="Normal 13 5 3 20" xfId="5090" xr:uid="{F31ECA97-1FA0-402D-95BA-39F2FDF1CBF3}"/>
    <cellStyle name="Normal 13 5 3 21" xfId="5091" xr:uid="{98F2769E-80C3-4259-B7F9-920480B872D0}"/>
    <cellStyle name="Normal 13 5 3 22" xfId="5092" xr:uid="{0D4F00B6-48EE-416E-AB21-F40980E6CEB7}"/>
    <cellStyle name="Normal 13 5 3 23" xfId="5093" xr:uid="{FDDD3CE8-B5CD-45D9-A62D-2D04B346D659}"/>
    <cellStyle name="Normal 13 5 3 24" xfId="5094" xr:uid="{95A1471E-70F5-46E4-B81A-9A2EFE07E135}"/>
    <cellStyle name="Normal 13 5 3 25" xfId="5095" xr:uid="{E6671BC1-B13C-47A5-8D1A-1734D8B19105}"/>
    <cellStyle name="Normal 13 5 3 26" xfId="5096" xr:uid="{9F6BCA03-A436-47C9-9A38-B67AD523FD08}"/>
    <cellStyle name="Normal 13 5 3 27" xfId="5097" xr:uid="{63946BDF-04F3-4FCF-B205-87CD0A7EA544}"/>
    <cellStyle name="Normal 13 5 3 28" xfId="5098" xr:uid="{11625177-10CE-430B-BA15-55AFD82B0BB8}"/>
    <cellStyle name="Normal 13 5 3 29" xfId="5099" xr:uid="{976D0003-F9FB-412E-A3C3-5A31208279C3}"/>
    <cellStyle name="Normal 13 5 3 3" xfId="5100" xr:uid="{E6697A4C-C14C-4E21-A605-99EF515903BA}"/>
    <cellStyle name="Normal 13 5 3 30" xfId="5101" xr:uid="{49D57647-E95A-4963-9FDE-3AD7F84D035C}"/>
    <cellStyle name="Normal 13 5 3 31" xfId="5102" xr:uid="{FC833D9F-9A39-4C51-AEA9-2E3EFE20A875}"/>
    <cellStyle name="Normal 13 5 3 32" xfId="5103" xr:uid="{A1611A67-57E3-4B81-A230-66E900E457DB}"/>
    <cellStyle name="Normal 13 5 3 33" xfId="5104" xr:uid="{22D0F565-2BAB-4650-B6A5-17406DDCF6FD}"/>
    <cellStyle name="Normal 13 5 3 34" xfId="5105" xr:uid="{8C416C16-DAAB-4AFB-B3A4-4233B9488C80}"/>
    <cellStyle name="Normal 13 5 3 35" xfId="5106" xr:uid="{CDA0D031-F2FE-411A-B102-FDF96DCA7DAD}"/>
    <cellStyle name="Normal 13 5 3 36" xfId="5107" xr:uid="{D8BD2982-370A-4DA4-8403-D96B7CDE7AD4}"/>
    <cellStyle name="Normal 13 5 3 37" xfId="5108" xr:uid="{41F85EDA-D580-46FE-A273-66F530C94F86}"/>
    <cellStyle name="Normal 13 5 3 38" xfId="5109" xr:uid="{EAC43A5E-B2F9-41F2-AE8D-BC9EF9E01847}"/>
    <cellStyle name="Normal 13 5 3 4" xfId="5110" xr:uid="{BDA290CD-E009-4722-B51D-2F4EA0A48ADC}"/>
    <cellStyle name="Normal 13 5 3 5" xfId="5111" xr:uid="{DD5257F9-2770-4E71-ABF1-A024078393A9}"/>
    <cellStyle name="Normal 13 5 3 6" xfId="5112" xr:uid="{863E7C4B-B25C-4687-8A15-D2E47D6B7380}"/>
    <cellStyle name="Normal 13 5 3 7" xfId="5113" xr:uid="{6F502F2F-230A-4E9D-BFA0-64727F6DA4FB}"/>
    <cellStyle name="Normal 13 5 3 8" xfId="5114" xr:uid="{658E7F2E-4889-4A6B-94B0-3728C13DBDA2}"/>
    <cellStyle name="Normal 13 5 3 9" xfId="5115" xr:uid="{DA388213-899D-477C-A37F-90B634A6FA52}"/>
    <cellStyle name="Normal 13 5 30" xfId="5116" xr:uid="{AAE03F8F-323F-486F-BB1D-0588BF6A81B5}"/>
    <cellStyle name="Normal 13 5 31" xfId="5117" xr:uid="{E3B66D3D-15DB-49EA-9F71-DF95F2F6C8B4}"/>
    <cellStyle name="Normal 13 5 32" xfId="5118" xr:uid="{AEA15D8A-8041-4CC4-847E-6F32F78526E9}"/>
    <cellStyle name="Normal 13 5 33" xfId="5119" xr:uid="{622B3A45-2DB1-4BFF-8C69-A1F5596B8433}"/>
    <cellStyle name="Normal 13 5 34" xfId="5120" xr:uid="{7D2CFCD7-4A5E-4520-B08C-0DD957520E13}"/>
    <cellStyle name="Normal 13 5 35" xfId="5121" xr:uid="{3FA41B88-1BE9-4AFB-AB9F-3AB46924BDB0}"/>
    <cellStyle name="Normal 13 5 36" xfId="5122" xr:uid="{6A60E4BD-2397-4759-B87F-92768FABFF48}"/>
    <cellStyle name="Normal 13 5 37" xfId="5123" xr:uid="{AAE4985E-9BD7-439E-8B5E-68A24F7F073D}"/>
    <cellStyle name="Normal 13 5 38" xfId="5124" xr:uid="{F4C6F5A1-DFBB-4242-9BB7-57E9A4088611}"/>
    <cellStyle name="Normal 13 5 39" xfId="5125" xr:uid="{6ADAFB80-9A23-4700-BC2E-23FA756F58A7}"/>
    <cellStyle name="Normal 13 5 4" xfId="5126" xr:uid="{2851FB76-CA88-4061-81E3-062E3B498B2D}"/>
    <cellStyle name="Normal 13 5 40" xfId="5127" xr:uid="{897645B8-526F-488A-8E5D-454D70F42BDE}"/>
    <cellStyle name="Normal 13 5 41" xfId="5128" xr:uid="{A0531537-876A-4E2A-A44D-B43F4FCA6BEB}"/>
    <cellStyle name="Normal 13 5 42" xfId="5129" xr:uid="{A2AE100A-3E1F-4705-800A-EE6416515B0B}"/>
    <cellStyle name="Normal 13 5 43" xfId="5130" xr:uid="{51795B0C-29CB-42A9-8246-4DB1BEF68062}"/>
    <cellStyle name="Normal 13 5 44" xfId="5131" xr:uid="{D6892409-4736-4762-B1C4-B409FB9B2229}"/>
    <cellStyle name="Normal 13 5 45" xfId="5132" xr:uid="{1F49FCA0-5AE6-4C42-8FA2-C1CD50B7EB51}"/>
    <cellStyle name="Normal 13 5 46" xfId="5133" xr:uid="{230B6C60-8B8A-4F7D-9D72-46133ED326B1}"/>
    <cellStyle name="Normal 13 5 47" xfId="5134" xr:uid="{BCCC512A-7CFD-4F11-8E62-AE82E7912980}"/>
    <cellStyle name="Normal 13 5 5" xfId="5135" xr:uid="{ACD5CD17-467F-4900-A9C4-339D733B9072}"/>
    <cellStyle name="Normal 13 5 6" xfId="5136" xr:uid="{4C13774C-5F8C-4C33-B774-1FFE710A8DB4}"/>
    <cellStyle name="Normal 13 5 7" xfId="5137" xr:uid="{A30E1729-8CF5-4FE2-B83F-1AB7B474E6D7}"/>
    <cellStyle name="Normal 13 5 8" xfId="5138" xr:uid="{9E8CB76E-54D1-42D4-83FB-625C8AE227C1}"/>
    <cellStyle name="Normal 13 5 9" xfId="5139" xr:uid="{DD8073D3-4646-44FC-B0F2-6C72D463AB14}"/>
    <cellStyle name="Normal 13 50" xfId="5140" xr:uid="{8BFB42D2-5FB0-4DB7-B650-5968279CE94F}"/>
    <cellStyle name="Normal 13 51" xfId="5141" xr:uid="{14D97D45-4703-4D21-9815-CC63ACB27B97}"/>
    <cellStyle name="Normal 13 52" xfId="5142" xr:uid="{2D85A850-66CC-4348-8643-B634D23C9E7F}"/>
    <cellStyle name="Normal 13 53" xfId="5143" xr:uid="{DAF39E1B-30CA-4B21-ACF9-F2715C7F2FF0}"/>
    <cellStyle name="Normal 13 6" xfId="5144" xr:uid="{77E7DBF3-1283-4F91-930D-A957378B9EF6}"/>
    <cellStyle name="Normal 13 6 10" xfId="5145" xr:uid="{79AFA588-B5E6-4E62-9635-D10F7CB22EF3}"/>
    <cellStyle name="Normal 13 6 11" xfId="5146" xr:uid="{DA55B9D1-14DC-4331-9E8E-118933237442}"/>
    <cellStyle name="Normal 13 6 12" xfId="5147" xr:uid="{E3559613-AE87-47E4-BC66-16C69EC6E8F1}"/>
    <cellStyle name="Normal 13 6 13" xfId="5148" xr:uid="{E946266A-5FCC-4A3A-BB6D-701268182791}"/>
    <cellStyle name="Normal 13 6 14" xfId="5149" xr:uid="{DC009337-7E7B-4E7D-964E-A7BFDA013A39}"/>
    <cellStyle name="Normal 13 6 15" xfId="5150" xr:uid="{4CA3351B-715F-47D7-91EC-1B348BBD6039}"/>
    <cellStyle name="Normal 13 6 16" xfId="5151" xr:uid="{4071B93F-3D66-4ED6-AB70-CB33EFE662AE}"/>
    <cellStyle name="Normal 13 6 17" xfId="5152" xr:uid="{D04373BE-029C-46BD-98B4-71CBA24A228C}"/>
    <cellStyle name="Normal 13 6 18" xfId="5153" xr:uid="{97247539-B0F3-4F6E-92D5-2F3652F02CD5}"/>
    <cellStyle name="Normal 13 6 19" xfId="5154" xr:uid="{AF85B3CD-8323-4C4B-A107-577DF7D1C27D}"/>
    <cellStyle name="Normal 13 6 2" xfId="5155" xr:uid="{4967E77B-246C-4D38-9A44-F7EAE9B0689F}"/>
    <cellStyle name="Normal 13 6 2 10" xfId="5156" xr:uid="{23C87BB1-4B50-4130-A606-17DD93CF0340}"/>
    <cellStyle name="Normal 13 6 2 11" xfId="5157" xr:uid="{48DB8502-FD28-4A10-8F23-0CB9CB6FA57F}"/>
    <cellStyle name="Normal 13 6 2 12" xfId="5158" xr:uid="{B5C93754-3540-49B5-9ADA-7729F34C8FBF}"/>
    <cellStyle name="Normal 13 6 2 13" xfId="5159" xr:uid="{EA679E07-5C80-491D-85AF-94460773D44D}"/>
    <cellStyle name="Normal 13 6 2 14" xfId="5160" xr:uid="{FBFFB34D-B433-4ED0-B1C4-1C4CF90530CF}"/>
    <cellStyle name="Normal 13 6 2 15" xfId="5161" xr:uid="{97F4F406-65EB-4D3B-8125-5088BF106F61}"/>
    <cellStyle name="Normal 13 6 2 16" xfId="5162" xr:uid="{9681D124-5FCC-454A-8109-E3D550ADB754}"/>
    <cellStyle name="Normal 13 6 2 17" xfId="5163" xr:uid="{2C28E918-96F8-4D2F-A28C-4077DB972323}"/>
    <cellStyle name="Normal 13 6 2 18" xfId="5164" xr:uid="{5B7816A2-68B6-469D-8562-4EC772B24E05}"/>
    <cellStyle name="Normal 13 6 2 19" xfId="5165" xr:uid="{863D2437-2B18-4ABC-9A7A-1F7ACCDE8C9A}"/>
    <cellStyle name="Normal 13 6 2 2" xfId="5166" xr:uid="{51F9C2AC-B8D4-4BB6-845F-AA38856AAB13}"/>
    <cellStyle name="Normal 13 6 2 2 10" xfId="5167" xr:uid="{DF3D2A13-9133-4724-B759-5663615A9E9D}"/>
    <cellStyle name="Normal 13 6 2 2 11" xfId="5168" xr:uid="{F1F44B59-24C7-4454-970E-F106162293FC}"/>
    <cellStyle name="Normal 13 6 2 2 12" xfId="5169" xr:uid="{AAE7301F-55A4-4ECF-8816-DFCC967C39D9}"/>
    <cellStyle name="Normal 13 6 2 2 13" xfId="5170" xr:uid="{2846F84B-FBBA-4497-98FC-534CF181461E}"/>
    <cellStyle name="Normal 13 6 2 2 14" xfId="5171" xr:uid="{FEB96882-69A5-4AFE-87C4-6177D0363BDA}"/>
    <cellStyle name="Normal 13 6 2 2 15" xfId="5172" xr:uid="{D24C3A1D-79DF-4DB7-B054-DA5664EA9845}"/>
    <cellStyle name="Normal 13 6 2 2 16" xfId="5173" xr:uid="{E556D591-EDDC-45CF-8F66-E472421EF251}"/>
    <cellStyle name="Normal 13 6 2 2 17" xfId="5174" xr:uid="{E4A55788-FCEE-45D2-AB2E-9669AC005785}"/>
    <cellStyle name="Normal 13 6 2 2 18" xfId="5175" xr:uid="{A10B242B-D357-4201-BAB3-82B0E8799BBB}"/>
    <cellStyle name="Normal 13 6 2 2 19" xfId="5176" xr:uid="{4ABBED2B-A07F-4CEA-BF9A-A5729067301B}"/>
    <cellStyle name="Normal 13 6 2 2 2" xfId="5177" xr:uid="{9E2C4031-8BC7-4E1C-85A4-E77E1EC6B1EB}"/>
    <cellStyle name="Normal 13 6 2 2 2 10" xfId="5178" xr:uid="{DC7AE098-8125-42A7-9499-E363A63DF813}"/>
    <cellStyle name="Normal 13 6 2 2 2 11" xfId="5179" xr:uid="{B0217072-29A6-4C71-8EAC-DB3E271FEEDE}"/>
    <cellStyle name="Normal 13 6 2 2 2 12" xfId="5180" xr:uid="{73B776E9-F55B-4320-9D9A-C76F4B1F28FC}"/>
    <cellStyle name="Normal 13 6 2 2 2 13" xfId="5181" xr:uid="{B0B2AEB9-7174-4479-BD31-95C73481B25A}"/>
    <cellStyle name="Normal 13 6 2 2 2 14" xfId="5182" xr:uid="{14793213-A600-4DFC-ADB4-08A277ABAC89}"/>
    <cellStyle name="Normal 13 6 2 2 2 15" xfId="5183" xr:uid="{9A7C7476-0606-46A5-8A98-F7D6E9F3C32F}"/>
    <cellStyle name="Normal 13 6 2 2 2 16" xfId="5184" xr:uid="{1923977D-ED5B-4009-A3CF-BBC1769ABFB0}"/>
    <cellStyle name="Normal 13 6 2 2 2 17" xfId="5185" xr:uid="{E79ADFBA-510C-4ABF-ACD9-CED1BDFAA897}"/>
    <cellStyle name="Normal 13 6 2 2 2 18" xfId="5186" xr:uid="{A546126A-4338-45BF-926A-7CB16FF3A49E}"/>
    <cellStyle name="Normal 13 6 2 2 2 19" xfId="5187" xr:uid="{C6FBA5E4-932B-4315-9062-D84ACBECDF79}"/>
    <cellStyle name="Normal 13 6 2 2 2 2" xfId="5188" xr:uid="{911566D3-4C1F-4968-A7CC-1BA1146BC001}"/>
    <cellStyle name="Normal 13 6 2 2 2 20" xfId="5189" xr:uid="{08E84256-05B6-4738-BC87-4E51DFC63CF2}"/>
    <cellStyle name="Normal 13 6 2 2 2 21" xfId="5190" xr:uid="{00D3BFB9-6282-40BF-87D9-DC71D53DE9F9}"/>
    <cellStyle name="Normal 13 6 2 2 2 22" xfId="5191" xr:uid="{2AAE652C-CE4B-437D-944C-9C9F51C1106C}"/>
    <cellStyle name="Normal 13 6 2 2 2 23" xfId="5192" xr:uid="{0581FB5D-E756-441C-A8F2-0A4F7C3E08D4}"/>
    <cellStyle name="Normal 13 6 2 2 2 24" xfId="5193" xr:uid="{0C9045E5-DBD1-438F-8FE1-7068A2721722}"/>
    <cellStyle name="Normal 13 6 2 2 2 25" xfId="5194" xr:uid="{8888D282-ED45-4618-B212-5185EB07EECE}"/>
    <cellStyle name="Normal 13 6 2 2 2 26" xfId="5195" xr:uid="{4B1C1A63-E410-4A03-8BBD-9443408DE9CE}"/>
    <cellStyle name="Normal 13 6 2 2 2 27" xfId="5196" xr:uid="{0FC42B2D-A8F9-4D4E-B975-F1A15F9A6367}"/>
    <cellStyle name="Normal 13 6 2 2 2 28" xfId="5197" xr:uid="{54F3C748-5823-44D9-BDAC-82460A8755C6}"/>
    <cellStyle name="Normal 13 6 2 2 2 29" xfId="5198" xr:uid="{3291238C-FD36-4945-8F85-555B46DF74F8}"/>
    <cellStyle name="Normal 13 6 2 2 2 3" xfId="5199" xr:uid="{6EA9C930-6C04-4107-9007-97EE1CC31CA6}"/>
    <cellStyle name="Normal 13 6 2 2 2 30" xfId="5200" xr:uid="{9F56791B-DFBE-4F84-B195-30236FE3FF10}"/>
    <cellStyle name="Normal 13 6 2 2 2 31" xfId="5201" xr:uid="{F91D6589-7578-48D4-BFAD-89F6E7957CF6}"/>
    <cellStyle name="Normal 13 6 2 2 2 32" xfId="5202" xr:uid="{BE0272B3-5763-437F-95C9-AE1A4F08368F}"/>
    <cellStyle name="Normal 13 6 2 2 2 33" xfId="5203" xr:uid="{EC55D529-431F-4F3E-939D-B65A62484DDC}"/>
    <cellStyle name="Normal 13 6 2 2 2 34" xfId="5204" xr:uid="{A615BAC0-CCE8-436A-B358-3B199B7181BD}"/>
    <cellStyle name="Normal 13 6 2 2 2 35" xfId="5205" xr:uid="{90374498-0633-426E-909B-D69FB44584AD}"/>
    <cellStyle name="Normal 13 6 2 2 2 36" xfId="5206" xr:uid="{284AB198-4178-4B6F-B8E3-B71ECBBBBCFB}"/>
    <cellStyle name="Normal 13 6 2 2 2 37" xfId="5207" xr:uid="{23B55C8C-A124-42EA-B50B-7AB90345E434}"/>
    <cellStyle name="Normal 13 6 2 2 2 38" xfId="5208" xr:uid="{57027EAD-F58B-420B-AF6D-B46454E8CBEC}"/>
    <cellStyle name="Normal 13 6 2 2 2 4" xfId="5209" xr:uid="{BEF195A7-BFB0-44B7-A046-5BCDCD31AF71}"/>
    <cellStyle name="Normal 13 6 2 2 2 5" xfId="5210" xr:uid="{516DC95E-4B74-4AFC-8FB9-01BAFB22D374}"/>
    <cellStyle name="Normal 13 6 2 2 2 6" xfId="5211" xr:uid="{6067EFCF-C2DD-4C27-BDE1-9C2E04C69B73}"/>
    <cellStyle name="Normal 13 6 2 2 2 7" xfId="5212" xr:uid="{F6DA0E45-A19C-4F4E-BF2D-4FCF44208461}"/>
    <cellStyle name="Normal 13 6 2 2 2 8" xfId="5213" xr:uid="{71E005CA-FF75-44AC-BD9F-0A0FBB96D84B}"/>
    <cellStyle name="Normal 13 6 2 2 2 9" xfId="5214" xr:uid="{DE84D0A7-6603-4613-B90A-A14775532639}"/>
    <cellStyle name="Normal 13 6 2 2 20" xfId="5215" xr:uid="{64FC735B-3FCD-4C75-B118-FF8499FFEEB5}"/>
    <cellStyle name="Normal 13 6 2 2 21" xfId="5216" xr:uid="{DB40F71A-B506-4BC2-B6A2-022288C0DB07}"/>
    <cellStyle name="Normal 13 6 2 2 22" xfId="5217" xr:uid="{5C58938D-B45E-446B-AF7F-433CEBC046C6}"/>
    <cellStyle name="Normal 13 6 2 2 23" xfId="5218" xr:uid="{7DC660A7-AA56-4527-A26F-2A2111231B46}"/>
    <cellStyle name="Normal 13 6 2 2 24" xfId="5219" xr:uid="{A4A060BE-2F99-4A19-BB09-3116DF067D7A}"/>
    <cellStyle name="Normal 13 6 2 2 25" xfId="5220" xr:uid="{42814CC1-107D-455A-9E94-A136C5B4385E}"/>
    <cellStyle name="Normal 13 6 2 2 26" xfId="5221" xr:uid="{4FDF8DE5-A50D-48BC-848B-52FB35B86BD6}"/>
    <cellStyle name="Normal 13 6 2 2 27" xfId="5222" xr:uid="{ECC7876A-6D1E-4BBE-92C5-31CFBEE7560C}"/>
    <cellStyle name="Normal 13 6 2 2 28" xfId="5223" xr:uid="{17E555FE-19DF-48D4-AF05-F575B3E5236B}"/>
    <cellStyle name="Normal 13 6 2 2 29" xfId="5224" xr:uid="{A22892DD-9DDD-4FD5-837B-FA02533800C8}"/>
    <cellStyle name="Normal 13 6 2 2 3" xfId="5225" xr:uid="{97B86A6A-9B4A-461D-B63C-BFD33BCD8033}"/>
    <cellStyle name="Normal 13 6 2 2 30" xfId="5226" xr:uid="{27EC45A4-A766-42DB-B22F-BA74C12BF841}"/>
    <cellStyle name="Normal 13 6 2 2 31" xfId="5227" xr:uid="{7AF3CB10-A901-4778-BECB-B9E64B632ECA}"/>
    <cellStyle name="Normal 13 6 2 2 32" xfId="5228" xr:uid="{9BBB3787-C1DB-4258-B6D2-4126C6166F1E}"/>
    <cellStyle name="Normal 13 6 2 2 33" xfId="5229" xr:uid="{4564B9D2-6D99-454D-8A9D-FFE1B25570A4}"/>
    <cellStyle name="Normal 13 6 2 2 34" xfId="5230" xr:uid="{E8E9BCE0-CE30-4951-8377-17C216D8E26D}"/>
    <cellStyle name="Normal 13 6 2 2 35" xfId="5231" xr:uid="{5DE38047-50C7-471C-B28E-B6C94FC4E4BB}"/>
    <cellStyle name="Normal 13 6 2 2 36" xfId="5232" xr:uid="{6EFD0D6E-F66A-4568-A199-CEB81FA3FB87}"/>
    <cellStyle name="Normal 13 6 2 2 37" xfId="5233" xr:uid="{B3931EEE-90CA-4F32-AC7A-B88F04233ACC}"/>
    <cellStyle name="Normal 13 6 2 2 38" xfId="5234" xr:uid="{4C4606B5-F7A5-4DE2-BF9F-C51165111A1E}"/>
    <cellStyle name="Normal 13 6 2 2 4" xfId="5235" xr:uid="{1F354FB7-ED91-4FA4-A804-C7420E2B192F}"/>
    <cellStyle name="Normal 13 6 2 2 5" xfId="5236" xr:uid="{60022CF5-ECA3-45AC-B6D8-26F14D0D3177}"/>
    <cellStyle name="Normal 13 6 2 2 6" xfId="5237" xr:uid="{DD5C63FD-C78A-426E-9CE4-32A72BE52FA8}"/>
    <cellStyle name="Normal 13 6 2 2 7" xfId="5238" xr:uid="{63B47775-8407-43C0-8256-6924032D7DDA}"/>
    <cellStyle name="Normal 13 6 2 2 8" xfId="5239" xr:uid="{09D503F4-5DC7-450A-BC3D-6860936263B8}"/>
    <cellStyle name="Normal 13 6 2 2 9" xfId="5240" xr:uid="{03065240-FBEA-4128-B913-1D19E4DA0882}"/>
    <cellStyle name="Normal 13 6 2 20" xfId="5241" xr:uid="{206D3995-129D-45DB-B09B-6F872D5BD0E0}"/>
    <cellStyle name="Normal 13 6 2 21" xfId="5242" xr:uid="{6BF6B237-2EDA-4D7C-8C64-A2EFD81AA84E}"/>
    <cellStyle name="Normal 13 6 2 22" xfId="5243" xr:uid="{BD4FA5B4-3441-4A7F-B882-AD31BD9F5DDB}"/>
    <cellStyle name="Normal 13 6 2 23" xfId="5244" xr:uid="{B1C9DF8C-F671-4143-8ABC-DAA8EE221A5C}"/>
    <cellStyle name="Normal 13 6 2 24" xfId="5245" xr:uid="{213DD615-2977-4D94-AD45-B2BB2227ADDC}"/>
    <cellStyle name="Normal 13 6 2 25" xfId="5246" xr:uid="{413D3CFC-A8B5-47A1-935E-47BC8568F406}"/>
    <cellStyle name="Normal 13 6 2 26" xfId="5247" xr:uid="{5BEDC7B4-9203-486B-BE63-2F7000C7E167}"/>
    <cellStyle name="Normal 13 6 2 27" xfId="5248" xr:uid="{457959DE-889D-473B-90C2-4C3A3366DE0D}"/>
    <cellStyle name="Normal 13 6 2 28" xfId="5249" xr:uid="{063C2854-A2F5-4872-B9D1-6C1F4D516327}"/>
    <cellStyle name="Normal 13 6 2 29" xfId="5250" xr:uid="{AEF801EE-9BA3-4A90-8AE2-1C71078F7736}"/>
    <cellStyle name="Normal 13 6 2 3" xfId="5251" xr:uid="{5C476BE3-B981-489B-92FA-AA0E4EE45548}"/>
    <cellStyle name="Normal 13 6 2 30" xfId="5252" xr:uid="{CA331F72-401F-458E-B045-77E02CA9B3CF}"/>
    <cellStyle name="Normal 13 6 2 31" xfId="5253" xr:uid="{6A27B8A5-77F3-43D8-A6E5-F44E9A7E96CC}"/>
    <cellStyle name="Normal 13 6 2 32" xfId="5254" xr:uid="{87F80658-2A93-4E85-A81D-C0E41668F982}"/>
    <cellStyle name="Normal 13 6 2 33" xfId="5255" xr:uid="{DB828229-2A91-46A8-AB1B-341072D839E7}"/>
    <cellStyle name="Normal 13 6 2 34" xfId="5256" xr:uid="{B984B5E2-5BAB-42F4-8AE2-9ABBA73880A8}"/>
    <cellStyle name="Normal 13 6 2 35" xfId="5257" xr:uid="{73367624-6835-44F5-BFFE-8800D5D9B62E}"/>
    <cellStyle name="Normal 13 6 2 36" xfId="5258" xr:uid="{4FA40B73-CABD-44F0-ACC8-00F938C80775}"/>
    <cellStyle name="Normal 13 6 2 37" xfId="5259" xr:uid="{715FF889-DA4B-409F-82A9-94B74C316096}"/>
    <cellStyle name="Normal 13 6 2 38" xfId="5260" xr:uid="{271AB059-1590-4424-A598-ECC600FAF74F}"/>
    <cellStyle name="Normal 13 6 2 39" xfId="5261" xr:uid="{3E0DF5A8-54B6-45B1-9033-894122E7CA7C}"/>
    <cellStyle name="Normal 13 6 2 4" xfId="5262" xr:uid="{B651908A-37C4-4F75-B48E-6B64D0FFFC26}"/>
    <cellStyle name="Normal 13 6 2 40" xfId="5263" xr:uid="{6FAEA360-AD4E-41E7-8C4E-051BF7FE047E}"/>
    <cellStyle name="Normal 13 6 2 5" xfId="5264" xr:uid="{F9D2BFF5-84DF-4C4B-ADF7-47116B26D2B1}"/>
    <cellStyle name="Normal 13 6 2 6" xfId="5265" xr:uid="{B4A8721E-D217-46BB-BB68-B2FAB5C6B3F5}"/>
    <cellStyle name="Normal 13 6 2 7" xfId="5266" xr:uid="{3C552367-569A-478A-B73B-DDF38BD3F5AB}"/>
    <cellStyle name="Normal 13 6 2 8" xfId="5267" xr:uid="{645934B0-218D-4F68-9AC5-30EB543C1169}"/>
    <cellStyle name="Normal 13 6 2 9" xfId="5268" xr:uid="{8BB46C82-5B03-4930-A48B-0217EC17C975}"/>
    <cellStyle name="Normal 13 6 20" xfId="5269" xr:uid="{7DA50141-41B1-4AD7-A763-0AD4FA2FCB97}"/>
    <cellStyle name="Normal 13 6 21" xfId="5270" xr:uid="{9EE1FD72-0A39-42BE-BC51-B2344DB8359A}"/>
    <cellStyle name="Normal 13 6 22" xfId="5271" xr:uid="{49F7BF85-2C9E-4954-A853-2CDEC800EB3D}"/>
    <cellStyle name="Normal 13 6 23" xfId="5272" xr:uid="{9DAEE293-6521-4FC5-9CE3-4E1651B3AD2E}"/>
    <cellStyle name="Normal 13 6 24" xfId="5273" xr:uid="{4D12613D-C0DB-49CA-9F9F-6A7F755456CB}"/>
    <cellStyle name="Normal 13 6 25" xfId="5274" xr:uid="{5D0905C4-30D4-4992-924F-8CE867A3CB0E}"/>
    <cellStyle name="Normal 13 6 26" xfId="5275" xr:uid="{80D96989-0C27-4570-AD53-DD4723FA4FDA}"/>
    <cellStyle name="Normal 13 6 27" xfId="5276" xr:uid="{995C4D4C-0453-4EAA-AB25-019DA6245CF4}"/>
    <cellStyle name="Normal 13 6 28" xfId="5277" xr:uid="{4D348A12-3303-4150-9CCB-70C3A16EAFD8}"/>
    <cellStyle name="Normal 13 6 29" xfId="5278" xr:uid="{42B0A58A-6433-4DB3-8B47-11D4B4EA31DC}"/>
    <cellStyle name="Normal 13 6 3" xfId="5279" xr:uid="{9B8782D4-7D4E-425A-9669-24F2A9700569}"/>
    <cellStyle name="Normal 13 6 3 10" xfId="5280" xr:uid="{CED46EB5-30A7-4D3E-8465-72D898E1AF50}"/>
    <cellStyle name="Normal 13 6 3 11" xfId="5281" xr:uid="{AE201A79-FA2D-4176-AC4D-6F61352D8E21}"/>
    <cellStyle name="Normal 13 6 3 12" xfId="5282" xr:uid="{2907F950-39EC-4278-8367-69F77A2DE78E}"/>
    <cellStyle name="Normal 13 6 3 13" xfId="5283" xr:uid="{2F6BE008-19E5-4285-B39F-24569B38981D}"/>
    <cellStyle name="Normal 13 6 3 14" xfId="5284" xr:uid="{D50A691A-73C2-43BF-802B-1A5F42D51617}"/>
    <cellStyle name="Normal 13 6 3 15" xfId="5285" xr:uid="{CE2E3CD4-711B-43D8-BFAB-CBEB836661C5}"/>
    <cellStyle name="Normal 13 6 3 16" xfId="5286" xr:uid="{1D2016C0-AC11-4C39-A683-1C8AB257E1BA}"/>
    <cellStyle name="Normal 13 6 3 17" xfId="5287" xr:uid="{70E55B33-C275-4FB1-BEF2-7385BD744806}"/>
    <cellStyle name="Normal 13 6 3 18" xfId="5288" xr:uid="{EAD2A744-FED1-47D7-8FB3-9D8B6E3C1FE5}"/>
    <cellStyle name="Normal 13 6 3 19" xfId="5289" xr:uid="{C7E8FEE6-7323-4602-89A2-41B1C5313BA8}"/>
    <cellStyle name="Normal 13 6 3 2" xfId="5290" xr:uid="{6E35EE9B-256B-4EDB-9096-AC7717042AC0}"/>
    <cellStyle name="Normal 13 6 3 2 10" xfId="5291" xr:uid="{08004642-70A1-4140-9874-BB28B5DA3BFA}"/>
    <cellStyle name="Normal 13 6 3 2 11" xfId="5292" xr:uid="{D7CB8F8B-D876-4B1B-8C52-988BAFF84CA9}"/>
    <cellStyle name="Normal 13 6 3 2 12" xfId="5293" xr:uid="{B33DDBCF-6ED7-4A9D-9244-1E4CD7578717}"/>
    <cellStyle name="Normal 13 6 3 2 13" xfId="5294" xr:uid="{8B8E4AA6-FD48-478E-9886-F6675A264C45}"/>
    <cellStyle name="Normal 13 6 3 2 14" xfId="5295" xr:uid="{368BBED4-F4C8-4D86-BBBD-08BE9B012771}"/>
    <cellStyle name="Normal 13 6 3 2 15" xfId="5296" xr:uid="{C48D813D-0A8A-48F4-990C-FC42243BB8B8}"/>
    <cellStyle name="Normal 13 6 3 2 16" xfId="5297" xr:uid="{F32A8647-1A83-4428-8F93-4E7DCD4B2CF9}"/>
    <cellStyle name="Normal 13 6 3 2 17" xfId="5298" xr:uid="{78123D09-C133-4787-91E3-B74D0E663DFD}"/>
    <cellStyle name="Normal 13 6 3 2 18" xfId="5299" xr:uid="{DE79B196-C5F1-468E-8925-ADB115053BEE}"/>
    <cellStyle name="Normal 13 6 3 2 19" xfId="5300" xr:uid="{910AFC7F-F55F-445B-BDF5-654B63F1F195}"/>
    <cellStyle name="Normal 13 6 3 2 2" xfId="5301" xr:uid="{1EEA8EC7-CCF5-406B-B9F3-A3FFA67A4CCC}"/>
    <cellStyle name="Normal 13 6 3 2 20" xfId="5302" xr:uid="{F93A6B35-B3B2-4578-A4FB-697DDE0D3233}"/>
    <cellStyle name="Normal 13 6 3 2 21" xfId="5303" xr:uid="{2B166CA0-5EF6-49C8-B3C2-A6535C71B48D}"/>
    <cellStyle name="Normal 13 6 3 2 22" xfId="5304" xr:uid="{F452C179-BDB6-4388-A30E-5BF1AD91A533}"/>
    <cellStyle name="Normal 13 6 3 2 23" xfId="5305" xr:uid="{8AC03D35-4060-413A-B771-4F2544AF17E7}"/>
    <cellStyle name="Normal 13 6 3 2 24" xfId="5306" xr:uid="{C48C0ED0-84F7-4CF3-92EA-27C02F4A877A}"/>
    <cellStyle name="Normal 13 6 3 2 25" xfId="5307" xr:uid="{261D200C-9C5F-4B30-AE09-2747BC42CA2A}"/>
    <cellStyle name="Normal 13 6 3 2 26" xfId="5308" xr:uid="{3440479A-6693-49D7-8EFF-6B067EC6E9C9}"/>
    <cellStyle name="Normal 13 6 3 2 27" xfId="5309" xr:uid="{F231D918-7B4C-40CA-B916-B25A21BCBD0B}"/>
    <cellStyle name="Normal 13 6 3 2 28" xfId="5310" xr:uid="{55120BD7-F947-4BC3-8F65-94214A42E164}"/>
    <cellStyle name="Normal 13 6 3 2 29" xfId="5311" xr:uid="{A4A97CD7-9323-4241-87EF-EA752745ADD6}"/>
    <cellStyle name="Normal 13 6 3 2 3" xfId="5312" xr:uid="{FAD9CEBC-E618-4646-920F-658B448D031A}"/>
    <cellStyle name="Normal 13 6 3 2 30" xfId="5313" xr:uid="{61186F63-2C27-4DA1-8092-DD3BFAE489F0}"/>
    <cellStyle name="Normal 13 6 3 2 31" xfId="5314" xr:uid="{125A23F1-F590-40B4-B276-875F9CD423C8}"/>
    <cellStyle name="Normal 13 6 3 2 32" xfId="5315" xr:uid="{A76AA2B1-91E5-43ED-B396-90364702583A}"/>
    <cellStyle name="Normal 13 6 3 2 33" xfId="5316" xr:uid="{7E96CA6D-EE5E-4FEA-9432-FA7390A8C60F}"/>
    <cellStyle name="Normal 13 6 3 2 34" xfId="5317" xr:uid="{519311D0-A4F1-4AD8-A5A2-9E7345B266C5}"/>
    <cellStyle name="Normal 13 6 3 2 35" xfId="5318" xr:uid="{045D9409-C5AA-477A-BE16-326E46DF6ACE}"/>
    <cellStyle name="Normal 13 6 3 2 36" xfId="5319" xr:uid="{497E8534-68AA-4D4E-BB01-3110DDA7466F}"/>
    <cellStyle name="Normal 13 6 3 2 37" xfId="5320" xr:uid="{A61A4722-E26C-4730-9286-41922A12119E}"/>
    <cellStyle name="Normal 13 6 3 2 38" xfId="5321" xr:uid="{8C1BB47A-AB98-42E0-8619-BF092E466CD4}"/>
    <cellStyle name="Normal 13 6 3 2 4" xfId="5322" xr:uid="{12F8B05F-21C8-4CD8-BE14-7EDB7010E7F7}"/>
    <cellStyle name="Normal 13 6 3 2 5" xfId="5323" xr:uid="{CB27396E-8812-4114-A32F-0E195F402A53}"/>
    <cellStyle name="Normal 13 6 3 2 6" xfId="5324" xr:uid="{B9B946CC-19FD-4C8C-BCCC-9095AF076E9C}"/>
    <cellStyle name="Normal 13 6 3 2 7" xfId="5325" xr:uid="{B67D1C55-7591-456D-8A74-9F3E8DE8E69C}"/>
    <cellStyle name="Normal 13 6 3 2 8" xfId="5326" xr:uid="{B6DD996F-D39F-48E1-BA8C-8BA66D3C68EA}"/>
    <cellStyle name="Normal 13 6 3 2 9" xfId="5327" xr:uid="{5630FE3E-913C-4BA0-A4FE-E1A328457BDC}"/>
    <cellStyle name="Normal 13 6 3 20" xfId="5328" xr:uid="{4014A384-BF1E-4644-8A2A-F84C8502BD76}"/>
    <cellStyle name="Normal 13 6 3 21" xfId="5329" xr:uid="{AB4BEB52-51D5-47E8-8E97-4E50AB53D392}"/>
    <cellStyle name="Normal 13 6 3 22" xfId="5330" xr:uid="{EB84D5EB-F872-4980-9058-47F54B74D6CE}"/>
    <cellStyle name="Normal 13 6 3 23" xfId="5331" xr:uid="{091B1C49-DDF8-4B73-92BF-3A4CBE726A25}"/>
    <cellStyle name="Normal 13 6 3 24" xfId="5332" xr:uid="{B6F6B06A-2BBB-4BC3-8726-DD2E554B2F7E}"/>
    <cellStyle name="Normal 13 6 3 25" xfId="5333" xr:uid="{95464A02-03E7-4D93-8FE9-185A411FB4B7}"/>
    <cellStyle name="Normal 13 6 3 26" xfId="5334" xr:uid="{4955D112-1898-4F7A-B82B-A4B9C229A5C5}"/>
    <cellStyle name="Normal 13 6 3 27" xfId="5335" xr:uid="{D5E16CFD-A02E-466A-A568-E3BCA6DA5E8B}"/>
    <cellStyle name="Normal 13 6 3 28" xfId="5336" xr:uid="{32FFAC03-02CC-47E9-9C2A-9B96B01AB50E}"/>
    <cellStyle name="Normal 13 6 3 29" xfId="5337" xr:uid="{AD9B51E3-7D55-40EB-9B01-8F3EE0EB38C5}"/>
    <cellStyle name="Normal 13 6 3 3" xfId="5338" xr:uid="{76CFC14E-611A-46D0-A3DE-3380A5DA279D}"/>
    <cellStyle name="Normal 13 6 3 30" xfId="5339" xr:uid="{E2C9D4B0-9895-4E2B-AC75-432590616242}"/>
    <cellStyle name="Normal 13 6 3 31" xfId="5340" xr:uid="{BC2A2E8B-B327-4350-BB32-6242DFC390BC}"/>
    <cellStyle name="Normal 13 6 3 32" xfId="5341" xr:uid="{649D6B0C-BB27-4844-97A1-E41AEEF4D015}"/>
    <cellStyle name="Normal 13 6 3 33" xfId="5342" xr:uid="{52EA4B7E-5002-4E3C-A53C-690BFFD0DEAC}"/>
    <cellStyle name="Normal 13 6 3 34" xfId="5343" xr:uid="{60FAA42D-4829-4A1D-B048-6B767416011B}"/>
    <cellStyle name="Normal 13 6 3 35" xfId="5344" xr:uid="{9DFEDE47-8A64-483C-906D-077F88BC1093}"/>
    <cellStyle name="Normal 13 6 3 36" xfId="5345" xr:uid="{E68C70D2-F358-4E26-AA95-9132075C9986}"/>
    <cellStyle name="Normal 13 6 3 37" xfId="5346" xr:uid="{629D0EB6-FEAC-42C3-8CC0-A54D04F79EDF}"/>
    <cellStyle name="Normal 13 6 3 38" xfId="5347" xr:uid="{A6764B12-C950-467D-B6A2-04264449ED01}"/>
    <cellStyle name="Normal 13 6 3 4" xfId="5348" xr:uid="{082EF299-5635-4277-96DF-63ABC01AB6DB}"/>
    <cellStyle name="Normal 13 6 3 5" xfId="5349" xr:uid="{6A2EFDBE-2F09-4411-A83D-81EA1F997C93}"/>
    <cellStyle name="Normal 13 6 3 6" xfId="5350" xr:uid="{C7F64F01-B03E-4420-9106-3515A0EAA355}"/>
    <cellStyle name="Normal 13 6 3 7" xfId="5351" xr:uid="{24611391-541D-4B44-BED6-C3F367325953}"/>
    <cellStyle name="Normal 13 6 3 8" xfId="5352" xr:uid="{977BBC59-E09F-472C-B383-D1DDD7BAB5BB}"/>
    <cellStyle name="Normal 13 6 3 9" xfId="5353" xr:uid="{239C3292-77BB-4AA1-BCFC-032C9F231CF7}"/>
    <cellStyle name="Normal 13 6 30" xfId="5354" xr:uid="{5D2DED8C-B17D-43B1-AADD-9C5621E4FB97}"/>
    <cellStyle name="Normal 13 6 31" xfId="5355" xr:uid="{ED6DEE31-F44F-4DCF-AEF4-A8D5F6F9B6E0}"/>
    <cellStyle name="Normal 13 6 32" xfId="5356" xr:uid="{DC545695-B5EB-427D-BA2B-F96DEEB1CED9}"/>
    <cellStyle name="Normal 13 6 33" xfId="5357" xr:uid="{CDC543E1-693C-4714-9600-71B6C0D1C7D9}"/>
    <cellStyle name="Normal 13 6 34" xfId="5358" xr:uid="{AB4510BA-9435-4246-8F56-535B5CB4BA4C}"/>
    <cellStyle name="Normal 13 6 35" xfId="5359" xr:uid="{36BB13A0-4760-4F77-B795-32014E7CC556}"/>
    <cellStyle name="Normal 13 6 36" xfId="5360" xr:uid="{9D6FAACE-4948-4DE2-9174-C128D8BFF4CA}"/>
    <cellStyle name="Normal 13 6 37" xfId="5361" xr:uid="{F4062792-B892-4CD7-8AED-B1C702CF4D6C}"/>
    <cellStyle name="Normal 13 6 38" xfId="5362" xr:uid="{06636F86-CE49-4391-99DC-279E54B25A8E}"/>
    <cellStyle name="Normal 13 6 39" xfId="5363" xr:uid="{A6A59880-9B25-4EEA-AA8A-713AD5002AE7}"/>
    <cellStyle name="Normal 13 6 4" xfId="5364" xr:uid="{96D03286-6CC8-4BD1-895F-37D59D31EFCA}"/>
    <cellStyle name="Normal 13 6 40" xfId="5365" xr:uid="{E54EA2DC-9634-4D8F-B58E-D8C650943369}"/>
    <cellStyle name="Normal 13 6 41" xfId="5366" xr:uid="{96EF838A-2D8F-4228-9F7F-4EA82D5491B3}"/>
    <cellStyle name="Normal 13 6 42" xfId="5367" xr:uid="{4B431787-88BA-433B-9023-0630C1A3E0A9}"/>
    <cellStyle name="Normal 13 6 43" xfId="5368" xr:uid="{D31413F8-DB40-4D12-B0C4-251D07CDF149}"/>
    <cellStyle name="Normal 13 6 44" xfId="5369" xr:uid="{9BFC7276-DC13-4B10-84A1-41AC1021BE60}"/>
    <cellStyle name="Normal 13 6 45" xfId="5370" xr:uid="{C2C124E0-2653-45D2-B00D-F10AAA8A132F}"/>
    <cellStyle name="Normal 13 6 46" xfId="5371" xr:uid="{93248115-4AE6-45ED-BB3E-625D087790F3}"/>
    <cellStyle name="Normal 13 6 47" xfId="5372" xr:uid="{8F205BC1-2F43-4306-8DE8-DD7ECEBEB00D}"/>
    <cellStyle name="Normal 13 6 5" xfId="5373" xr:uid="{D579E944-DC25-4C92-B883-25A79A95239F}"/>
    <cellStyle name="Normal 13 6 6" xfId="5374" xr:uid="{BA02983C-CBE3-42BB-9F8D-12F799596FB3}"/>
    <cellStyle name="Normal 13 6 7" xfId="5375" xr:uid="{D16E516E-BA5D-474E-872E-705539A3549A}"/>
    <cellStyle name="Normal 13 6 8" xfId="5376" xr:uid="{5A30B273-54CA-4EC8-ABC2-9D88FC53E4A1}"/>
    <cellStyle name="Normal 13 6 9" xfId="5377" xr:uid="{38B812B8-8F93-4EC1-B884-2A9B33ABC6CF}"/>
    <cellStyle name="Normal 13 7" xfId="5378" xr:uid="{1BE1E14F-9B74-4D87-9018-2D5EA56BA5BB}"/>
    <cellStyle name="Normal 13 8" xfId="5379" xr:uid="{F3578D50-B1F1-460E-A2E7-0F98FF258631}"/>
    <cellStyle name="Normal 13 9" xfId="5380" xr:uid="{5AA056C0-E4BE-4767-9967-159F20ABFC32}"/>
    <cellStyle name="Normal 14" xfId="5381" xr:uid="{B1B6E9D4-8775-4985-BB83-7833558F0780}"/>
    <cellStyle name="Normal 14 10" xfId="5382" xr:uid="{58F97C71-D554-46AC-8A85-102126A3D447}"/>
    <cellStyle name="Normal 14 11" xfId="5383" xr:uid="{4F8AC6CE-E8D9-408A-B44B-BBABB2F7C6C4}"/>
    <cellStyle name="Normal 14 12" xfId="5384" xr:uid="{F27A07DB-F553-4FE8-8637-3E0178C907C7}"/>
    <cellStyle name="Normal 14 13" xfId="5385" xr:uid="{7BD7CC02-A773-46C3-A6D6-987F89B59231}"/>
    <cellStyle name="Normal 14 14" xfId="5386" xr:uid="{18858CAB-15AF-4516-B744-C02A97D52F86}"/>
    <cellStyle name="Normal 14 15" xfId="5387" xr:uid="{FA8E3110-AFC0-4C09-99F9-780459E55460}"/>
    <cellStyle name="Normal 14 16" xfId="5388" xr:uid="{E6795960-22BE-410B-9610-2CFE0CB0DFF7}"/>
    <cellStyle name="Normal 14 17" xfId="5389" xr:uid="{D75FD5F4-AF04-492C-8F59-677D2D54B20E}"/>
    <cellStyle name="Normal 14 18" xfId="5390" xr:uid="{5A2FA18C-E322-4FC7-9866-2D1B0AFE587A}"/>
    <cellStyle name="Normal 14 19" xfId="5391" xr:uid="{BBA7048E-E3B0-435F-ACFF-377B0E978A3D}"/>
    <cellStyle name="Normal 14 2" xfId="5392" xr:uid="{C1428D4C-1CB8-4651-90A6-2CFEEB47D385}"/>
    <cellStyle name="Normal 14 20" xfId="5393" xr:uid="{D53B43E1-4A50-43C0-933C-34F119624EBE}"/>
    <cellStyle name="Normal 14 21" xfId="5394" xr:uid="{8652A722-0CCB-4ABB-9A29-F8944DDFAAB1}"/>
    <cellStyle name="Normal 14 22" xfId="5395" xr:uid="{B74B1F99-19F9-4AAA-B1AE-DD5EFE5A325A}"/>
    <cellStyle name="Normal 14 23" xfId="5396" xr:uid="{6AA27FAD-2D88-4F92-9A2D-7B82046C925E}"/>
    <cellStyle name="Normal 14 24" xfId="5397" xr:uid="{2363578B-5BA9-4C20-8D97-EA0D6824B637}"/>
    <cellStyle name="Normal 14 25" xfId="5398" xr:uid="{545DBA89-F421-4A6B-80E4-0D758257196F}"/>
    <cellStyle name="Normal 14 26" xfId="5399" xr:uid="{3FD338D2-5BD1-4F6A-AF63-4D113045F975}"/>
    <cellStyle name="Normal 14 27" xfId="5400" xr:uid="{1A46AE89-0DF9-4D9C-9A7E-B04FB0BF0782}"/>
    <cellStyle name="Normal 14 28" xfId="5401" xr:uid="{FA7FE510-4046-47BD-BF4B-5320B759EEE3}"/>
    <cellStyle name="Normal 14 29" xfId="5402" xr:uid="{6E465989-0A42-4617-8E44-90562CE8475C}"/>
    <cellStyle name="Normal 14 3" xfId="5403" xr:uid="{31047643-30EE-48B1-BD68-7735E56FED0C}"/>
    <cellStyle name="Normal 14 30" xfId="5404" xr:uid="{699844F2-5C8A-45EB-B392-3705642C7F23}"/>
    <cellStyle name="Normal 14 31" xfId="5405" xr:uid="{71F8882D-0429-413A-A03D-6C4EA52D292B}"/>
    <cellStyle name="Normal 14 32" xfId="5406" xr:uid="{3C39E8B4-896C-4048-A492-75B6A16C3E28}"/>
    <cellStyle name="Normal 14 33" xfId="5407" xr:uid="{2A7AC619-D48E-4F97-985D-EDFEFC4D1DF3}"/>
    <cellStyle name="Normal 14 34" xfId="5408" xr:uid="{E6312061-02FA-4C0C-98AE-A162ED4B1426}"/>
    <cellStyle name="Normal 14 35" xfId="5409" xr:uid="{BF95C896-8D3D-42D7-A81C-E30E6BAB691B}"/>
    <cellStyle name="Normal 14 36" xfId="5410" xr:uid="{65A46B74-9C7A-437B-9546-20793DE01B4E}"/>
    <cellStyle name="Normal 14 37" xfId="5411" xr:uid="{15349676-5D0B-4D5A-A183-C918BE4317C4}"/>
    <cellStyle name="Normal 14 38" xfId="5412" xr:uid="{9B266E70-4272-4FE2-B0DA-762587ADB57B}"/>
    <cellStyle name="Normal 14 39" xfId="5413" xr:uid="{991F244F-ACCE-4321-824E-4C70FD263E40}"/>
    <cellStyle name="Normal 14 4" xfId="5414" xr:uid="{64A42CDB-5D91-4F8A-A0F9-A0C090C03515}"/>
    <cellStyle name="Normal 14 40" xfId="5415" xr:uid="{E263666B-72A1-4B55-9FE3-8EFB6CE72909}"/>
    <cellStyle name="Normal 14 41" xfId="5416" xr:uid="{314542C7-F5DE-4309-8213-215CA03750C2}"/>
    <cellStyle name="Normal 14 42" xfId="5417" xr:uid="{023D0BA4-791B-4BBE-9B34-833EB69E637C}"/>
    <cellStyle name="Normal 14 43" xfId="5418" xr:uid="{0E00D33A-AC5C-4B9A-87DE-8E04FED7409C}"/>
    <cellStyle name="Normal 14 44" xfId="5419" xr:uid="{9448E8E0-A178-40C1-9CA2-50E2BD5FC91D}"/>
    <cellStyle name="Normal 14 45" xfId="5420" xr:uid="{73DE3252-DEB7-43A3-ACD6-6D4FC690BFA2}"/>
    <cellStyle name="Normal 14 46" xfId="5421" xr:uid="{C03CF258-B758-41B2-993E-76CA2F72E845}"/>
    <cellStyle name="Normal 14 47" xfId="5422" xr:uid="{64095A95-F54F-4CB3-9246-582E8FCC8724}"/>
    <cellStyle name="Normal 14 48" xfId="5423" xr:uid="{3C84A13B-93F5-4AA3-B0C5-42569898AD4A}"/>
    <cellStyle name="Normal 14 49" xfId="5424" xr:uid="{B5D6B9B2-19B8-4F6A-BCCD-CA7C2E77B55F}"/>
    <cellStyle name="Normal 14 5" xfId="5425" xr:uid="{4F72A4C5-0DD6-4DBA-A468-982F8AA02E79}"/>
    <cellStyle name="Normal 14 50" xfId="5426" xr:uid="{27328E81-08BD-48D5-8161-00270725488C}"/>
    <cellStyle name="Normal 14 51" xfId="5427" xr:uid="{EB90F587-7ADA-45EF-8770-052503164286}"/>
    <cellStyle name="Normal 14 52" xfId="5428" xr:uid="{96D833A0-1AE8-4CCF-AA2C-652D15A17EA9}"/>
    <cellStyle name="Normal 14 53" xfId="5429" xr:uid="{1187ECD8-0D2A-4BE0-AA6E-E2CEEDD99A7B}"/>
    <cellStyle name="Normal 14 6" xfId="5430" xr:uid="{C8824AA5-C551-4B52-B319-FBC52F52671E}"/>
    <cellStyle name="Normal 14 7" xfId="5431" xr:uid="{4C57D2B0-346D-456D-A280-38D12A148ED9}"/>
    <cellStyle name="Normal 14 8" xfId="5432" xr:uid="{21E8A1F7-3DA1-4CA2-B63A-71C76A8E85AD}"/>
    <cellStyle name="Normal 14 9" xfId="5433" xr:uid="{78997317-E4A5-4954-A6E0-08FC661CF29A}"/>
    <cellStyle name="Normal 15" xfId="5434" xr:uid="{00DB4611-72D9-462D-92BE-03D9017C205F}"/>
    <cellStyle name="Normal 15 2" xfId="5435" xr:uid="{FBC94798-DB51-46E1-97EA-4E585F7E2023}"/>
    <cellStyle name="Normal 16" xfId="51" xr:uid="{2E06F114-D0E9-4AE1-82CB-97893338F23D}"/>
    <cellStyle name="Normal 16 2" xfId="5436" xr:uid="{D2AEC800-824B-4ABF-9EDE-FA472724E8CB}"/>
    <cellStyle name="Normal 17" xfId="16747" xr:uid="{4DEED102-4F75-4739-8E87-120FEE891CD3}"/>
    <cellStyle name="Normal 18" xfId="16752" xr:uid="{4B32D127-C320-4F18-B4F9-94876803011A}"/>
    <cellStyle name="Normal 19" xfId="16771" xr:uid="{32B71289-6FEA-4E17-BE4A-08E10D9AB0C5}"/>
    <cellStyle name="Normal 2" xfId="2" xr:uid="{00000000-0005-0000-0000-000005000000}"/>
    <cellStyle name="Normal 2 10" xfId="5438" xr:uid="{1029C546-B7AA-4DB0-B553-8094ED62F14E}"/>
    <cellStyle name="Normal 2 10 10" xfId="5439" xr:uid="{5E2210D8-40E3-4138-A97A-C5EDA533388E}"/>
    <cellStyle name="Normal 2 10 11" xfId="5440" xr:uid="{8E8992B5-898E-4E62-839D-BEA93A252730}"/>
    <cellStyle name="Normal 2 10 12" xfId="5441" xr:uid="{4B281930-E5B4-4F99-BDDA-2EDBE2766B67}"/>
    <cellStyle name="Normal 2 10 13" xfId="5442" xr:uid="{21EEA9F7-58B1-443B-93D9-5353CF971CF7}"/>
    <cellStyle name="Normal 2 10 14" xfId="5443" xr:uid="{A79CCA4D-AD2D-46B8-AE7B-BC588FCF1AE6}"/>
    <cellStyle name="Normal 2 10 15" xfId="5444" xr:uid="{DB6D0310-4F49-46D3-90C8-7A48978240D0}"/>
    <cellStyle name="Normal 2 10 16" xfId="5445" xr:uid="{55D6A2B5-00C3-4BF8-9B02-E78F54ACECC0}"/>
    <cellStyle name="Normal 2 10 17" xfId="5446" xr:uid="{96761E6F-05ED-4AB1-A0CB-2FC2E2BF341D}"/>
    <cellStyle name="Normal 2 10 18" xfId="5447" xr:uid="{5DFF2185-F2DA-4F9B-94CD-B81863E084AC}"/>
    <cellStyle name="Normal 2 10 19" xfId="5448" xr:uid="{5F32E50B-365B-4798-9F4F-3ABDB1D03A19}"/>
    <cellStyle name="Normal 2 10 2" xfId="5449" xr:uid="{EC4DA5FC-FB65-457E-A0AF-AD661F51C700}"/>
    <cellStyle name="Normal 2 10 2 10" xfId="5450" xr:uid="{B057BD25-A638-4065-98C2-50C855DE6D20}"/>
    <cellStyle name="Normal 2 10 2 11" xfId="5451" xr:uid="{6A849A3F-4429-4122-9638-9D7A1ED29A79}"/>
    <cellStyle name="Normal 2 10 2 12" xfId="5452" xr:uid="{6A5B47AB-45FD-42FF-943B-08F14E11B501}"/>
    <cellStyle name="Normal 2 10 2 13" xfId="5453" xr:uid="{605C8F35-3EE9-473E-AC13-1DEDB4BE496F}"/>
    <cellStyle name="Normal 2 10 2 14" xfId="5454" xr:uid="{440A80F3-9FBE-4EA6-86ED-76C449B24AD5}"/>
    <cellStyle name="Normal 2 10 2 15" xfId="5455" xr:uid="{90D5CF56-C673-4DF4-A730-08A59B0D6073}"/>
    <cellStyle name="Normal 2 10 2 16" xfId="5456" xr:uid="{407235F7-86C0-4C59-A37C-7C8E091D6185}"/>
    <cellStyle name="Normal 2 10 2 17" xfId="5457" xr:uid="{12B42270-7C26-41E2-BED6-B83238D39F49}"/>
    <cellStyle name="Normal 2 10 2 18" xfId="5458" xr:uid="{04A3B3D0-AD3C-48CB-852F-D0476C93DFBA}"/>
    <cellStyle name="Normal 2 10 2 19" xfId="5459" xr:uid="{942A0F66-1207-4B5D-876F-85EFF7A2E9F0}"/>
    <cellStyle name="Normal 2 10 2 2" xfId="5460" xr:uid="{9CE4AEB6-8611-462C-A54A-7328440E276D}"/>
    <cellStyle name="Normal 2 10 2 2 10" xfId="5461" xr:uid="{4BA6FB7A-CF09-4A5F-B566-43CAADD2B963}"/>
    <cellStyle name="Normal 2 10 2 2 11" xfId="5462" xr:uid="{D8D0A564-4D8E-454A-8174-630B4EA662F8}"/>
    <cellStyle name="Normal 2 10 2 2 12" xfId="5463" xr:uid="{C6F66331-BE9F-40A8-BE6C-1F8861DFFF51}"/>
    <cellStyle name="Normal 2 10 2 2 13" xfId="5464" xr:uid="{8C74AD85-9BE0-42D3-BA3C-3D32A241AACF}"/>
    <cellStyle name="Normal 2 10 2 2 14" xfId="5465" xr:uid="{4FDB4F16-8A93-4EAD-BDC4-A8EF90534EF4}"/>
    <cellStyle name="Normal 2 10 2 2 15" xfId="5466" xr:uid="{A03DE9B4-CDCD-4DC4-A997-CC1DBEF7F6D9}"/>
    <cellStyle name="Normal 2 10 2 2 16" xfId="5467" xr:uid="{2EA2E7E0-4764-4BA6-BF20-BE40C77B81AE}"/>
    <cellStyle name="Normal 2 10 2 2 17" xfId="5468" xr:uid="{FED1B9E0-FC60-4E86-A61D-735EB995FE8F}"/>
    <cellStyle name="Normal 2 10 2 2 18" xfId="5469" xr:uid="{B43DAFD4-A5F4-4C53-8B9E-D7E1146A3EBF}"/>
    <cellStyle name="Normal 2 10 2 2 19" xfId="5470" xr:uid="{BD447B0A-1F0D-4741-86A0-3DA115F572CC}"/>
    <cellStyle name="Normal 2 10 2 2 2" xfId="5471" xr:uid="{541ACD9C-0FF4-40CE-BCF0-1510217D8F33}"/>
    <cellStyle name="Normal 2 10 2 2 2 10" xfId="5472" xr:uid="{5D17A856-B808-468A-8745-2A03BB5BA10D}"/>
    <cellStyle name="Normal 2 10 2 2 2 11" xfId="5473" xr:uid="{C341C068-6619-4BAC-92F5-E92A1E274FCC}"/>
    <cellStyle name="Normal 2 10 2 2 2 12" xfId="5474" xr:uid="{F713F5FF-56CC-4A19-AAA5-8B76582A5E7D}"/>
    <cellStyle name="Normal 2 10 2 2 2 13" xfId="5475" xr:uid="{AC6692AC-CC2C-4ABD-939B-1C9E5B3C9826}"/>
    <cellStyle name="Normal 2 10 2 2 2 14" xfId="5476" xr:uid="{C97FEEBF-6DDE-456A-97D3-B5590AA69F17}"/>
    <cellStyle name="Normal 2 10 2 2 2 15" xfId="5477" xr:uid="{293E86B8-39C6-4604-AC4A-E0CE8CDB7F06}"/>
    <cellStyle name="Normal 2 10 2 2 2 16" xfId="5478" xr:uid="{FA692467-3A74-4D46-B148-6FD0AF7A04D9}"/>
    <cellStyle name="Normal 2 10 2 2 2 17" xfId="5479" xr:uid="{BF751BE1-7233-4EAB-B4ED-7E1BC8403B79}"/>
    <cellStyle name="Normal 2 10 2 2 2 18" xfId="5480" xr:uid="{E0228A36-D0A1-4303-ABC5-FEE9E80DF223}"/>
    <cellStyle name="Normal 2 10 2 2 2 19" xfId="5481" xr:uid="{B818979D-91CF-486E-BD45-3ACAAC57A57C}"/>
    <cellStyle name="Normal 2 10 2 2 2 2" xfId="5482" xr:uid="{266C06CD-CB9D-4F65-A3E5-C943E7A53395}"/>
    <cellStyle name="Normal 2 10 2 2 2 20" xfId="5483" xr:uid="{DD0CA289-BC65-49A7-AF00-E6968FD98CC9}"/>
    <cellStyle name="Normal 2 10 2 2 2 21" xfId="5484" xr:uid="{8C2A079B-030C-4AEA-A644-2352DADF70CC}"/>
    <cellStyle name="Normal 2 10 2 2 2 22" xfId="5485" xr:uid="{44309106-71C6-4645-BD2C-1286FDAB0BC9}"/>
    <cellStyle name="Normal 2 10 2 2 2 23" xfId="5486" xr:uid="{7A853514-D432-4A61-8694-6AFA3B863AE9}"/>
    <cellStyle name="Normal 2 10 2 2 2 24" xfId="5487" xr:uid="{7B24284E-7890-45D1-A55C-A2C2F46A62A1}"/>
    <cellStyle name="Normal 2 10 2 2 2 25" xfId="5488" xr:uid="{5CBF22B6-440C-4C4B-945E-6A962BABC02E}"/>
    <cellStyle name="Normal 2 10 2 2 2 26" xfId="5489" xr:uid="{13391DB4-E95E-4F14-BB79-E76E739C62B2}"/>
    <cellStyle name="Normal 2 10 2 2 2 27" xfId="5490" xr:uid="{5B6328BC-4251-413B-8FAC-B9F9396B5D85}"/>
    <cellStyle name="Normal 2 10 2 2 2 28" xfId="5491" xr:uid="{3F0DF9DA-C9E5-4B75-8DE7-EE4D2A740CD8}"/>
    <cellStyle name="Normal 2 10 2 2 2 29" xfId="5492" xr:uid="{0A5C062A-24C9-4B33-8991-99B9C8E9C8BC}"/>
    <cellStyle name="Normal 2 10 2 2 2 3" xfId="5493" xr:uid="{06589B67-9BAF-4A3A-A71F-F9730DBDACEB}"/>
    <cellStyle name="Normal 2 10 2 2 2 30" xfId="5494" xr:uid="{0A73AAB5-D15B-42CF-AD03-6D0A5B6AFB78}"/>
    <cellStyle name="Normal 2 10 2 2 2 31" xfId="5495" xr:uid="{A5F4C429-F4E1-4C5D-B213-CAD36F06F7E6}"/>
    <cellStyle name="Normal 2 10 2 2 2 32" xfId="5496" xr:uid="{59086545-E058-4BA9-8C73-4CBC9D801FDD}"/>
    <cellStyle name="Normal 2 10 2 2 2 33" xfId="5497" xr:uid="{3F06DF84-7364-4E8C-9F04-853AAA471A2D}"/>
    <cellStyle name="Normal 2 10 2 2 2 34" xfId="5498" xr:uid="{2FAEE900-81EC-472C-B0DE-8A75D97D85F9}"/>
    <cellStyle name="Normal 2 10 2 2 2 35" xfId="5499" xr:uid="{6E4D4004-8AD7-47AB-AC5D-FD57D7F9FE3A}"/>
    <cellStyle name="Normal 2 10 2 2 2 36" xfId="5500" xr:uid="{D7A47E25-E96D-4303-B8F9-67755D3AAE0E}"/>
    <cellStyle name="Normal 2 10 2 2 2 37" xfId="5501" xr:uid="{68E383DA-0145-4F5E-99BE-954BE8C21E80}"/>
    <cellStyle name="Normal 2 10 2 2 2 38" xfId="5502" xr:uid="{ED14E925-D6E9-4186-91F4-DF64EDBFB969}"/>
    <cellStyle name="Normal 2 10 2 2 2 4" xfId="5503" xr:uid="{3FCB02A4-8EC4-46C8-9031-9661C4346F42}"/>
    <cellStyle name="Normal 2 10 2 2 2 5" xfId="5504" xr:uid="{700EFDC6-C5E3-4623-BF1C-87E602C9605A}"/>
    <cellStyle name="Normal 2 10 2 2 2 6" xfId="5505" xr:uid="{7EF17B24-48C6-40F7-BD18-E820D8CAE081}"/>
    <cellStyle name="Normal 2 10 2 2 2 7" xfId="5506" xr:uid="{CE505DE7-ADB4-4B17-B7DA-2FEA5B57634F}"/>
    <cellStyle name="Normal 2 10 2 2 2 8" xfId="5507" xr:uid="{02B34F5A-16C8-4C25-8114-2E7DCF00957B}"/>
    <cellStyle name="Normal 2 10 2 2 2 9" xfId="5508" xr:uid="{9B88E85D-4C6E-4432-9C16-3B99E9D77910}"/>
    <cellStyle name="Normal 2 10 2 2 20" xfId="5509" xr:uid="{7A6A40D8-C16E-4E09-8D46-3CB8F2872A83}"/>
    <cellStyle name="Normal 2 10 2 2 21" xfId="5510" xr:uid="{556F73D8-B9E7-4A25-9AF6-4EEB048847F7}"/>
    <cellStyle name="Normal 2 10 2 2 22" xfId="5511" xr:uid="{68581307-513C-4151-BE34-123FA53F543A}"/>
    <cellStyle name="Normal 2 10 2 2 23" xfId="5512" xr:uid="{A7E6DB92-0AD6-490C-BD68-A227112E6388}"/>
    <cellStyle name="Normal 2 10 2 2 24" xfId="5513" xr:uid="{C0582B89-3FAC-4752-91BE-CC226DA93E85}"/>
    <cellStyle name="Normal 2 10 2 2 25" xfId="5514" xr:uid="{FEAEAD1A-D0FE-47CC-8D0A-B5D48020A850}"/>
    <cellStyle name="Normal 2 10 2 2 26" xfId="5515" xr:uid="{F1CAB631-7E2B-4A50-8AF9-2CFF0593DF3A}"/>
    <cellStyle name="Normal 2 10 2 2 27" xfId="5516" xr:uid="{DFC031D6-AECF-4E54-B618-091ABC47587F}"/>
    <cellStyle name="Normal 2 10 2 2 28" xfId="5517" xr:uid="{C492EDC8-7445-4C35-9CF3-F06EE03284CE}"/>
    <cellStyle name="Normal 2 10 2 2 29" xfId="5518" xr:uid="{3793D9C7-B8CB-439C-970E-0778BB8069ED}"/>
    <cellStyle name="Normal 2 10 2 2 3" xfId="5519" xr:uid="{4C49B247-8303-4E5B-A454-06E1092FACF5}"/>
    <cellStyle name="Normal 2 10 2 2 30" xfId="5520" xr:uid="{14ED2388-C1C5-4BAC-8368-51E8FE47F96E}"/>
    <cellStyle name="Normal 2 10 2 2 31" xfId="5521" xr:uid="{8EFBB604-D9EF-4265-8A35-2E5B0694CFAE}"/>
    <cellStyle name="Normal 2 10 2 2 32" xfId="5522" xr:uid="{00A5566D-519C-492A-B527-0FDA15977CB1}"/>
    <cellStyle name="Normal 2 10 2 2 33" xfId="5523" xr:uid="{8B9DED12-3C5A-40A4-A1FC-64145C3439EE}"/>
    <cellStyle name="Normal 2 10 2 2 34" xfId="5524" xr:uid="{4188ECDF-A747-43B9-8E8F-46354C9295B4}"/>
    <cellStyle name="Normal 2 10 2 2 35" xfId="5525" xr:uid="{93EE588B-C91E-494F-9D7B-EDD969C2BEF0}"/>
    <cellStyle name="Normal 2 10 2 2 36" xfId="5526" xr:uid="{B68FE09F-67D7-42C5-8F61-34EF5C643216}"/>
    <cellStyle name="Normal 2 10 2 2 37" xfId="5527" xr:uid="{2B7A4FA0-5B81-4E91-A520-BF8D39F8FEAF}"/>
    <cellStyle name="Normal 2 10 2 2 38" xfId="5528" xr:uid="{40F89A77-127C-4C40-B96C-68EB043E8A83}"/>
    <cellStyle name="Normal 2 10 2 2 4" xfId="5529" xr:uid="{321337BB-8BE8-442E-BA29-AB040B67E8A1}"/>
    <cellStyle name="Normal 2 10 2 2 5" xfId="5530" xr:uid="{895F04D7-FF15-44FB-9712-644247F01003}"/>
    <cellStyle name="Normal 2 10 2 2 6" xfId="5531" xr:uid="{E95D9D27-E192-4BB9-9C96-C219FD052256}"/>
    <cellStyle name="Normal 2 10 2 2 7" xfId="5532" xr:uid="{51512F57-685A-450B-AC02-8E6C417FA01A}"/>
    <cellStyle name="Normal 2 10 2 2 8" xfId="5533" xr:uid="{4CD80BC2-FB6D-4D6F-BE63-F77C3816769A}"/>
    <cellStyle name="Normal 2 10 2 2 9" xfId="5534" xr:uid="{7ED3DCCB-BED7-4698-A500-95FAC9E5ACD2}"/>
    <cellStyle name="Normal 2 10 2 20" xfId="5535" xr:uid="{FD148642-3ADF-46DE-943C-CA826113E9B9}"/>
    <cellStyle name="Normal 2 10 2 21" xfId="5536" xr:uid="{2ADD9B47-6761-4D71-9772-BA0DBE5E2FA2}"/>
    <cellStyle name="Normal 2 10 2 22" xfId="5537" xr:uid="{7F85F9EA-7173-4A39-B589-06C3E1D0F058}"/>
    <cellStyle name="Normal 2 10 2 23" xfId="5538" xr:uid="{10BFAB28-E7B6-4447-ABA8-473893E27BF3}"/>
    <cellStyle name="Normal 2 10 2 24" xfId="5539" xr:uid="{694F6499-A8DA-40F4-8BEF-EEF451B672D3}"/>
    <cellStyle name="Normal 2 10 2 25" xfId="5540" xr:uid="{18CC1C7C-45E1-48AB-9648-4CC66A4EB1C1}"/>
    <cellStyle name="Normal 2 10 2 26" xfId="5541" xr:uid="{77F37926-2CBF-47A6-85C4-C07D32DEAD28}"/>
    <cellStyle name="Normal 2 10 2 27" xfId="5542" xr:uid="{0DF4C218-E5E2-4967-B16F-4C3EFAC01E1F}"/>
    <cellStyle name="Normal 2 10 2 28" xfId="5543" xr:uid="{18D18C31-C8FF-49AE-B66D-7F6E09B2CD35}"/>
    <cellStyle name="Normal 2 10 2 29" xfId="5544" xr:uid="{ECE0BE66-7420-48F1-B72E-1E00635A5F99}"/>
    <cellStyle name="Normal 2 10 2 3" xfId="5545" xr:uid="{0408C244-97B6-41FF-85D2-A8D787F56149}"/>
    <cellStyle name="Normal 2 10 2 30" xfId="5546" xr:uid="{99398968-84F2-47F9-833B-E8CEE9670BA8}"/>
    <cellStyle name="Normal 2 10 2 31" xfId="5547" xr:uid="{6A6604B3-3E58-46D3-BCA6-A2A6E0444FEC}"/>
    <cellStyle name="Normal 2 10 2 32" xfId="5548" xr:uid="{89C9DEA4-461F-4DAA-A171-0933E2D8F6C0}"/>
    <cellStyle name="Normal 2 10 2 33" xfId="5549" xr:uid="{A6104B20-4B93-4198-BFA2-70C95C888F44}"/>
    <cellStyle name="Normal 2 10 2 34" xfId="5550" xr:uid="{2BE23498-E526-4057-ACE8-9A7CCD9050C3}"/>
    <cellStyle name="Normal 2 10 2 35" xfId="5551" xr:uid="{FFFBBB3E-4876-4122-9AE6-37F4A9D878E9}"/>
    <cellStyle name="Normal 2 10 2 36" xfId="5552" xr:uid="{2845C6D9-D712-4D29-ADCC-B74496B11D41}"/>
    <cellStyle name="Normal 2 10 2 37" xfId="5553" xr:uid="{2F9CF56E-8D2D-4119-AEF3-3DE6754A02AA}"/>
    <cellStyle name="Normal 2 10 2 38" xfId="5554" xr:uid="{28135164-A74B-4F9F-9CD4-6BF58CA7354E}"/>
    <cellStyle name="Normal 2 10 2 39" xfId="5555" xr:uid="{27031E8A-C309-462A-9FD9-3BF4E7E4F81F}"/>
    <cellStyle name="Normal 2 10 2 4" xfId="5556" xr:uid="{E6A455C4-CE18-4186-BD8E-EAA615D41AFB}"/>
    <cellStyle name="Normal 2 10 2 40" xfId="5557" xr:uid="{1454E31F-C6F7-4B47-B2E8-CC8C1600940C}"/>
    <cellStyle name="Normal 2 10 2 5" xfId="5558" xr:uid="{800B000E-BCDE-4D66-AA94-9D005143417A}"/>
    <cellStyle name="Normal 2 10 2 6" xfId="5559" xr:uid="{42EDCEEA-BB14-403C-B90F-31631E3245BF}"/>
    <cellStyle name="Normal 2 10 2 7" xfId="5560" xr:uid="{96E19A0B-E200-4DCC-9081-E22546068E65}"/>
    <cellStyle name="Normal 2 10 2 8" xfId="5561" xr:uid="{BD0A681E-45D5-425B-B4E4-AE39D72BCAA5}"/>
    <cellStyle name="Normal 2 10 2 9" xfId="5562" xr:uid="{9D10230E-5DBB-4DC0-A03D-A842828E7CC0}"/>
    <cellStyle name="Normal 2 10 20" xfId="5563" xr:uid="{6777E313-C090-462C-B9EE-2EF207C44992}"/>
    <cellStyle name="Normal 2 10 21" xfId="5564" xr:uid="{1AC2B093-43EA-4F74-8ECE-E0D57A90C79A}"/>
    <cellStyle name="Normal 2 10 22" xfId="5565" xr:uid="{013A1B0C-C000-47EB-B264-F96912E185CB}"/>
    <cellStyle name="Normal 2 10 23" xfId="5566" xr:uid="{2C318F28-2E5B-4073-9D17-2CDCA57C1DE9}"/>
    <cellStyle name="Normal 2 10 24" xfId="5567" xr:uid="{A27567F2-0839-40A3-A828-56F49980B811}"/>
    <cellStyle name="Normal 2 10 25" xfId="5568" xr:uid="{648F07B8-A438-4B20-BA35-3941B99DA8D5}"/>
    <cellStyle name="Normal 2 10 26" xfId="5569" xr:uid="{0C185FD4-10A2-4173-B9A2-0ED541BEA38F}"/>
    <cellStyle name="Normal 2 10 27" xfId="5570" xr:uid="{2BDBD75A-6664-409B-B340-82DD5183833A}"/>
    <cellStyle name="Normal 2 10 28" xfId="5571" xr:uid="{7C8A2C1A-03EA-4342-9C57-58DD3524899A}"/>
    <cellStyle name="Normal 2 10 29" xfId="5572" xr:uid="{3A15097A-D3B2-4D62-B54E-05007A453D56}"/>
    <cellStyle name="Normal 2 10 3" xfId="5573" xr:uid="{890D1CCF-D7DD-4BFA-B1A0-9A427567E184}"/>
    <cellStyle name="Normal 2 10 3 10" xfId="5574" xr:uid="{9C0CF5BB-9590-48E9-A05E-C4A850854060}"/>
    <cellStyle name="Normal 2 10 3 11" xfId="5575" xr:uid="{0530C448-8523-4CDC-8B30-B3F7E0DE5531}"/>
    <cellStyle name="Normal 2 10 3 12" xfId="5576" xr:uid="{A3504314-BDEE-4F6D-B632-26294265F365}"/>
    <cellStyle name="Normal 2 10 3 13" xfId="5577" xr:uid="{E58FA337-E651-49C7-AF30-B09F5631388B}"/>
    <cellStyle name="Normal 2 10 3 14" xfId="5578" xr:uid="{30D54740-D47A-45F5-BDDE-18C72581BE20}"/>
    <cellStyle name="Normal 2 10 3 15" xfId="5579" xr:uid="{61277646-BD7C-469A-86A9-DF4EDA1CFDA2}"/>
    <cellStyle name="Normal 2 10 3 16" xfId="5580" xr:uid="{44D9B5D4-05C1-4A32-802C-24C861DB09E0}"/>
    <cellStyle name="Normal 2 10 3 17" xfId="5581" xr:uid="{63074982-1316-4CCF-B68D-0CA17ACBAAB1}"/>
    <cellStyle name="Normal 2 10 3 18" xfId="5582" xr:uid="{B9FDC7DD-78AF-4B6E-8927-273EDE78D46A}"/>
    <cellStyle name="Normal 2 10 3 19" xfId="5583" xr:uid="{BD443C91-ADE9-403A-B202-C9EE0CF5D089}"/>
    <cellStyle name="Normal 2 10 3 2" xfId="5584" xr:uid="{93DBC3A8-8493-4D59-8DB3-44AA9178D2EB}"/>
    <cellStyle name="Normal 2 10 3 2 10" xfId="5585" xr:uid="{7048BB6E-4B7C-4236-86D7-3E1C076A88FB}"/>
    <cellStyle name="Normal 2 10 3 2 11" xfId="5586" xr:uid="{E233BAA3-9EC8-4692-90E3-8D84E176B3F9}"/>
    <cellStyle name="Normal 2 10 3 2 12" xfId="5587" xr:uid="{CED76CE8-F9AC-4579-823B-8DD581A47C0C}"/>
    <cellStyle name="Normal 2 10 3 2 13" xfId="5588" xr:uid="{7366FD7F-9EF0-4A5D-B829-FB97CFC3D9A6}"/>
    <cellStyle name="Normal 2 10 3 2 14" xfId="5589" xr:uid="{69C4C2D1-9B80-434A-AE26-E3192F0F40A8}"/>
    <cellStyle name="Normal 2 10 3 2 15" xfId="5590" xr:uid="{477AB44E-078E-4316-B59A-14EFB14D675F}"/>
    <cellStyle name="Normal 2 10 3 2 16" xfId="5591" xr:uid="{E500DC32-22AD-482D-B10F-B62303B012A2}"/>
    <cellStyle name="Normal 2 10 3 2 17" xfId="5592" xr:uid="{708B0526-FF3F-4939-9DA2-43247242AF60}"/>
    <cellStyle name="Normal 2 10 3 2 18" xfId="5593" xr:uid="{6CEE24E0-85C1-492D-B900-126BEC5C5B35}"/>
    <cellStyle name="Normal 2 10 3 2 19" xfId="5594" xr:uid="{3AF7E284-7420-4E8E-9E00-C7F35D8A93C1}"/>
    <cellStyle name="Normal 2 10 3 2 2" xfId="5595" xr:uid="{B990C5C4-5E43-4B8D-A733-B40BAA391E6A}"/>
    <cellStyle name="Normal 2 10 3 2 20" xfId="5596" xr:uid="{A846D18F-E7DD-40CA-82DD-F67D11C31A66}"/>
    <cellStyle name="Normal 2 10 3 2 21" xfId="5597" xr:uid="{6C4A9195-E72C-43F1-9E7E-BE067592A8DA}"/>
    <cellStyle name="Normal 2 10 3 2 22" xfId="5598" xr:uid="{30BECF5C-2400-4BF2-AAF5-978C52B5D5C8}"/>
    <cellStyle name="Normal 2 10 3 2 23" xfId="5599" xr:uid="{B00D62DF-C974-408E-B87F-C18B78C710D6}"/>
    <cellStyle name="Normal 2 10 3 2 24" xfId="5600" xr:uid="{1B6C0A6D-E957-4D2D-82CC-25759908B00E}"/>
    <cellStyle name="Normal 2 10 3 2 25" xfId="5601" xr:uid="{64DC8909-9344-4A5F-9A3C-48E0C26512AF}"/>
    <cellStyle name="Normal 2 10 3 2 26" xfId="5602" xr:uid="{0E482224-B7B0-4C1C-A01A-DF57C87ECDD6}"/>
    <cellStyle name="Normal 2 10 3 2 27" xfId="5603" xr:uid="{627AE973-3A1C-449D-872A-06D5B27994F3}"/>
    <cellStyle name="Normal 2 10 3 2 28" xfId="5604" xr:uid="{7324030C-5DFE-4313-BCE5-69837CDF26AD}"/>
    <cellStyle name="Normal 2 10 3 2 29" xfId="5605" xr:uid="{88F2ADAE-1A2D-4261-8E69-D1BC8EA47EAE}"/>
    <cellStyle name="Normal 2 10 3 2 3" xfId="5606" xr:uid="{39B53481-8FC4-4B75-8094-1370F7FBFC66}"/>
    <cellStyle name="Normal 2 10 3 2 30" xfId="5607" xr:uid="{048ACA80-FE7F-4842-B1BA-7B44C9FB6A94}"/>
    <cellStyle name="Normal 2 10 3 2 31" xfId="5608" xr:uid="{5705C2A9-5D9D-4F22-9578-F2CF8EEF0F22}"/>
    <cellStyle name="Normal 2 10 3 2 32" xfId="5609" xr:uid="{97F6260E-4C65-4095-A39F-5E8AD12AE4E3}"/>
    <cellStyle name="Normal 2 10 3 2 33" xfId="5610" xr:uid="{9687709A-3464-4BE7-A3C6-706EEA9B86D9}"/>
    <cellStyle name="Normal 2 10 3 2 34" xfId="5611" xr:uid="{9A8326B8-A9F8-4FF1-9EC8-0E1243ABC51F}"/>
    <cellStyle name="Normal 2 10 3 2 35" xfId="5612" xr:uid="{61AB59E8-6F5E-4638-8ADA-DFE0B82071E7}"/>
    <cellStyle name="Normal 2 10 3 2 36" xfId="5613" xr:uid="{E9A4BA9A-9879-4A07-8A59-5E91599403AD}"/>
    <cellStyle name="Normal 2 10 3 2 37" xfId="5614" xr:uid="{E0D81C89-B0DE-4B85-8D1C-C33A322022D3}"/>
    <cellStyle name="Normal 2 10 3 2 38" xfId="5615" xr:uid="{BB781DDD-7CAF-407C-8F2F-B6A68815748C}"/>
    <cellStyle name="Normal 2 10 3 2 4" xfId="5616" xr:uid="{D244FB98-7EDF-4B17-B05B-1C3DD126AF84}"/>
    <cellStyle name="Normal 2 10 3 2 5" xfId="5617" xr:uid="{EBF4317F-36EF-47B9-AEC3-8A13A8AC4CA0}"/>
    <cellStyle name="Normal 2 10 3 2 6" xfId="5618" xr:uid="{8CDF7435-7912-4BB3-A910-F7CF7A26F4A7}"/>
    <cellStyle name="Normal 2 10 3 2 7" xfId="5619" xr:uid="{FC608213-D925-40C4-8507-CEC261841141}"/>
    <cellStyle name="Normal 2 10 3 2 8" xfId="5620" xr:uid="{44234B00-20F3-4212-99B9-B6078A146675}"/>
    <cellStyle name="Normal 2 10 3 2 9" xfId="5621" xr:uid="{A9C7FA9C-1985-47B2-9B96-4477685FD10B}"/>
    <cellStyle name="Normal 2 10 3 20" xfId="5622" xr:uid="{2656A9B8-8099-4D0A-A7C0-51C4AC4D8BF7}"/>
    <cellStyle name="Normal 2 10 3 21" xfId="5623" xr:uid="{8552AA46-A72F-47D1-9379-20627AC17D58}"/>
    <cellStyle name="Normal 2 10 3 22" xfId="5624" xr:uid="{7DF76F61-2A6D-4247-90F6-AAFD108E14EE}"/>
    <cellStyle name="Normal 2 10 3 23" xfId="5625" xr:uid="{CE01AEE7-AF64-4202-AAB4-BF4EB5AA8F14}"/>
    <cellStyle name="Normal 2 10 3 24" xfId="5626" xr:uid="{9F31EB46-F62B-44F7-B602-AA90ED82DEA6}"/>
    <cellStyle name="Normal 2 10 3 25" xfId="5627" xr:uid="{71F5E63E-BD0F-40AD-A9FB-20638B90CDF0}"/>
    <cellStyle name="Normal 2 10 3 26" xfId="5628" xr:uid="{E91CD743-DA88-4EB5-8996-68FAB94EAA06}"/>
    <cellStyle name="Normal 2 10 3 27" xfId="5629" xr:uid="{A9E1E53B-E572-47CA-842C-9CF749648A50}"/>
    <cellStyle name="Normal 2 10 3 28" xfId="5630" xr:uid="{190E92DB-15A8-4629-A8D3-2BC13E0F8185}"/>
    <cellStyle name="Normal 2 10 3 29" xfId="5631" xr:uid="{AB02E023-E6A8-4F7D-B257-160B91EA489F}"/>
    <cellStyle name="Normal 2 10 3 3" xfId="5632" xr:uid="{3683FC8F-21C6-4D26-AA42-9E946B541B2F}"/>
    <cellStyle name="Normal 2 10 3 30" xfId="5633" xr:uid="{F83CB4A8-2F5D-418D-986F-A0AF647B8035}"/>
    <cellStyle name="Normal 2 10 3 31" xfId="5634" xr:uid="{7AA5AE99-A106-4A57-A53B-6AC1B1283C9F}"/>
    <cellStyle name="Normal 2 10 3 32" xfId="5635" xr:uid="{5BE91276-8D7E-4986-AC8B-24CA7471F7C2}"/>
    <cellStyle name="Normal 2 10 3 33" xfId="5636" xr:uid="{D5F6E160-2BBB-458F-8500-0FDF60CBC215}"/>
    <cellStyle name="Normal 2 10 3 34" xfId="5637" xr:uid="{C9F55D4D-4EAE-4A21-AF48-4B54BD89BE39}"/>
    <cellStyle name="Normal 2 10 3 35" xfId="5638" xr:uid="{2614BBD6-2265-41B8-88CD-0FFC288CE71F}"/>
    <cellStyle name="Normal 2 10 3 36" xfId="5639" xr:uid="{1AAFB382-4ED6-410C-9E13-D2759F8E9004}"/>
    <cellStyle name="Normal 2 10 3 37" xfId="5640" xr:uid="{05287311-A4F6-4C19-84BF-4A74F166931B}"/>
    <cellStyle name="Normal 2 10 3 38" xfId="5641" xr:uid="{656144EB-DB20-44FA-ACF7-182A8329B181}"/>
    <cellStyle name="Normal 2 10 3 4" xfId="5642" xr:uid="{1B0E5E5D-5143-48CF-8ADD-CFA5113B8CF8}"/>
    <cellStyle name="Normal 2 10 3 5" xfId="5643" xr:uid="{79DA1E8B-43A9-4711-802A-517BD29E5816}"/>
    <cellStyle name="Normal 2 10 3 6" xfId="5644" xr:uid="{26458217-F60E-4D39-AE96-5417AF220C5D}"/>
    <cellStyle name="Normal 2 10 3 7" xfId="5645" xr:uid="{47CFAC2A-8D75-44C0-8472-946CA4E47565}"/>
    <cellStyle name="Normal 2 10 3 8" xfId="5646" xr:uid="{F423E1BB-0D72-4939-8A7D-E7AEE592C7BA}"/>
    <cellStyle name="Normal 2 10 3 9" xfId="5647" xr:uid="{E778F4AF-D760-4D5C-B4F7-7CBE16C45C9D}"/>
    <cellStyle name="Normal 2 10 30" xfId="5648" xr:uid="{9C7895A2-E158-4E66-B905-3724A236A8E5}"/>
    <cellStyle name="Normal 2 10 31" xfId="5649" xr:uid="{D1E9E133-64D5-47CA-973F-A0C19E2F573F}"/>
    <cellStyle name="Normal 2 10 32" xfId="5650" xr:uid="{52D8404D-680A-445D-BF11-4DD959AFA9A3}"/>
    <cellStyle name="Normal 2 10 33" xfId="5651" xr:uid="{A07DD53E-B0A9-4B5E-8BF1-E5831D477BC5}"/>
    <cellStyle name="Normal 2 10 34" xfId="5652" xr:uid="{E45EAE92-AFDC-4434-A223-26ABB1F8F125}"/>
    <cellStyle name="Normal 2 10 35" xfId="5653" xr:uid="{E978FBE7-6A4C-45A3-83C2-1B281E4DB9FB}"/>
    <cellStyle name="Normal 2 10 36" xfId="5654" xr:uid="{8F158782-7542-469D-B5A3-F7B0B0DF01D5}"/>
    <cellStyle name="Normal 2 10 37" xfId="5655" xr:uid="{DC43926A-4274-4352-8656-415AFBF40FAE}"/>
    <cellStyle name="Normal 2 10 38" xfId="5656" xr:uid="{912B4E1F-43CC-4E34-A1E3-1987A8CF48A6}"/>
    <cellStyle name="Normal 2 10 39" xfId="5657" xr:uid="{F18BF59A-2B0A-4E46-855F-8ADFC65AA0AA}"/>
    <cellStyle name="Normal 2 10 4" xfId="5658" xr:uid="{A91DE7FA-34FB-4AE4-B5A4-3E2D2C5A340F}"/>
    <cellStyle name="Normal 2 10 40" xfId="5659" xr:uid="{669C6E51-FF8F-4C44-89E2-8FD1CE0BA939}"/>
    <cellStyle name="Normal 2 10 5" xfId="5660" xr:uid="{BCC8FB13-9D17-4E32-8369-6CD22D444F75}"/>
    <cellStyle name="Normal 2 10 6" xfId="5661" xr:uid="{3F3E9D0E-CCCE-4AFD-80CF-07DCFDBD4C83}"/>
    <cellStyle name="Normal 2 10 7" xfId="5662" xr:uid="{ECB4112E-25B1-4ACB-BC01-9199D93F75B1}"/>
    <cellStyle name="Normal 2 10 8" xfId="5663" xr:uid="{D32AFAB8-223A-47D5-BD96-940840CECDD0}"/>
    <cellStyle name="Normal 2 10 9" xfId="5664" xr:uid="{3B11229F-88DB-4910-8969-56EAB782700D}"/>
    <cellStyle name="Normal 2 11" xfId="5665" xr:uid="{1ED33D7E-5822-4311-BF78-DDF2066533FA}"/>
    <cellStyle name="Normal 2 11 10" xfId="5666" xr:uid="{47D5B2BF-EC7F-42DC-9D1D-1FAEFA26B7C5}"/>
    <cellStyle name="Normal 2 11 11" xfId="5667" xr:uid="{E5460670-0695-4736-AE70-5543B9EBBC36}"/>
    <cellStyle name="Normal 2 11 12" xfId="5668" xr:uid="{2EDE3DD5-422B-42C9-B228-8ED9AF2C4E83}"/>
    <cellStyle name="Normal 2 11 13" xfId="5669" xr:uid="{A435450A-C3B0-4977-8F71-92124199DE0E}"/>
    <cellStyle name="Normal 2 11 14" xfId="5670" xr:uid="{8FD275B8-18C8-446A-BC46-F824B0E66988}"/>
    <cellStyle name="Normal 2 11 15" xfId="5671" xr:uid="{975E3B28-58F2-4F63-85C3-F3AB2FA101E9}"/>
    <cellStyle name="Normal 2 11 16" xfId="5672" xr:uid="{0FC12F3E-3CEC-4E02-A976-B7C2921E838C}"/>
    <cellStyle name="Normal 2 11 17" xfId="5673" xr:uid="{819859B5-3448-49CD-8FE4-8C535FDB5426}"/>
    <cellStyle name="Normal 2 11 18" xfId="5674" xr:uid="{E0CA9A7F-717E-4B14-B982-AFB1E144C60B}"/>
    <cellStyle name="Normal 2 11 19" xfId="5675" xr:uid="{1A6E8CEE-486C-4A56-9748-AD73AC7EA93E}"/>
    <cellStyle name="Normal 2 11 2" xfId="5676" xr:uid="{5B68E301-9A40-4A18-BF33-5ED16DACD383}"/>
    <cellStyle name="Normal 2 11 2 10" xfId="5677" xr:uid="{17E7BC8E-7293-4433-9E1B-1CFBFC63D580}"/>
    <cellStyle name="Normal 2 11 2 11" xfId="5678" xr:uid="{F33E709F-058E-42DE-BDBD-27CD4146A087}"/>
    <cellStyle name="Normal 2 11 2 12" xfId="5679" xr:uid="{86BED8D8-8006-4912-9250-C016C98869A7}"/>
    <cellStyle name="Normal 2 11 2 13" xfId="5680" xr:uid="{9881C88D-B87A-4AE7-ADB1-17493A5F7D47}"/>
    <cellStyle name="Normal 2 11 2 14" xfId="5681" xr:uid="{41EB5DF9-4A00-4EB2-88C4-17726E421D52}"/>
    <cellStyle name="Normal 2 11 2 15" xfId="5682" xr:uid="{36666A9A-CD7B-4F08-ACA3-2F74D1CB2CB2}"/>
    <cellStyle name="Normal 2 11 2 16" xfId="5683" xr:uid="{32DA73A7-F272-4CF1-8979-768B4507397D}"/>
    <cellStyle name="Normal 2 11 2 17" xfId="5684" xr:uid="{C6D89B6C-F330-450E-976E-32723E79D175}"/>
    <cellStyle name="Normal 2 11 2 18" xfId="5685" xr:uid="{48421985-3335-4F84-82C5-5953415E9562}"/>
    <cellStyle name="Normal 2 11 2 19" xfId="5686" xr:uid="{76E6B712-5D82-4B4A-A326-18DCFF65313C}"/>
    <cellStyle name="Normal 2 11 2 2" xfId="5687" xr:uid="{892F9DE8-C6F7-4F9F-AE49-15F11181765C}"/>
    <cellStyle name="Normal 2 11 2 2 10" xfId="5688" xr:uid="{658D0069-1E50-49AC-B979-665AF40EA6A9}"/>
    <cellStyle name="Normal 2 11 2 2 11" xfId="5689" xr:uid="{F069DFD5-A10B-43EF-8E15-78416034468A}"/>
    <cellStyle name="Normal 2 11 2 2 12" xfId="5690" xr:uid="{F59CD8C0-FF3C-4841-A29A-3D478990E70E}"/>
    <cellStyle name="Normal 2 11 2 2 13" xfId="5691" xr:uid="{0C22923F-4FF9-4A80-BD15-EC2EE11D8168}"/>
    <cellStyle name="Normal 2 11 2 2 14" xfId="5692" xr:uid="{84716879-A1F9-4919-A1E4-26A36E3D4519}"/>
    <cellStyle name="Normal 2 11 2 2 15" xfId="5693" xr:uid="{41CA2212-59CD-4455-BFE0-EF3C8408977F}"/>
    <cellStyle name="Normal 2 11 2 2 16" xfId="5694" xr:uid="{FDFD5AD3-AFEE-4E80-81AF-4AD87A28E7F9}"/>
    <cellStyle name="Normal 2 11 2 2 17" xfId="5695" xr:uid="{CEBE133E-2D63-437C-96CA-832EC92C3FC9}"/>
    <cellStyle name="Normal 2 11 2 2 18" xfId="5696" xr:uid="{379DD466-2AF7-42BF-8B65-3EBC642C3154}"/>
    <cellStyle name="Normal 2 11 2 2 19" xfId="5697" xr:uid="{BB9B79FC-FC75-4E10-A7A8-D25C1AA784E5}"/>
    <cellStyle name="Normal 2 11 2 2 2" xfId="5698" xr:uid="{233A56CE-E040-4802-8B42-7E9D2C28A53A}"/>
    <cellStyle name="Normal 2 11 2 2 2 10" xfId="5699" xr:uid="{860DFE37-B66E-4D11-9EFA-BF4BC9B9849B}"/>
    <cellStyle name="Normal 2 11 2 2 2 11" xfId="5700" xr:uid="{69A286EA-B366-40DA-A457-AF1A8930B599}"/>
    <cellStyle name="Normal 2 11 2 2 2 12" xfId="5701" xr:uid="{F6522733-6AE4-4E8E-BFAA-9AD2DA1CB9AE}"/>
    <cellStyle name="Normal 2 11 2 2 2 13" xfId="5702" xr:uid="{39D4EA45-AEF1-407B-A140-4CFD2F402218}"/>
    <cellStyle name="Normal 2 11 2 2 2 14" xfId="5703" xr:uid="{89B3DB6C-5F23-455E-B1BD-C21E54213772}"/>
    <cellStyle name="Normal 2 11 2 2 2 15" xfId="5704" xr:uid="{B4B92353-2797-457C-9EA8-006C6F34FDAC}"/>
    <cellStyle name="Normal 2 11 2 2 2 16" xfId="5705" xr:uid="{BEAD9934-DBD6-412D-8189-75B448FA97BC}"/>
    <cellStyle name="Normal 2 11 2 2 2 17" xfId="5706" xr:uid="{D74C5888-3AD7-45A5-9FB4-01FE67CC2107}"/>
    <cellStyle name="Normal 2 11 2 2 2 18" xfId="5707" xr:uid="{D530E3C0-3B4C-4A3A-8B51-2DB5AEBCED72}"/>
    <cellStyle name="Normal 2 11 2 2 2 19" xfId="5708" xr:uid="{DA628AAA-2535-493C-B0F1-CBFDEB61C105}"/>
    <cellStyle name="Normal 2 11 2 2 2 2" xfId="5709" xr:uid="{B34CEABD-A027-483D-8509-4911D2AE3368}"/>
    <cellStyle name="Normal 2 11 2 2 2 20" xfId="5710" xr:uid="{8B16FF8F-CA3C-4462-B22C-6F1930D2EFD4}"/>
    <cellStyle name="Normal 2 11 2 2 2 21" xfId="5711" xr:uid="{C3D74606-9820-4DAF-BB64-A3E21E51BC37}"/>
    <cellStyle name="Normal 2 11 2 2 2 22" xfId="5712" xr:uid="{29396C2F-2B67-4287-98C5-39995DCE06B6}"/>
    <cellStyle name="Normal 2 11 2 2 2 23" xfId="5713" xr:uid="{FAAD90E2-AF79-4ED4-A78B-DA20602C4905}"/>
    <cellStyle name="Normal 2 11 2 2 2 24" xfId="5714" xr:uid="{A4F8E604-DBB8-409D-AA5D-53A0B29F0B72}"/>
    <cellStyle name="Normal 2 11 2 2 2 25" xfId="5715" xr:uid="{D7D5FBFA-8267-4D1E-B893-38B6F6544202}"/>
    <cellStyle name="Normal 2 11 2 2 2 26" xfId="5716" xr:uid="{EB88C7F3-8F40-46FB-8AE2-EA6430FDEB81}"/>
    <cellStyle name="Normal 2 11 2 2 2 27" xfId="5717" xr:uid="{354B102B-826B-44F3-881C-F7D76C43A119}"/>
    <cellStyle name="Normal 2 11 2 2 2 28" xfId="5718" xr:uid="{BEB82317-553F-417E-8D30-515B480AD843}"/>
    <cellStyle name="Normal 2 11 2 2 2 29" xfId="5719" xr:uid="{7F5952C3-5667-44A7-B020-DA3CDDA67482}"/>
    <cellStyle name="Normal 2 11 2 2 2 3" xfId="5720" xr:uid="{329E9CD6-D242-464C-9126-6414162C2653}"/>
    <cellStyle name="Normal 2 11 2 2 2 30" xfId="5721" xr:uid="{5425E881-341E-4147-9817-7694EB7342B9}"/>
    <cellStyle name="Normal 2 11 2 2 2 31" xfId="5722" xr:uid="{2ACA806D-6562-4F54-B904-36F0C4F3C14A}"/>
    <cellStyle name="Normal 2 11 2 2 2 32" xfId="5723" xr:uid="{1FBF7B3E-2FF6-4BD2-A55F-566468BEC9F0}"/>
    <cellStyle name="Normal 2 11 2 2 2 33" xfId="5724" xr:uid="{7052D3D0-D3F0-4992-9C27-F5DBDAB7B71A}"/>
    <cellStyle name="Normal 2 11 2 2 2 34" xfId="5725" xr:uid="{D816168B-7BED-4E45-B1BD-BDF7367EF340}"/>
    <cellStyle name="Normal 2 11 2 2 2 35" xfId="5726" xr:uid="{D5F4A303-C7DF-443B-9870-74EA7A2F25D9}"/>
    <cellStyle name="Normal 2 11 2 2 2 36" xfId="5727" xr:uid="{8F847982-71D5-457E-BABE-908ADE58407D}"/>
    <cellStyle name="Normal 2 11 2 2 2 37" xfId="5728" xr:uid="{BF29660A-4DB6-452B-8E4E-D38DAEDFE39C}"/>
    <cellStyle name="Normal 2 11 2 2 2 38" xfId="5729" xr:uid="{19B862EF-5DDE-4079-9957-F9BF04AEDDED}"/>
    <cellStyle name="Normal 2 11 2 2 2 4" xfId="5730" xr:uid="{C1DE8120-F1AC-41DB-A6A2-F7758534AF33}"/>
    <cellStyle name="Normal 2 11 2 2 2 5" xfId="5731" xr:uid="{7B57D132-F8CB-42EF-BC9A-5A8497187ED2}"/>
    <cellStyle name="Normal 2 11 2 2 2 6" xfId="5732" xr:uid="{6F9ADA0F-097B-4B23-975F-F5FCE16DFD45}"/>
    <cellStyle name="Normal 2 11 2 2 2 7" xfId="5733" xr:uid="{3C41B959-1CE0-4486-B989-EA968C1A732A}"/>
    <cellStyle name="Normal 2 11 2 2 2 8" xfId="5734" xr:uid="{AD0C8046-2AB5-400D-A7F6-D1F991D767DF}"/>
    <cellStyle name="Normal 2 11 2 2 2 9" xfId="5735" xr:uid="{545C0B01-7FAB-4728-80AE-E4C16E0F7DEB}"/>
    <cellStyle name="Normal 2 11 2 2 20" xfId="5736" xr:uid="{906DCE2C-B15A-41A0-81F7-E49C24F9042E}"/>
    <cellStyle name="Normal 2 11 2 2 21" xfId="5737" xr:uid="{9757A654-A077-4804-B175-18A880F0FE33}"/>
    <cellStyle name="Normal 2 11 2 2 22" xfId="5738" xr:uid="{A23D97C5-E516-495F-BBB1-99EBF107ABF8}"/>
    <cellStyle name="Normal 2 11 2 2 23" xfId="5739" xr:uid="{8DD5B388-2862-41F7-9CD2-18E7B0D10345}"/>
    <cellStyle name="Normal 2 11 2 2 24" xfId="5740" xr:uid="{13173C2C-D47D-44C5-BFA2-3EB8C94BFFD2}"/>
    <cellStyle name="Normal 2 11 2 2 25" xfId="5741" xr:uid="{98267CD0-5D03-40C2-B6D0-F6347E20E36A}"/>
    <cellStyle name="Normal 2 11 2 2 26" xfId="5742" xr:uid="{71117FC7-D8FF-431E-88EF-46A9B0512E47}"/>
    <cellStyle name="Normal 2 11 2 2 27" xfId="5743" xr:uid="{AB2AF5DF-E679-4757-8AF3-EA057AAF5D80}"/>
    <cellStyle name="Normal 2 11 2 2 28" xfId="5744" xr:uid="{DBF97074-16D0-4466-AEAA-E476B632DBEB}"/>
    <cellStyle name="Normal 2 11 2 2 29" xfId="5745" xr:uid="{10A1559E-C13F-4F21-A4E5-19236DC5A904}"/>
    <cellStyle name="Normal 2 11 2 2 3" xfId="5746" xr:uid="{5EF0AF31-C336-4DE4-8255-7753FEA312F0}"/>
    <cellStyle name="Normal 2 11 2 2 30" xfId="5747" xr:uid="{EED90CBF-4528-4AEA-8DCF-C556C7771A44}"/>
    <cellStyle name="Normal 2 11 2 2 31" xfId="5748" xr:uid="{C3E0951F-02EF-41F1-9044-FB3E796FB140}"/>
    <cellStyle name="Normal 2 11 2 2 32" xfId="5749" xr:uid="{CCED3CA8-FB23-46BD-9156-2F8FC872EC43}"/>
    <cellStyle name="Normal 2 11 2 2 33" xfId="5750" xr:uid="{6F917099-6814-4CFF-A42D-3D982110CB81}"/>
    <cellStyle name="Normal 2 11 2 2 34" xfId="5751" xr:uid="{C27C40C9-0315-4D8F-8935-F1F6148FF271}"/>
    <cellStyle name="Normal 2 11 2 2 35" xfId="5752" xr:uid="{305387A9-0994-481E-B326-3B30B2921291}"/>
    <cellStyle name="Normal 2 11 2 2 36" xfId="5753" xr:uid="{D2BDB0B3-F936-4272-B641-C76B4FF91001}"/>
    <cellStyle name="Normal 2 11 2 2 37" xfId="5754" xr:uid="{9B8031B4-C7E1-485E-A79A-EAD9BBCE28F2}"/>
    <cellStyle name="Normal 2 11 2 2 38" xfId="5755" xr:uid="{B82D0D43-77E0-45BA-B6A3-11375FF4FECA}"/>
    <cellStyle name="Normal 2 11 2 2 4" xfId="5756" xr:uid="{7C22803B-19F6-4D3E-BF58-EEE8EB3166C9}"/>
    <cellStyle name="Normal 2 11 2 2 5" xfId="5757" xr:uid="{CC1DD2A5-DA06-4E0A-8FA4-59B3B55248BA}"/>
    <cellStyle name="Normal 2 11 2 2 6" xfId="5758" xr:uid="{045FFFF9-73FC-4D80-B3B7-D07B25D68AD7}"/>
    <cellStyle name="Normal 2 11 2 2 7" xfId="5759" xr:uid="{E6F31557-F5C2-41D7-9294-37D531B00FBA}"/>
    <cellStyle name="Normal 2 11 2 2 8" xfId="5760" xr:uid="{229732C9-EBAB-4655-8493-47AADF799874}"/>
    <cellStyle name="Normal 2 11 2 2 9" xfId="5761" xr:uid="{BBE60440-327E-477F-ABCE-A4525AE2CE5C}"/>
    <cellStyle name="Normal 2 11 2 20" xfId="5762" xr:uid="{1EAC0A46-674D-497B-9DE4-34F289B9C960}"/>
    <cellStyle name="Normal 2 11 2 21" xfId="5763" xr:uid="{54E00F35-8744-4312-81C7-54C8D68F5A55}"/>
    <cellStyle name="Normal 2 11 2 22" xfId="5764" xr:uid="{3B5BAE21-9C9D-4DF6-9E34-417505E1EE31}"/>
    <cellStyle name="Normal 2 11 2 23" xfId="5765" xr:uid="{C2D93D89-E970-4D53-97BC-933182432A69}"/>
    <cellStyle name="Normal 2 11 2 24" xfId="5766" xr:uid="{8AC49DA0-40F1-46B9-BC83-4688518C67D5}"/>
    <cellStyle name="Normal 2 11 2 25" xfId="5767" xr:uid="{24B42E79-B0CE-4851-8BC5-CF152B7561CA}"/>
    <cellStyle name="Normal 2 11 2 26" xfId="5768" xr:uid="{AA313EA0-0A54-451B-9977-345632794814}"/>
    <cellStyle name="Normal 2 11 2 27" xfId="5769" xr:uid="{15011FB4-FFDC-45DB-A1C2-AC89ACD65083}"/>
    <cellStyle name="Normal 2 11 2 28" xfId="5770" xr:uid="{3F09081B-FD40-45EC-BA82-1A73288F48D4}"/>
    <cellStyle name="Normal 2 11 2 29" xfId="5771" xr:uid="{AAA0BDF5-1533-4E08-8455-DA22A65B5B1A}"/>
    <cellStyle name="Normal 2 11 2 3" xfId="5772" xr:uid="{83B2B2AD-C6B4-4AEF-A233-82C3C21DBBCF}"/>
    <cellStyle name="Normal 2 11 2 30" xfId="5773" xr:uid="{D47CAA76-5BDE-4690-959F-2877699A98B6}"/>
    <cellStyle name="Normal 2 11 2 31" xfId="5774" xr:uid="{6CDC73B6-5B77-43D9-B3F8-56E95AB49701}"/>
    <cellStyle name="Normal 2 11 2 32" xfId="5775" xr:uid="{186CF56C-3D3B-4A8C-8351-F7E00B9EED0B}"/>
    <cellStyle name="Normal 2 11 2 33" xfId="5776" xr:uid="{EC5ECAC0-0DFA-4DE2-B692-32DE186E0209}"/>
    <cellStyle name="Normal 2 11 2 34" xfId="5777" xr:uid="{D71C6A0A-BF6C-43A0-AFF9-0F686BA424D0}"/>
    <cellStyle name="Normal 2 11 2 35" xfId="5778" xr:uid="{E9119781-54D2-40F6-A8DB-2C4194535B0F}"/>
    <cellStyle name="Normal 2 11 2 36" xfId="5779" xr:uid="{4802FF3D-C317-4550-BCE8-EE9160C53D41}"/>
    <cellStyle name="Normal 2 11 2 37" xfId="5780" xr:uid="{D34AE236-5908-46B5-8D08-08F495F341FC}"/>
    <cellStyle name="Normal 2 11 2 38" xfId="5781" xr:uid="{7CC0B8BA-A041-4BFF-8796-001BD5259FD8}"/>
    <cellStyle name="Normal 2 11 2 39" xfId="5782" xr:uid="{EE120FAA-EF9F-4321-B21D-3632701E28A1}"/>
    <cellStyle name="Normal 2 11 2 4" xfId="5783" xr:uid="{851C30DF-90CD-44F0-BD35-1240C0442A6B}"/>
    <cellStyle name="Normal 2 11 2 40" xfId="5784" xr:uid="{317343CE-81EA-4104-8005-8F92B9206E1D}"/>
    <cellStyle name="Normal 2 11 2 5" xfId="5785" xr:uid="{2A6A6F44-42A2-4F3B-A20F-CA306631875D}"/>
    <cellStyle name="Normal 2 11 2 6" xfId="5786" xr:uid="{833513C0-CC36-4578-A929-1E6BAE8004D6}"/>
    <cellStyle name="Normal 2 11 2 7" xfId="5787" xr:uid="{CACAF5A5-5941-47D0-A7F6-C72B1CA01B0F}"/>
    <cellStyle name="Normal 2 11 2 8" xfId="5788" xr:uid="{89B3FEF9-FB33-4ADA-B185-03FF5CF97276}"/>
    <cellStyle name="Normal 2 11 2 9" xfId="5789" xr:uid="{ED28A10B-FEA1-4DB9-895A-BCE73A8FBAD0}"/>
    <cellStyle name="Normal 2 11 20" xfId="5790" xr:uid="{1D60353B-2AB0-458E-B2A2-0C5BF8BDE2D5}"/>
    <cellStyle name="Normal 2 11 21" xfId="5791" xr:uid="{CA109887-03E3-4DFE-8A7F-6B527A4ADB3E}"/>
    <cellStyle name="Normal 2 11 22" xfId="5792" xr:uid="{BDBD0AA8-7C88-4349-812C-58A888DCBED3}"/>
    <cellStyle name="Normal 2 11 23" xfId="5793" xr:uid="{1FAB8F41-595F-46E2-8AFF-CCFD65B4402E}"/>
    <cellStyle name="Normal 2 11 24" xfId="5794" xr:uid="{930B2041-151A-4ABC-BB9A-95CEC3407841}"/>
    <cellStyle name="Normal 2 11 25" xfId="5795" xr:uid="{1C8ED548-70CF-418A-93C7-10A722C0F593}"/>
    <cellStyle name="Normal 2 11 26" xfId="5796" xr:uid="{D4E95C7F-0984-4FF7-B135-AC8D0BCD8F1A}"/>
    <cellStyle name="Normal 2 11 27" xfId="5797" xr:uid="{8CAAA853-B965-4980-BCF0-347246A62258}"/>
    <cellStyle name="Normal 2 11 28" xfId="5798" xr:uid="{C2D3DD6A-6E55-4FD0-B919-328B2076A453}"/>
    <cellStyle name="Normal 2 11 29" xfId="5799" xr:uid="{40927C78-15A1-4014-9FC8-3A438A0E3949}"/>
    <cellStyle name="Normal 2 11 3" xfId="5800" xr:uid="{37740546-ED85-4736-9E87-DCF87345CE58}"/>
    <cellStyle name="Normal 2 11 3 10" xfId="5801" xr:uid="{348A5144-A54D-465B-AC22-2C2307E77E2A}"/>
    <cellStyle name="Normal 2 11 3 11" xfId="5802" xr:uid="{01F5ADB0-AB55-4C11-85E2-DFDF1DB73445}"/>
    <cellStyle name="Normal 2 11 3 12" xfId="5803" xr:uid="{21CD3203-5564-4A6D-B71F-D4FD440C4E40}"/>
    <cellStyle name="Normal 2 11 3 13" xfId="5804" xr:uid="{0B5C1490-DC63-4658-8F00-EFFFE830A06F}"/>
    <cellStyle name="Normal 2 11 3 14" xfId="5805" xr:uid="{E6A08815-BF5F-421C-BB32-65D0010207D1}"/>
    <cellStyle name="Normal 2 11 3 15" xfId="5806" xr:uid="{601E9B98-3FF1-43A3-B139-95004B2D900F}"/>
    <cellStyle name="Normal 2 11 3 16" xfId="5807" xr:uid="{5E8A5823-56BB-41E3-BACD-B395AD2BC7B1}"/>
    <cellStyle name="Normal 2 11 3 17" xfId="5808" xr:uid="{44A4BCB1-6CBC-4B2E-A7F6-082AFAD1902C}"/>
    <cellStyle name="Normal 2 11 3 18" xfId="5809" xr:uid="{502CB0CE-80E2-4C7C-B084-4D93737DA131}"/>
    <cellStyle name="Normal 2 11 3 19" xfId="5810" xr:uid="{751A8443-82B9-4FDC-96E4-2541B3067CE3}"/>
    <cellStyle name="Normal 2 11 3 2" xfId="5811" xr:uid="{33F3A376-1AFD-4653-88BC-DB47992E9E6F}"/>
    <cellStyle name="Normal 2 11 3 2 10" xfId="5812" xr:uid="{9E73D79F-0EAE-42BE-9DC9-C24562B74BDC}"/>
    <cellStyle name="Normal 2 11 3 2 11" xfId="5813" xr:uid="{E92F4F55-313E-45E1-81B3-2DCC66F48805}"/>
    <cellStyle name="Normal 2 11 3 2 12" xfId="5814" xr:uid="{250685B3-AD81-4130-95B3-499CFF2A1095}"/>
    <cellStyle name="Normal 2 11 3 2 13" xfId="5815" xr:uid="{1115FD8D-D11C-4BFB-952D-804AE76BACF6}"/>
    <cellStyle name="Normal 2 11 3 2 14" xfId="5816" xr:uid="{CF80A6C6-368C-4CC1-8033-A6C40E24978F}"/>
    <cellStyle name="Normal 2 11 3 2 15" xfId="5817" xr:uid="{B4DA0385-56CA-48B3-AF94-C777D10FC6C7}"/>
    <cellStyle name="Normal 2 11 3 2 16" xfId="5818" xr:uid="{FFF3735F-67B8-4D33-B5F2-E1736D5B1C65}"/>
    <cellStyle name="Normal 2 11 3 2 17" xfId="5819" xr:uid="{CFDB030B-2283-4F72-A9E4-6BF21025FB89}"/>
    <cellStyle name="Normal 2 11 3 2 18" xfId="5820" xr:uid="{D2AEBC61-3F20-4DAF-918F-39F6654090B1}"/>
    <cellStyle name="Normal 2 11 3 2 19" xfId="5821" xr:uid="{64C73BE7-0C9A-4FE8-B0FE-77173CB3D05D}"/>
    <cellStyle name="Normal 2 11 3 2 2" xfId="5822" xr:uid="{D8517BA5-A8F2-4281-8E48-AD1DA85C35BC}"/>
    <cellStyle name="Normal 2 11 3 2 20" xfId="5823" xr:uid="{DA38B909-E4D0-4186-B7ED-410273E9BCE4}"/>
    <cellStyle name="Normal 2 11 3 2 21" xfId="5824" xr:uid="{D4378155-14F7-4ADF-9822-19848105CB95}"/>
    <cellStyle name="Normal 2 11 3 2 22" xfId="5825" xr:uid="{E1DD3F5A-210D-4E0D-BD54-213C68389FDC}"/>
    <cellStyle name="Normal 2 11 3 2 23" xfId="5826" xr:uid="{AEE81136-ACF4-48CA-AEA1-83DCCC50FE12}"/>
    <cellStyle name="Normal 2 11 3 2 24" xfId="5827" xr:uid="{AF9FCD41-C96A-431A-B355-7F6CB663300A}"/>
    <cellStyle name="Normal 2 11 3 2 25" xfId="5828" xr:uid="{17D02C89-1B71-46F0-8286-B97BDDE175B6}"/>
    <cellStyle name="Normal 2 11 3 2 26" xfId="5829" xr:uid="{945125E5-14C3-4B7D-A814-2AF4581A5CC6}"/>
    <cellStyle name="Normal 2 11 3 2 27" xfId="5830" xr:uid="{2B0D19D4-4C2E-437F-A7C3-C176F5C2760A}"/>
    <cellStyle name="Normal 2 11 3 2 28" xfId="5831" xr:uid="{11025928-FFE7-45D1-A2D2-D038278CB6E7}"/>
    <cellStyle name="Normal 2 11 3 2 29" xfId="5832" xr:uid="{AB54DD50-416D-47DA-8529-D67A49562297}"/>
    <cellStyle name="Normal 2 11 3 2 3" xfId="5833" xr:uid="{AFE828A4-8449-43A2-B997-1A51534D64B5}"/>
    <cellStyle name="Normal 2 11 3 2 30" xfId="5834" xr:uid="{F65D5FA6-8939-4634-B51A-D04C8A35A74C}"/>
    <cellStyle name="Normal 2 11 3 2 31" xfId="5835" xr:uid="{6E76BCA1-6575-4D07-921B-CEF65BC88592}"/>
    <cellStyle name="Normal 2 11 3 2 32" xfId="5836" xr:uid="{2AB07E59-322F-40C8-951A-5A9A9DC6A43D}"/>
    <cellStyle name="Normal 2 11 3 2 33" xfId="5837" xr:uid="{8F451FC4-D4F2-41A3-A0B3-1219D7AD4CF9}"/>
    <cellStyle name="Normal 2 11 3 2 34" xfId="5838" xr:uid="{2F4AEEFB-29D8-4AC9-B054-46D7501FD869}"/>
    <cellStyle name="Normal 2 11 3 2 35" xfId="5839" xr:uid="{F37FDA28-3A45-436D-B197-837FDAEF8CBB}"/>
    <cellStyle name="Normal 2 11 3 2 36" xfId="5840" xr:uid="{D3A6341C-6AED-43E1-9D9D-CA7A6C13E40E}"/>
    <cellStyle name="Normal 2 11 3 2 37" xfId="5841" xr:uid="{EA1E203B-EF27-4907-AD57-3A77A4578944}"/>
    <cellStyle name="Normal 2 11 3 2 38" xfId="5842" xr:uid="{268A0C28-CA45-4AE7-8B9D-16C46DCB64F0}"/>
    <cellStyle name="Normal 2 11 3 2 4" xfId="5843" xr:uid="{1E982FB4-BB10-4C9E-B0ED-303BFA2B412B}"/>
    <cellStyle name="Normal 2 11 3 2 5" xfId="5844" xr:uid="{93B77537-CA16-4E2C-B828-90D61DFFFD6C}"/>
    <cellStyle name="Normal 2 11 3 2 6" xfId="5845" xr:uid="{1533F2DE-69AA-4E0C-843B-07CFCF36A99E}"/>
    <cellStyle name="Normal 2 11 3 2 7" xfId="5846" xr:uid="{611783D0-1FC7-45C2-A35D-4613B9A8E0A1}"/>
    <cellStyle name="Normal 2 11 3 2 8" xfId="5847" xr:uid="{C4A49A6F-5EC5-4AD5-B4FB-3475DC3B03A0}"/>
    <cellStyle name="Normal 2 11 3 2 9" xfId="5848" xr:uid="{526FF57E-5E30-4A99-82D7-2047118F7833}"/>
    <cellStyle name="Normal 2 11 3 20" xfId="5849" xr:uid="{DF269037-5297-4A5E-B2DD-A4AA0749315C}"/>
    <cellStyle name="Normal 2 11 3 21" xfId="5850" xr:uid="{4A2D4378-4216-41EF-944F-6626FDEF19B9}"/>
    <cellStyle name="Normal 2 11 3 22" xfId="5851" xr:uid="{82C38917-CC9C-4FFB-8001-E7C7DD1A7CE5}"/>
    <cellStyle name="Normal 2 11 3 23" xfId="5852" xr:uid="{B2EF4521-C0D0-4C05-A3DD-08A5B9BE62E2}"/>
    <cellStyle name="Normal 2 11 3 24" xfId="5853" xr:uid="{D8B016B0-2ACA-4E8D-93C6-14DCC0DE0305}"/>
    <cellStyle name="Normal 2 11 3 25" xfId="5854" xr:uid="{2F46C128-3AFB-47F7-BD39-A0184EF4AE2B}"/>
    <cellStyle name="Normal 2 11 3 26" xfId="5855" xr:uid="{54AC5790-37A9-49E0-9C4A-CA159BF617EE}"/>
    <cellStyle name="Normal 2 11 3 27" xfId="5856" xr:uid="{8AF33DFF-CD6F-4A34-AECA-035EEF5C9015}"/>
    <cellStyle name="Normal 2 11 3 28" xfId="5857" xr:uid="{5262F030-DA48-46C4-B67A-679FB7D36A81}"/>
    <cellStyle name="Normal 2 11 3 29" xfId="5858" xr:uid="{A6DBDFBE-2AEF-4D55-BBDA-75BD4FBCD30A}"/>
    <cellStyle name="Normal 2 11 3 3" xfId="5859" xr:uid="{4CBA5978-E76D-4A64-9C2A-E9F6C973F234}"/>
    <cellStyle name="Normal 2 11 3 30" xfId="5860" xr:uid="{A2EE562C-D982-476F-9FBE-13FD3F4E1379}"/>
    <cellStyle name="Normal 2 11 3 31" xfId="5861" xr:uid="{814F7ED7-4589-4795-908C-91416EF5247B}"/>
    <cellStyle name="Normal 2 11 3 32" xfId="5862" xr:uid="{A8502D48-4F5A-4AF3-9AEC-67625B8572E8}"/>
    <cellStyle name="Normal 2 11 3 33" xfId="5863" xr:uid="{F9C35896-93C4-4AB1-B74F-28E6669908AE}"/>
    <cellStyle name="Normal 2 11 3 34" xfId="5864" xr:uid="{F5CA2692-44CB-4118-B3C9-2EABAE27202C}"/>
    <cellStyle name="Normal 2 11 3 35" xfId="5865" xr:uid="{0E1F206E-773A-47C4-AC0B-956DE5A85402}"/>
    <cellStyle name="Normal 2 11 3 36" xfId="5866" xr:uid="{67373990-3A9C-4C6E-B723-9F65AAECE8C6}"/>
    <cellStyle name="Normal 2 11 3 37" xfId="5867" xr:uid="{4ADCD0C8-FA0B-442B-AB93-C7CBB31840E7}"/>
    <cellStyle name="Normal 2 11 3 38" xfId="5868" xr:uid="{A884B1C7-F2B2-431A-AB78-7AD6E8B055B6}"/>
    <cellStyle name="Normal 2 11 3 4" xfId="5869" xr:uid="{AEF89863-793F-4948-B92A-6F1D3B5FBB10}"/>
    <cellStyle name="Normal 2 11 3 5" xfId="5870" xr:uid="{85C7B04C-1ED6-484E-A08E-467A9C04F03F}"/>
    <cellStyle name="Normal 2 11 3 6" xfId="5871" xr:uid="{E3EF573A-789D-4A46-AC49-0DD2FE3A23E8}"/>
    <cellStyle name="Normal 2 11 3 7" xfId="5872" xr:uid="{47D2865F-B336-4F9A-9673-9AC2F5872A3E}"/>
    <cellStyle name="Normal 2 11 3 8" xfId="5873" xr:uid="{0E58B07D-D8AB-4DF5-8CAE-D763428450D1}"/>
    <cellStyle name="Normal 2 11 3 9" xfId="5874" xr:uid="{7EF8E2E1-F910-4ED5-9038-25B3B4AAEBA9}"/>
    <cellStyle name="Normal 2 11 30" xfId="5875" xr:uid="{DC2BD20B-C766-4DA4-A4D0-59CAEF11C608}"/>
    <cellStyle name="Normal 2 11 31" xfId="5876" xr:uid="{FCAED5C3-874E-4206-8241-13F350164552}"/>
    <cellStyle name="Normal 2 11 32" xfId="5877" xr:uid="{92C22969-5612-41F2-9147-0DA494D6B9D5}"/>
    <cellStyle name="Normal 2 11 33" xfId="5878" xr:uid="{45917431-D191-4CF8-B228-5F83B55B9D89}"/>
    <cellStyle name="Normal 2 11 34" xfId="5879" xr:uid="{256E6447-4A6A-4E65-820E-6E5FD1225EAB}"/>
    <cellStyle name="Normal 2 11 35" xfId="5880" xr:uid="{28D168FC-A6D1-46E3-9742-FD7FFD73B315}"/>
    <cellStyle name="Normal 2 11 36" xfId="5881" xr:uid="{20FC1273-73C8-458D-B5F9-7A4EE18F0291}"/>
    <cellStyle name="Normal 2 11 37" xfId="5882" xr:uid="{34CE1A43-C057-4F37-9422-4C981501548E}"/>
    <cellStyle name="Normal 2 11 38" xfId="5883" xr:uid="{B6636ECF-A4BA-4B8D-B692-4DCDD2B1E082}"/>
    <cellStyle name="Normal 2 11 39" xfId="5884" xr:uid="{F66E4FB3-A720-4FD3-B62A-C085AD57D618}"/>
    <cellStyle name="Normal 2 11 4" xfId="5885" xr:uid="{A2080FF3-E506-4C84-AD8D-24BC4AF72555}"/>
    <cellStyle name="Normal 2 11 40" xfId="5886" xr:uid="{E1D4958B-7BFB-475A-B5DA-BC2F2A2FFC61}"/>
    <cellStyle name="Normal 2 11 5" xfId="5887" xr:uid="{9EBFF1B7-4D2A-45CD-91AE-B69BEEF9149F}"/>
    <cellStyle name="Normal 2 11 6" xfId="5888" xr:uid="{11ABE622-85FE-4848-AA6A-9B8982E68C64}"/>
    <cellStyle name="Normal 2 11 7" xfId="5889" xr:uid="{E53F1D97-667E-4AA5-8E1D-F85572E9DF76}"/>
    <cellStyle name="Normal 2 11 8" xfId="5890" xr:uid="{626465C5-AF02-4C1D-B770-1ED11A426D13}"/>
    <cellStyle name="Normal 2 11 9" xfId="5891" xr:uid="{75E2A9E6-7EF7-42B3-B569-D4AE508523C6}"/>
    <cellStyle name="Normal 2 12" xfId="5892" xr:uid="{E5384644-A115-4ED4-A1DA-CF0126BD24F9}"/>
    <cellStyle name="Normal 2 12 10" xfId="5893" xr:uid="{015374A6-12F9-4A84-8102-74747E0622B2}"/>
    <cellStyle name="Normal 2 12 11" xfId="5894" xr:uid="{C01EFB80-20A2-4684-8169-1A502ECDD7DF}"/>
    <cellStyle name="Normal 2 12 12" xfId="5895" xr:uid="{E82B4624-1A3D-4E56-9157-406BEC56F844}"/>
    <cellStyle name="Normal 2 12 13" xfId="5896" xr:uid="{58E5744E-4251-4BB1-8D30-A1243482AC84}"/>
    <cellStyle name="Normal 2 12 14" xfId="5897" xr:uid="{BF85D8B3-0081-4960-AC81-DBFD8DDB8422}"/>
    <cellStyle name="Normal 2 12 15" xfId="5898" xr:uid="{3CF09BCA-261E-436F-9AB6-51790FEEA4BF}"/>
    <cellStyle name="Normal 2 12 16" xfId="5899" xr:uid="{C7B2E03C-F7FE-4522-92C4-2F7DFCF9A7E6}"/>
    <cellStyle name="Normal 2 12 17" xfId="5900" xr:uid="{A1D251A4-D121-4A42-A022-6A1CC0D14947}"/>
    <cellStyle name="Normal 2 12 18" xfId="5901" xr:uid="{94D61A9D-EA1C-4803-BF77-6BC82C07598A}"/>
    <cellStyle name="Normal 2 12 19" xfId="5902" xr:uid="{914B6E6E-E45B-4137-8B03-A20EF2621BF1}"/>
    <cellStyle name="Normal 2 12 2" xfId="5903" xr:uid="{72237E18-B834-4C88-942D-B9B13796771D}"/>
    <cellStyle name="Normal 2 12 2 10" xfId="5904" xr:uid="{14F99315-913B-458E-ADD4-D9363F810023}"/>
    <cellStyle name="Normal 2 12 2 11" xfId="5905" xr:uid="{680852CE-4425-40DD-9756-B9FCA525B767}"/>
    <cellStyle name="Normal 2 12 2 12" xfId="5906" xr:uid="{21D9E7D0-C47E-471F-86A3-F9B1319ED1B6}"/>
    <cellStyle name="Normal 2 12 2 13" xfId="5907" xr:uid="{BFCC8B1B-C9CE-4062-ADFF-B9ACE4162590}"/>
    <cellStyle name="Normal 2 12 2 14" xfId="5908" xr:uid="{B2FBFEA3-867C-449E-A36A-4EF1F09682E7}"/>
    <cellStyle name="Normal 2 12 2 15" xfId="5909" xr:uid="{4AE34C4C-FA48-4B81-9317-3185D32BCEC7}"/>
    <cellStyle name="Normal 2 12 2 16" xfId="5910" xr:uid="{0DF876D1-BB52-4D54-96D7-4D4FFBE3CA9C}"/>
    <cellStyle name="Normal 2 12 2 17" xfId="5911" xr:uid="{88F6D43A-25A1-4DB1-BE6B-F40E61803775}"/>
    <cellStyle name="Normal 2 12 2 18" xfId="5912" xr:uid="{DC1061E6-46FC-40F5-B32B-0949FBACEB5F}"/>
    <cellStyle name="Normal 2 12 2 19" xfId="5913" xr:uid="{2BAD7A46-E185-46A5-93E2-D3D38BDD038C}"/>
    <cellStyle name="Normal 2 12 2 2" xfId="5914" xr:uid="{42547417-A53D-4DBA-B48E-3EDA5B136CF0}"/>
    <cellStyle name="Normal 2 12 2 2 10" xfId="5915" xr:uid="{D3271A1F-7948-4FF2-A01D-9C9970A5E905}"/>
    <cellStyle name="Normal 2 12 2 2 11" xfId="5916" xr:uid="{B6ED33B9-0F7D-411A-BE45-91018ABDA305}"/>
    <cellStyle name="Normal 2 12 2 2 12" xfId="5917" xr:uid="{6A3E4ACC-4B77-418E-8596-4D7B64EE4A58}"/>
    <cellStyle name="Normal 2 12 2 2 13" xfId="5918" xr:uid="{C1AD08F3-C355-4D3A-9B45-D24E1D577784}"/>
    <cellStyle name="Normal 2 12 2 2 14" xfId="5919" xr:uid="{397E6E39-B247-4D9E-988A-FCBC439A29CF}"/>
    <cellStyle name="Normal 2 12 2 2 15" xfId="5920" xr:uid="{04CB18DD-DF55-4CC7-BCF9-F4493BA1412C}"/>
    <cellStyle name="Normal 2 12 2 2 16" xfId="5921" xr:uid="{DE697051-0FE9-4454-B14F-52C7BDA9CDEF}"/>
    <cellStyle name="Normal 2 12 2 2 17" xfId="5922" xr:uid="{2933849B-8ADD-44C5-8B25-31475E7CEA82}"/>
    <cellStyle name="Normal 2 12 2 2 18" xfId="5923" xr:uid="{DD968561-8DE7-4AAD-BEE5-A3CB1F653591}"/>
    <cellStyle name="Normal 2 12 2 2 19" xfId="5924" xr:uid="{391671D2-0C3C-47EA-965E-A17BB4256E3E}"/>
    <cellStyle name="Normal 2 12 2 2 2" xfId="5925" xr:uid="{51359602-6DA8-430F-A554-C24D92377F1B}"/>
    <cellStyle name="Normal 2 12 2 2 2 10" xfId="5926" xr:uid="{1313999E-5240-4A78-9C76-8E62A0D13D0B}"/>
    <cellStyle name="Normal 2 12 2 2 2 11" xfId="5927" xr:uid="{8A643FAA-4F59-400C-918E-18710325CE45}"/>
    <cellStyle name="Normal 2 12 2 2 2 12" xfId="5928" xr:uid="{F7F09B7B-9CA1-459B-BD44-8A087DA7931A}"/>
    <cellStyle name="Normal 2 12 2 2 2 13" xfId="5929" xr:uid="{811A2984-B24A-47AF-8E84-B67CE0628BB3}"/>
    <cellStyle name="Normal 2 12 2 2 2 14" xfId="5930" xr:uid="{16A495B7-CFBA-4045-9285-9755C040A1AD}"/>
    <cellStyle name="Normal 2 12 2 2 2 15" xfId="5931" xr:uid="{BB8BC690-16E3-4279-9C26-79753449B3D9}"/>
    <cellStyle name="Normal 2 12 2 2 2 16" xfId="5932" xr:uid="{73BAEB9D-D33C-4E90-A935-B753FE34AEC3}"/>
    <cellStyle name="Normal 2 12 2 2 2 17" xfId="5933" xr:uid="{6352F61D-E293-40DC-AF19-0C89574C6414}"/>
    <cellStyle name="Normal 2 12 2 2 2 18" xfId="5934" xr:uid="{A3AEAB1F-E677-4193-8B25-75388412BFAB}"/>
    <cellStyle name="Normal 2 12 2 2 2 19" xfId="5935" xr:uid="{B83B3BA4-33D0-4056-8C5F-D53B5D90B8AD}"/>
    <cellStyle name="Normal 2 12 2 2 2 2" xfId="5936" xr:uid="{9099EA64-6874-4681-9146-2E60D0D61BA7}"/>
    <cellStyle name="Normal 2 12 2 2 2 20" xfId="5937" xr:uid="{7C19CA8E-238B-4BC5-8766-75B26A371780}"/>
    <cellStyle name="Normal 2 12 2 2 2 21" xfId="5938" xr:uid="{8DA2BB69-5558-47BE-B9D2-4E3F65E63F68}"/>
    <cellStyle name="Normal 2 12 2 2 2 22" xfId="5939" xr:uid="{A5C460E1-24A4-4211-87C0-16BD8775195B}"/>
    <cellStyle name="Normal 2 12 2 2 2 23" xfId="5940" xr:uid="{3CEB2B86-8511-4606-9446-7B918D896FF6}"/>
    <cellStyle name="Normal 2 12 2 2 2 24" xfId="5941" xr:uid="{4616BA0B-0625-4919-87F0-413FF240B93B}"/>
    <cellStyle name="Normal 2 12 2 2 2 25" xfId="5942" xr:uid="{AB56FE77-CBFD-476C-B70E-8EB971D9F7C9}"/>
    <cellStyle name="Normal 2 12 2 2 2 26" xfId="5943" xr:uid="{F2FFCFDF-C79A-4592-ACB7-1FB9DC775FE6}"/>
    <cellStyle name="Normal 2 12 2 2 2 27" xfId="5944" xr:uid="{EDACD463-7B5E-4275-9F56-36F9841F0222}"/>
    <cellStyle name="Normal 2 12 2 2 2 28" xfId="5945" xr:uid="{8473AC63-008B-483F-9CAA-31465AFFC371}"/>
    <cellStyle name="Normal 2 12 2 2 2 29" xfId="5946" xr:uid="{61ED32BB-66D9-4713-9C00-17FC9B47FE51}"/>
    <cellStyle name="Normal 2 12 2 2 2 3" xfId="5947" xr:uid="{F3D42B7A-ADF8-4458-9BD8-A1695E21D481}"/>
    <cellStyle name="Normal 2 12 2 2 2 30" xfId="5948" xr:uid="{795C4A4C-3E4A-4C32-93E4-876C65E89EEA}"/>
    <cellStyle name="Normal 2 12 2 2 2 31" xfId="5949" xr:uid="{D8A9F85F-C36B-4A3D-8C8A-91E390376377}"/>
    <cellStyle name="Normal 2 12 2 2 2 32" xfId="5950" xr:uid="{785CB7A2-B3CA-4230-8B03-C376560F8410}"/>
    <cellStyle name="Normal 2 12 2 2 2 33" xfId="5951" xr:uid="{21D108E9-9B9C-4E96-BC12-E75C0DCD1960}"/>
    <cellStyle name="Normal 2 12 2 2 2 34" xfId="5952" xr:uid="{F53976AC-5487-453B-B9DF-DE268E5268CD}"/>
    <cellStyle name="Normal 2 12 2 2 2 35" xfId="5953" xr:uid="{E716DD29-A32C-475C-B3A0-F0748588302C}"/>
    <cellStyle name="Normal 2 12 2 2 2 36" xfId="5954" xr:uid="{E7F6BE05-5A8F-49A7-AAA2-C3D350D445C0}"/>
    <cellStyle name="Normal 2 12 2 2 2 37" xfId="5955" xr:uid="{F261D993-7F03-4B65-8EBA-F0AABD56D31E}"/>
    <cellStyle name="Normal 2 12 2 2 2 38" xfId="5956" xr:uid="{10E80D39-9040-43F0-8266-F0EDD7F9472D}"/>
    <cellStyle name="Normal 2 12 2 2 2 4" xfId="5957" xr:uid="{DA5EDF0B-645B-4EE5-A33B-79632A83C58B}"/>
    <cellStyle name="Normal 2 12 2 2 2 5" xfId="5958" xr:uid="{413DB10F-692C-4862-9D92-3AB31AD790E8}"/>
    <cellStyle name="Normal 2 12 2 2 2 6" xfId="5959" xr:uid="{A0E0508D-FD3D-4690-AF3F-CC28DBCD1669}"/>
    <cellStyle name="Normal 2 12 2 2 2 7" xfId="5960" xr:uid="{C24A0987-699A-4E6F-827F-8A1D8C19CF4F}"/>
    <cellStyle name="Normal 2 12 2 2 2 8" xfId="5961" xr:uid="{05347CB3-678A-4EEF-86B1-D94EAD199A6F}"/>
    <cellStyle name="Normal 2 12 2 2 2 9" xfId="5962" xr:uid="{00C459D8-BBBC-4B36-A307-A8F2474BC45C}"/>
    <cellStyle name="Normal 2 12 2 2 20" xfId="5963" xr:uid="{A3D1F4F0-178B-4A64-8DF4-1D207A060060}"/>
    <cellStyle name="Normal 2 12 2 2 21" xfId="5964" xr:uid="{158DBA88-CCE7-4277-9C63-AFA505DEC3AD}"/>
    <cellStyle name="Normal 2 12 2 2 22" xfId="5965" xr:uid="{5C2AE5E1-E016-4E8F-9F31-4B9CE038F65C}"/>
    <cellStyle name="Normal 2 12 2 2 23" xfId="5966" xr:uid="{4F37DBBA-01B8-449A-B9CF-3431BFE8FE5A}"/>
    <cellStyle name="Normal 2 12 2 2 24" xfId="5967" xr:uid="{16EAB160-5654-44E5-8753-9BA00D299A52}"/>
    <cellStyle name="Normal 2 12 2 2 25" xfId="5968" xr:uid="{D17C17AD-72E2-4898-8FFA-FFE10A4F91E6}"/>
    <cellStyle name="Normal 2 12 2 2 26" xfId="5969" xr:uid="{A686F150-BF63-4B89-B5F5-21BDE8037B19}"/>
    <cellStyle name="Normal 2 12 2 2 27" xfId="5970" xr:uid="{E153B322-19C0-46D1-BDD0-F3ED89E55E17}"/>
    <cellStyle name="Normal 2 12 2 2 28" xfId="5971" xr:uid="{1AE573E1-3DEB-4B7D-BE35-B054D200753F}"/>
    <cellStyle name="Normal 2 12 2 2 29" xfId="5972" xr:uid="{AB6295EE-695C-47F7-96F3-0B4B1C0363F6}"/>
    <cellStyle name="Normal 2 12 2 2 3" xfId="5973" xr:uid="{09726F7F-B94F-4006-B4F5-058BBD1433A9}"/>
    <cellStyle name="Normal 2 12 2 2 30" xfId="5974" xr:uid="{3BBE4208-B37E-4D4D-9E6D-370D200CC7DD}"/>
    <cellStyle name="Normal 2 12 2 2 31" xfId="5975" xr:uid="{3F3D98E3-A963-4957-8A7D-7F86FABF95BC}"/>
    <cellStyle name="Normal 2 12 2 2 32" xfId="5976" xr:uid="{2A7550D5-9C2E-40B8-B504-7BB34E02F599}"/>
    <cellStyle name="Normal 2 12 2 2 33" xfId="5977" xr:uid="{CE634EE7-E2DF-4FB3-BF27-26E303159E2C}"/>
    <cellStyle name="Normal 2 12 2 2 34" xfId="5978" xr:uid="{DCC079A7-BCB9-43F9-B2D7-E23D07FCE79C}"/>
    <cellStyle name="Normal 2 12 2 2 35" xfId="5979" xr:uid="{19BB0E31-D965-4F10-B723-283E95C5FC48}"/>
    <cellStyle name="Normal 2 12 2 2 36" xfId="5980" xr:uid="{69292BF8-9ED2-4CD8-8618-B329BACEFED0}"/>
    <cellStyle name="Normal 2 12 2 2 37" xfId="5981" xr:uid="{1428E75D-BAC7-49D1-B53C-D44D66835E71}"/>
    <cellStyle name="Normal 2 12 2 2 38" xfId="5982" xr:uid="{87187E8E-17E6-4604-9F10-DB30AF6ED702}"/>
    <cellStyle name="Normal 2 12 2 2 4" xfId="5983" xr:uid="{CC27C6A0-234D-4591-81B5-F55745C6E535}"/>
    <cellStyle name="Normal 2 12 2 2 5" xfId="5984" xr:uid="{BF2601B3-7633-416C-B0A5-58AE1E67735C}"/>
    <cellStyle name="Normal 2 12 2 2 6" xfId="5985" xr:uid="{E7964E8C-1377-46FC-BDB3-71F47A248228}"/>
    <cellStyle name="Normal 2 12 2 2 7" xfId="5986" xr:uid="{BB7F905C-CB6D-42DA-8AA5-5384C8805479}"/>
    <cellStyle name="Normal 2 12 2 2 8" xfId="5987" xr:uid="{9ABE0B46-CCA1-492E-A3FE-90C1F77F8E6B}"/>
    <cellStyle name="Normal 2 12 2 2 9" xfId="5988" xr:uid="{EDC021E4-18E2-4D8D-91B6-B2E9382B6375}"/>
    <cellStyle name="Normal 2 12 2 20" xfId="5989" xr:uid="{B074693C-DBEF-4FAD-9AED-AB1029EEFDB8}"/>
    <cellStyle name="Normal 2 12 2 21" xfId="5990" xr:uid="{77B8455F-FA12-40DA-8CC4-9BBAEDCF30F2}"/>
    <cellStyle name="Normal 2 12 2 22" xfId="5991" xr:uid="{23731D30-7729-4AB0-B6CC-8725FD7FE506}"/>
    <cellStyle name="Normal 2 12 2 23" xfId="5992" xr:uid="{AAC64F83-DB56-408F-9A9F-9016C50987BC}"/>
    <cellStyle name="Normal 2 12 2 24" xfId="5993" xr:uid="{0B1B3985-9B22-461D-9218-91F4550E49E9}"/>
    <cellStyle name="Normal 2 12 2 25" xfId="5994" xr:uid="{A289AAC9-C896-41E2-8543-7B9C041E7819}"/>
    <cellStyle name="Normal 2 12 2 26" xfId="5995" xr:uid="{7D97D3B9-8201-44B8-B7ED-C31DA5C6A79B}"/>
    <cellStyle name="Normal 2 12 2 27" xfId="5996" xr:uid="{EB2ECC02-BB2D-492E-92B0-C01B15388E7E}"/>
    <cellStyle name="Normal 2 12 2 28" xfId="5997" xr:uid="{FB214DBC-2410-48AB-BB66-D57BB5C97242}"/>
    <cellStyle name="Normal 2 12 2 29" xfId="5998" xr:uid="{DA0973E3-DB0D-40DC-BC8D-36773AB31F1C}"/>
    <cellStyle name="Normal 2 12 2 3" xfId="5999" xr:uid="{EA9F408F-F67F-474C-B31F-BA79B881A23C}"/>
    <cellStyle name="Normal 2 12 2 30" xfId="6000" xr:uid="{A0C2AC7B-2E49-411F-B698-CDD556CBA7C8}"/>
    <cellStyle name="Normal 2 12 2 31" xfId="6001" xr:uid="{8AAFD990-36DF-4059-A380-8D5109FE6F03}"/>
    <cellStyle name="Normal 2 12 2 32" xfId="6002" xr:uid="{EE9BC95F-66D5-4342-8FA7-336BFF7B6044}"/>
    <cellStyle name="Normal 2 12 2 33" xfId="6003" xr:uid="{9A0A0231-12B0-4531-A780-36D46B6EA206}"/>
    <cellStyle name="Normal 2 12 2 34" xfId="6004" xr:uid="{23A09C56-79CB-43AD-ACDD-AF709A34CB81}"/>
    <cellStyle name="Normal 2 12 2 35" xfId="6005" xr:uid="{4AB88A6C-A967-4E87-8149-77A8793E641D}"/>
    <cellStyle name="Normal 2 12 2 36" xfId="6006" xr:uid="{B4E40E81-D4F3-46B8-A757-CF7B38D0EB81}"/>
    <cellStyle name="Normal 2 12 2 37" xfId="6007" xr:uid="{752A9BF6-FC97-4EC2-BA66-EA42581BAF90}"/>
    <cellStyle name="Normal 2 12 2 38" xfId="6008" xr:uid="{B9B0D2BC-40C8-455C-B6CD-824B244E6D55}"/>
    <cellStyle name="Normal 2 12 2 39" xfId="6009" xr:uid="{8FB488A5-2222-441A-98F3-AE0339999F77}"/>
    <cellStyle name="Normal 2 12 2 4" xfId="6010" xr:uid="{DC9F0657-A0EF-45BE-9B66-49E3848E36C3}"/>
    <cellStyle name="Normal 2 12 2 40" xfId="6011" xr:uid="{F1BC3BEF-7087-49DA-A847-8406C70BC94B}"/>
    <cellStyle name="Normal 2 12 2 5" xfId="6012" xr:uid="{7FBAF48A-2A5B-4872-82D6-115C58B26FB7}"/>
    <cellStyle name="Normal 2 12 2 6" xfId="6013" xr:uid="{A16AC833-AC82-4C66-A787-EDF2876E9DD1}"/>
    <cellStyle name="Normal 2 12 2 7" xfId="6014" xr:uid="{4A748276-77FE-4BBE-9983-C1137D6529BB}"/>
    <cellStyle name="Normal 2 12 2 8" xfId="6015" xr:uid="{B69251B2-AC49-40B6-875C-F9B92D88A66A}"/>
    <cellStyle name="Normal 2 12 2 9" xfId="6016" xr:uid="{5C4BE60D-E3E2-4B08-9194-0781B55B6BC9}"/>
    <cellStyle name="Normal 2 12 20" xfId="6017" xr:uid="{01D3B596-48B6-437F-9848-49E5ACF22477}"/>
    <cellStyle name="Normal 2 12 21" xfId="6018" xr:uid="{FD4094E8-9A19-4113-BD0C-5AAB01D820C1}"/>
    <cellStyle name="Normal 2 12 22" xfId="6019" xr:uid="{04D97537-1C35-4086-BE37-A77862466BDD}"/>
    <cellStyle name="Normal 2 12 23" xfId="6020" xr:uid="{1FE672CF-879B-4C5A-836B-D6F469059A56}"/>
    <cellStyle name="Normal 2 12 24" xfId="6021" xr:uid="{B972EFC5-F85F-4D23-B879-20039F38B317}"/>
    <cellStyle name="Normal 2 12 25" xfId="6022" xr:uid="{4A5964C9-5359-4FBF-A88A-1D88B9D5DD44}"/>
    <cellStyle name="Normal 2 12 26" xfId="6023" xr:uid="{EB68FE8D-E7DD-479F-A521-D44068904DD2}"/>
    <cellStyle name="Normal 2 12 27" xfId="6024" xr:uid="{263C453C-E2E4-45DA-9823-13E77D4D26FC}"/>
    <cellStyle name="Normal 2 12 28" xfId="6025" xr:uid="{E9F06EFD-960E-4694-98C1-136EAEE71369}"/>
    <cellStyle name="Normal 2 12 29" xfId="6026" xr:uid="{0A7FBB2D-3F92-483B-BDB2-D124AD77E70E}"/>
    <cellStyle name="Normal 2 12 3" xfId="6027" xr:uid="{5775CD16-C97F-40BF-BD6A-8F5D72F6190A}"/>
    <cellStyle name="Normal 2 12 3 10" xfId="6028" xr:uid="{90532542-7B88-47F1-A96C-752519063CDC}"/>
    <cellStyle name="Normal 2 12 3 11" xfId="6029" xr:uid="{A4237C35-D333-4073-B550-05CC5AF2D56B}"/>
    <cellStyle name="Normal 2 12 3 12" xfId="6030" xr:uid="{3EE8BEB9-F3A5-42D1-8F44-D1DDF82A22D3}"/>
    <cellStyle name="Normal 2 12 3 13" xfId="6031" xr:uid="{3CCF9BAD-AA54-4C50-8A32-29CEDDF85A46}"/>
    <cellStyle name="Normal 2 12 3 14" xfId="6032" xr:uid="{5B38EDFA-D2BB-48B7-BB51-4615C805B0AA}"/>
    <cellStyle name="Normal 2 12 3 15" xfId="6033" xr:uid="{89D7C7A0-A881-4614-98E9-C7299D24B5BE}"/>
    <cellStyle name="Normal 2 12 3 16" xfId="6034" xr:uid="{503EB8BA-9F68-47A3-ABC5-2614F2135A8F}"/>
    <cellStyle name="Normal 2 12 3 17" xfId="6035" xr:uid="{09F2E36A-CF7C-402C-B955-2A0350A1E63F}"/>
    <cellStyle name="Normal 2 12 3 18" xfId="6036" xr:uid="{1968227C-5E72-4B7D-AE94-DABBC687AE2D}"/>
    <cellStyle name="Normal 2 12 3 19" xfId="6037" xr:uid="{FE8ABA5C-D12A-451B-99F8-604C2F1777E4}"/>
    <cellStyle name="Normal 2 12 3 2" xfId="6038" xr:uid="{573FB5C6-BA5F-4226-8D03-72A936BB5B78}"/>
    <cellStyle name="Normal 2 12 3 2 10" xfId="6039" xr:uid="{292068D1-084E-4CFF-A3C0-65E804A4A7DD}"/>
    <cellStyle name="Normal 2 12 3 2 11" xfId="6040" xr:uid="{926798FA-14D9-4249-B16F-C26DF89973BB}"/>
    <cellStyle name="Normal 2 12 3 2 12" xfId="6041" xr:uid="{7A5138DC-70B5-4120-A636-D565A8891854}"/>
    <cellStyle name="Normal 2 12 3 2 13" xfId="6042" xr:uid="{01F5BF1F-B2D1-41CD-8A6E-3AD08C3F3DE2}"/>
    <cellStyle name="Normal 2 12 3 2 14" xfId="6043" xr:uid="{8EDEE40F-0292-447C-9A39-2B2E21DF3789}"/>
    <cellStyle name="Normal 2 12 3 2 15" xfId="6044" xr:uid="{0D5442BE-7DB2-46D1-BC97-C9F12EE60345}"/>
    <cellStyle name="Normal 2 12 3 2 16" xfId="6045" xr:uid="{85592AA8-322D-4C63-AC99-3443A8B3E8E3}"/>
    <cellStyle name="Normal 2 12 3 2 17" xfId="6046" xr:uid="{DACA9996-C558-4F94-BC65-9A99806A3D4F}"/>
    <cellStyle name="Normal 2 12 3 2 18" xfId="6047" xr:uid="{44F27954-3D0C-406D-9E18-0AB3D625E2BF}"/>
    <cellStyle name="Normal 2 12 3 2 19" xfId="6048" xr:uid="{1EDB16CE-732C-43CF-AB7A-F3553AE22E39}"/>
    <cellStyle name="Normal 2 12 3 2 2" xfId="6049" xr:uid="{A81998B1-1E42-432B-825E-033FF0B06307}"/>
    <cellStyle name="Normal 2 12 3 2 20" xfId="6050" xr:uid="{4E66C3B1-17F1-4267-A2DB-C193E22F94AB}"/>
    <cellStyle name="Normal 2 12 3 2 21" xfId="6051" xr:uid="{94A5559E-842C-4E49-A868-2841D4AC20DB}"/>
    <cellStyle name="Normal 2 12 3 2 22" xfId="6052" xr:uid="{59738D6F-DAA0-49A4-8B01-4AEAD432B058}"/>
    <cellStyle name="Normal 2 12 3 2 23" xfId="6053" xr:uid="{200F497F-DD7E-43E6-8595-E579F2634217}"/>
    <cellStyle name="Normal 2 12 3 2 24" xfId="6054" xr:uid="{A7843FAC-8144-4CE5-85BA-B6A8D13490D6}"/>
    <cellStyle name="Normal 2 12 3 2 25" xfId="6055" xr:uid="{74555049-DA8F-4C87-8005-DE6AFB8A7A64}"/>
    <cellStyle name="Normal 2 12 3 2 26" xfId="6056" xr:uid="{05AFB477-AD5A-471D-99BF-9C3497BF3FA9}"/>
    <cellStyle name="Normal 2 12 3 2 27" xfId="6057" xr:uid="{A5AD86C6-7F05-4CBC-ABBC-8BDACBEB53D7}"/>
    <cellStyle name="Normal 2 12 3 2 28" xfId="6058" xr:uid="{78AD3328-18AC-4EA9-A498-CB037E3D4DB4}"/>
    <cellStyle name="Normal 2 12 3 2 29" xfId="6059" xr:uid="{9F4EFCC2-3640-4097-A5ED-F26717171BDF}"/>
    <cellStyle name="Normal 2 12 3 2 3" xfId="6060" xr:uid="{41827CC6-EBD3-4E51-B1CB-F656209888A4}"/>
    <cellStyle name="Normal 2 12 3 2 30" xfId="6061" xr:uid="{F4BB784F-B5EC-43A5-8865-AB0FAB376231}"/>
    <cellStyle name="Normal 2 12 3 2 31" xfId="6062" xr:uid="{776ED484-D047-472A-94CA-683EC60A39F6}"/>
    <cellStyle name="Normal 2 12 3 2 32" xfId="6063" xr:uid="{87B3A859-4F0C-4C98-A980-BEAEB4AC7610}"/>
    <cellStyle name="Normal 2 12 3 2 33" xfId="6064" xr:uid="{854EC0E1-F364-4309-9982-85BDF0217EC4}"/>
    <cellStyle name="Normal 2 12 3 2 34" xfId="6065" xr:uid="{65EE7777-7500-4BFE-8188-5D4DA3F81C15}"/>
    <cellStyle name="Normal 2 12 3 2 35" xfId="6066" xr:uid="{8142854D-9C7F-423B-9F3F-6DD3CA54923B}"/>
    <cellStyle name="Normal 2 12 3 2 36" xfId="6067" xr:uid="{7611EB29-8628-403D-8A99-9929C5775480}"/>
    <cellStyle name="Normal 2 12 3 2 37" xfId="6068" xr:uid="{9C042758-F7BD-4C67-9847-FAF9A7645760}"/>
    <cellStyle name="Normal 2 12 3 2 38" xfId="6069" xr:uid="{A49EC525-F210-48E8-9EED-321C20517DBD}"/>
    <cellStyle name="Normal 2 12 3 2 4" xfId="6070" xr:uid="{775ED8E2-F81C-41A0-AAF9-F9F0A7BDFDE6}"/>
    <cellStyle name="Normal 2 12 3 2 5" xfId="6071" xr:uid="{42BD0403-300C-40C5-B143-4E8094052FFF}"/>
    <cellStyle name="Normal 2 12 3 2 6" xfId="6072" xr:uid="{7F10DBC3-8A58-4C93-98EC-70CAF4F73669}"/>
    <cellStyle name="Normal 2 12 3 2 7" xfId="6073" xr:uid="{BFD633BD-75C3-426F-9AD3-41492D29A7CF}"/>
    <cellStyle name="Normal 2 12 3 2 8" xfId="6074" xr:uid="{211F4954-55A2-4E0B-8754-8ABB09F078B1}"/>
    <cellStyle name="Normal 2 12 3 2 9" xfId="6075" xr:uid="{796C1FCB-BF9C-4372-B30D-77078BCE7FB5}"/>
    <cellStyle name="Normal 2 12 3 20" xfId="6076" xr:uid="{C6DCD447-D329-483B-9704-538496A8D70B}"/>
    <cellStyle name="Normal 2 12 3 21" xfId="6077" xr:uid="{109161FB-62B7-451A-B5A7-735F9CE92000}"/>
    <cellStyle name="Normal 2 12 3 22" xfId="6078" xr:uid="{D2D88990-949D-4BEF-8608-8914EFB5020C}"/>
    <cellStyle name="Normal 2 12 3 23" xfId="6079" xr:uid="{DDF93307-3FB9-4CE4-9CEF-267E8E78C9C6}"/>
    <cellStyle name="Normal 2 12 3 24" xfId="6080" xr:uid="{E757BE25-6598-4006-9326-554DC446C196}"/>
    <cellStyle name="Normal 2 12 3 25" xfId="6081" xr:uid="{FE969A33-5C27-4BFD-81C8-87D7F7F09E3D}"/>
    <cellStyle name="Normal 2 12 3 26" xfId="6082" xr:uid="{A685FFCC-26B7-482D-AE4F-AC392B8FF1E7}"/>
    <cellStyle name="Normal 2 12 3 27" xfId="6083" xr:uid="{D26C0F03-27D9-4200-B97E-A7198DB1E038}"/>
    <cellStyle name="Normal 2 12 3 28" xfId="6084" xr:uid="{D340D612-8EE3-494F-8BBF-EC38144C73AF}"/>
    <cellStyle name="Normal 2 12 3 29" xfId="6085" xr:uid="{BAD87636-EBC3-438A-9A45-76E705F3F093}"/>
    <cellStyle name="Normal 2 12 3 3" xfId="6086" xr:uid="{F4E90236-2BCA-4D14-B797-E0077ECE89D2}"/>
    <cellStyle name="Normal 2 12 3 30" xfId="6087" xr:uid="{A6A3FBD5-7726-4C0A-8F6F-69EC3F616A3A}"/>
    <cellStyle name="Normal 2 12 3 31" xfId="6088" xr:uid="{C24ED70E-3746-45FE-B6B9-EA3900871394}"/>
    <cellStyle name="Normal 2 12 3 32" xfId="6089" xr:uid="{A88153BD-8553-4B9B-A06F-592A66C675C2}"/>
    <cellStyle name="Normal 2 12 3 33" xfId="6090" xr:uid="{5AC34C97-88AA-44BF-ABC4-B865CEC2986A}"/>
    <cellStyle name="Normal 2 12 3 34" xfId="6091" xr:uid="{72663D59-EEE3-4F4D-A811-789963C75480}"/>
    <cellStyle name="Normal 2 12 3 35" xfId="6092" xr:uid="{72F97AF7-3DFF-4C11-B001-BF76F9175A8C}"/>
    <cellStyle name="Normal 2 12 3 36" xfId="6093" xr:uid="{AFAD53C2-65BE-44D3-8429-C7F3B1CE900F}"/>
    <cellStyle name="Normal 2 12 3 37" xfId="6094" xr:uid="{1271B5EE-2510-49FB-8422-B9D4EECDB714}"/>
    <cellStyle name="Normal 2 12 3 38" xfId="6095" xr:uid="{D495AA2A-5522-49CB-8FEF-6646D5365089}"/>
    <cellStyle name="Normal 2 12 3 4" xfId="6096" xr:uid="{17468C7A-B97D-4D93-8302-A0EAC911EAFB}"/>
    <cellStyle name="Normal 2 12 3 5" xfId="6097" xr:uid="{322D20BF-9277-4354-80B6-0B5C79D1DCD4}"/>
    <cellStyle name="Normal 2 12 3 6" xfId="6098" xr:uid="{1001AA7A-1F5B-4EA8-9A03-F491334FA0AD}"/>
    <cellStyle name="Normal 2 12 3 7" xfId="6099" xr:uid="{931C7999-8448-47E7-9137-2F2AEE2D1848}"/>
    <cellStyle name="Normal 2 12 3 8" xfId="6100" xr:uid="{4C35EBB2-41AD-444E-83A3-C69B1347681A}"/>
    <cellStyle name="Normal 2 12 3 9" xfId="6101" xr:uid="{C8BC436A-305C-4366-8DAC-BDB0F7FF614C}"/>
    <cellStyle name="Normal 2 12 30" xfId="6102" xr:uid="{25E73531-F8BB-402E-A3D9-217B8E920C6E}"/>
    <cellStyle name="Normal 2 12 31" xfId="6103" xr:uid="{854F53B1-39C5-45FB-8AB1-3AB3044C4ED2}"/>
    <cellStyle name="Normal 2 12 32" xfId="6104" xr:uid="{F245D6F9-0CC8-4A9C-A7DA-78F51E70D641}"/>
    <cellStyle name="Normal 2 12 33" xfId="6105" xr:uid="{E6EC03C7-6F02-4682-9692-62FD5A7BD3AB}"/>
    <cellStyle name="Normal 2 12 34" xfId="6106" xr:uid="{EC367F59-1355-43F9-8536-233E925A7ED4}"/>
    <cellStyle name="Normal 2 12 35" xfId="6107" xr:uid="{ABD946A1-8AB8-45D7-B174-460D069E6A46}"/>
    <cellStyle name="Normal 2 12 36" xfId="6108" xr:uid="{A72B07BA-C35D-448B-BB83-C34E4BF57449}"/>
    <cellStyle name="Normal 2 12 37" xfId="6109" xr:uid="{57EAECAF-C9DC-432B-9E9D-AB9237176D8F}"/>
    <cellStyle name="Normal 2 12 38" xfId="6110" xr:uid="{E55346AB-1DEB-47CD-848C-EC7CA5FB32CE}"/>
    <cellStyle name="Normal 2 12 39" xfId="6111" xr:uid="{BAACABA5-3A30-41EA-8115-3F4CD08032AE}"/>
    <cellStyle name="Normal 2 12 4" xfId="6112" xr:uid="{1DE65D86-3C7B-4273-92FE-3142B346DFB8}"/>
    <cellStyle name="Normal 2 12 40" xfId="6113" xr:uid="{A7E6A53C-D0D3-4CCE-823B-E41BC1136D8C}"/>
    <cellStyle name="Normal 2 12 5" xfId="6114" xr:uid="{F6A312B0-6EB0-4CA6-8F24-072EC1591F52}"/>
    <cellStyle name="Normal 2 12 6" xfId="6115" xr:uid="{94A51757-35C5-466D-B918-99C97938234C}"/>
    <cellStyle name="Normal 2 12 7" xfId="6116" xr:uid="{AB590A2A-0DD0-4C6E-9EDA-0CACCB28D83E}"/>
    <cellStyle name="Normal 2 12 8" xfId="6117" xr:uid="{B5B24CF3-916B-49CE-8251-B6B821E29B26}"/>
    <cellStyle name="Normal 2 12 9" xfId="6118" xr:uid="{CE856AF1-0A97-42C0-9902-CBE46BA1A425}"/>
    <cellStyle name="Normal 2 13" xfId="6119" xr:uid="{CB6FCC7E-D048-4C76-AD5A-16EF57663DE9}"/>
    <cellStyle name="Normal 2 13 10" xfId="6120" xr:uid="{AADF26F2-8060-4C31-8C1E-4B82198FECFE}"/>
    <cellStyle name="Normal 2 13 11" xfId="6121" xr:uid="{D140210B-9F69-4142-93F5-F4409AE07D89}"/>
    <cellStyle name="Normal 2 13 12" xfId="6122" xr:uid="{0F35C94D-BC47-4640-B905-B621BEF20B5D}"/>
    <cellStyle name="Normal 2 13 13" xfId="6123" xr:uid="{C2DE8126-093C-41EA-A1E8-ED9623CE4C7A}"/>
    <cellStyle name="Normal 2 13 14" xfId="6124" xr:uid="{A2F4BAF1-EBB9-4A7C-B672-57ED76DBD5BF}"/>
    <cellStyle name="Normal 2 13 15" xfId="6125" xr:uid="{58FD829F-2C0C-422B-8807-40A23CFF090E}"/>
    <cellStyle name="Normal 2 13 16" xfId="6126" xr:uid="{744E6418-8B88-4920-8454-2D1CC2299816}"/>
    <cellStyle name="Normal 2 13 17" xfId="6127" xr:uid="{D0C488B9-D950-49BD-9B48-4B21182D2E77}"/>
    <cellStyle name="Normal 2 13 18" xfId="6128" xr:uid="{019113D0-A374-48E1-ADCB-0CA18BEE5DB2}"/>
    <cellStyle name="Normal 2 13 19" xfId="6129" xr:uid="{A3543E70-F833-4366-8FC5-F1D35CE76D2A}"/>
    <cellStyle name="Normal 2 13 2" xfId="6130" xr:uid="{E32AD4E8-F7F3-493C-8A60-06910E7E12C9}"/>
    <cellStyle name="Normal 2 13 2 10" xfId="6131" xr:uid="{81279E94-E9FB-40B8-8DCE-279D404EA66E}"/>
    <cellStyle name="Normal 2 13 2 11" xfId="6132" xr:uid="{1FF92DA2-192A-4EFC-92F6-C55CFC8AAD7F}"/>
    <cellStyle name="Normal 2 13 2 12" xfId="6133" xr:uid="{2F6C0EF4-D570-4B51-99DF-04B6DD52AA35}"/>
    <cellStyle name="Normal 2 13 2 13" xfId="6134" xr:uid="{25067D71-AF9A-46E5-BAE1-43BBECD275BF}"/>
    <cellStyle name="Normal 2 13 2 14" xfId="6135" xr:uid="{0827E121-9E06-4D8F-9A1D-29D813BBCD65}"/>
    <cellStyle name="Normal 2 13 2 15" xfId="6136" xr:uid="{942B373F-B28D-450E-AF16-053E951344C1}"/>
    <cellStyle name="Normal 2 13 2 16" xfId="6137" xr:uid="{18423931-D943-48F7-AE1F-7939CC0DD8D5}"/>
    <cellStyle name="Normal 2 13 2 17" xfId="6138" xr:uid="{BF290D1D-AB90-4676-A779-18A28E9FAB80}"/>
    <cellStyle name="Normal 2 13 2 18" xfId="6139" xr:uid="{3B6CDEC0-672E-436B-84BA-A02B80B7775B}"/>
    <cellStyle name="Normal 2 13 2 19" xfId="6140" xr:uid="{1141C744-ECED-4FEE-A6AC-0AB63B0760F2}"/>
    <cellStyle name="Normal 2 13 2 2" xfId="6141" xr:uid="{567B644A-FC64-4BEE-9404-C5A0B2748545}"/>
    <cellStyle name="Normal 2 13 2 2 10" xfId="6142" xr:uid="{39CCB6CA-A2D2-42ED-9C2C-DC7E27D55DD7}"/>
    <cellStyle name="Normal 2 13 2 2 11" xfId="6143" xr:uid="{8E9C5118-8B33-450D-9011-253FB8FDE091}"/>
    <cellStyle name="Normal 2 13 2 2 12" xfId="6144" xr:uid="{DF0166BD-52F9-460B-A2DF-B5AE3E0BAE28}"/>
    <cellStyle name="Normal 2 13 2 2 13" xfId="6145" xr:uid="{8D778492-4536-4942-A430-07FC60096EDD}"/>
    <cellStyle name="Normal 2 13 2 2 14" xfId="6146" xr:uid="{BB21822B-FA22-45C3-A816-258EF1973AFB}"/>
    <cellStyle name="Normal 2 13 2 2 15" xfId="6147" xr:uid="{DEA23D6B-E6F3-4981-9571-17AE7DDD7DFC}"/>
    <cellStyle name="Normal 2 13 2 2 16" xfId="6148" xr:uid="{37D8D1E7-95CD-4EF5-928A-1F7E9BA8A692}"/>
    <cellStyle name="Normal 2 13 2 2 17" xfId="6149" xr:uid="{00D0D568-AAD9-4893-9455-8C708C89C9E8}"/>
    <cellStyle name="Normal 2 13 2 2 18" xfId="6150" xr:uid="{45E44522-F7DC-46A4-8DCE-066DA007E202}"/>
    <cellStyle name="Normal 2 13 2 2 19" xfId="6151" xr:uid="{9A7B7FB2-39CF-4961-94E6-39F748F93AD7}"/>
    <cellStyle name="Normal 2 13 2 2 2" xfId="6152" xr:uid="{C56170D6-9636-4568-B429-72E13138E896}"/>
    <cellStyle name="Normal 2 13 2 2 2 10" xfId="6153" xr:uid="{3F8A9D57-A829-40CA-AD6B-31EB29580E90}"/>
    <cellStyle name="Normal 2 13 2 2 2 11" xfId="6154" xr:uid="{5E1CF227-BF55-4D84-A52E-7F0EEA76E521}"/>
    <cellStyle name="Normal 2 13 2 2 2 12" xfId="6155" xr:uid="{E952B029-DEF2-45EF-B768-320302330729}"/>
    <cellStyle name="Normal 2 13 2 2 2 13" xfId="6156" xr:uid="{85E5732E-498B-4827-A7D7-C1EB8256DECD}"/>
    <cellStyle name="Normal 2 13 2 2 2 14" xfId="6157" xr:uid="{AAC28F00-13C4-401A-9F7D-8E937030A0F1}"/>
    <cellStyle name="Normal 2 13 2 2 2 15" xfId="6158" xr:uid="{D119B123-F476-481B-9591-B5686C68F37D}"/>
    <cellStyle name="Normal 2 13 2 2 2 16" xfId="6159" xr:uid="{A3A9F31F-0F17-41FB-AC06-399017F91A4E}"/>
    <cellStyle name="Normal 2 13 2 2 2 17" xfId="6160" xr:uid="{7DDC4162-FB6C-4EC7-848F-FA345C0DC0F1}"/>
    <cellStyle name="Normal 2 13 2 2 2 18" xfId="6161" xr:uid="{E71B824A-6244-488F-A3F2-CD01672BB6A0}"/>
    <cellStyle name="Normal 2 13 2 2 2 19" xfId="6162" xr:uid="{F6066DB2-392C-4370-A20A-B8C89B6E5AF4}"/>
    <cellStyle name="Normal 2 13 2 2 2 2" xfId="6163" xr:uid="{E0C0F118-4C35-424F-9C6E-E82FE3BE6A5E}"/>
    <cellStyle name="Normal 2 13 2 2 2 20" xfId="6164" xr:uid="{BA9D8094-61DB-4D36-A5E2-0FD90C102A2F}"/>
    <cellStyle name="Normal 2 13 2 2 2 21" xfId="6165" xr:uid="{536DA744-DAE4-4C8F-BFA2-6CE83D11C999}"/>
    <cellStyle name="Normal 2 13 2 2 2 22" xfId="6166" xr:uid="{67A906E1-7670-4E10-95CD-3EB979FFDB8B}"/>
    <cellStyle name="Normal 2 13 2 2 2 23" xfId="6167" xr:uid="{9AC8485C-BF69-4796-953A-887D3772C307}"/>
    <cellStyle name="Normal 2 13 2 2 2 24" xfId="6168" xr:uid="{2FF43DBA-C99E-45AA-A3FD-7090CC108DF4}"/>
    <cellStyle name="Normal 2 13 2 2 2 25" xfId="6169" xr:uid="{7A6DC6E2-1F78-4EFC-9E11-DF6E02C8A5EE}"/>
    <cellStyle name="Normal 2 13 2 2 2 26" xfId="6170" xr:uid="{5980EB2D-1DDE-4FCF-8FA7-9ADB6C81A804}"/>
    <cellStyle name="Normal 2 13 2 2 2 27" xfId="6171" xr:uid="{5809E8E7-93B1-4F49-BB80-BB413987E16F}"/>
    <cellStyle name="Normal 2 13 2 2 2 28" xfId="6172" xr:uid="{6AB6E5EA-E6DB-4A85-8FF1-D225FE187301}"/>
    <cellStyle name="Normal 2 13 2 2 2 29" xfId="6173" xr:uid="{5490D757-A05C-4ED7-A878-FFB1802F77FB}"/>
    <cellStyle name="Normal 2 13 2 2 2 3" xfId="6174" xr:uid="{22E86DCA-0F4E-4F54-8037-DB68A71ACADD}"/>
    <cellStyle name="Normal 2 13 2 2 2 30" xfId="6175" xr:uid="{008732E7-939D-464E-BFD1-6898D286F2E3}"/>
    <cellStyle name="Normal 2 13 2 2 2 31" xfId="6176" xr:uid="{35A11514-F5AB-4A7A-B01D-175871EF2DC5}"/>
    <cellStyle name="Normal 2 13 2 2 2 32" xfId="6177" xr:uid="{05B16253-389A-4208-8AAD-5243BB8CC3B9}"/>
    <cellStyle name="Normal 2 13 2 2 2 33" xfId="6178" xr:uid="{A1CA66DA-37D7-4153-8D00-3234C5D65D5C}"/>
    <cellStyle name="Normal 2 13 2 2 2 34" xfId="6179" xr:uid="{235BD197-FBF8-49C0-849A-92BB0BB71C70}"/>
    <cellStyle name="Normal 2 13 2 2 2 35" xfId="6180" xr:uid="{9D26A82E-79D3-4974-A62E-EA904B807BFA}"/>
    <cellStyle name="Normal 2 13 2 2 2 36" xfId="6181" xr:uid="{8D6B7E64-2EEE-45B5-B86E-F485D0318CF7}"/>
    <cellStyle name="Normal 2 13 2 2 2 37" xfId="6182" xr:uid="{9F8B9A70-5D80-4845-B752-3930F5218A7A}"/>
    <cellStyle name="Normal 2 13 2 2 2 38" xfId="6183" xr:uid="{9CDB01F8-877B-4074-B10B-11703D3F4EC8}"/>
    <cellStyle name="Normal 2 13 2 2 2 4" xfId="6184" xr:uid="{B21E3A35-C51D-46BE-92C0-AD214AE214A5}"/>
    <cellStyle name="Normal 2 13 2 2 2 5" xfId="6185" xr:uid="{58908C58-C2FB-4765-89AE-0E5584BF695B}"/>
    <cellStyle name="Normal 2 13 2 2 2 6" xfId="6186" xr:uid="{27E59C7B-FC36-4B2B-9C83-1DA1882FD40B}"/>
    <cellStyle name="Normal 2 13 2 2 2 7" xfId="6187" xr:uid="{62ACE045-263A-4FAE-9714-8A777F4DE99A}"/>
    <cellStyle name="Normal 2 13 2 2 2 8" xfId="6188" xr:uid="{86BFF012-4BE3-4928-B560-E2C2FA4E95FC}"/>
    <cellStyle name="Normal 2 13 2 2 2 9" xfId="6189" xr:uid="{B0946767-50F0-4040-A044-8E6B2FBB83CA}"/>
    <cellStyle name="Normal 2 13 2 2 20" xfId="6190" xr:uid="{31322B7B-DB13-480B-BD59-8D05CCC24D1D}"/>
    <cellStyle name="Normal 2 13 2 2 21" xfId="6191" xr:uid="{0D251B52-5D76-4BA3-9DD1-0AA43613D15F}"/>
    <cellStyle name="Normal 2 13 2 2 22" xfId="6192" xr:uid="{D5D86639-D7C5-4BE2-9142-8EA3EECADED2}"/>
    <cellStyle name="Normal 2 13 2 2 23" xfId="6193" xr:uid="{19E55BDD-7BF5-4FDB-BFFB-2DE8BC25A0EE}"/>
    <cellStyle name="Normal 2 13 2 2 24" xfId="6194" xr:uid="{1F084A05-4211-4D23-890E-3F1860733FBF}"/>
    <cellStyle name="Normal 2 13 2 2 25" xfId="6195" xr:uid="{BE5798D3-F971-4B37-8F1B-3DC92ADC039F}"/>
    <cellStyle name="Normal 2 13 2 2 26" xfId="6196" xr:uid="{527E4E85-0AF0-43DB-9C93-34020092954B}"/>
    <cellStyle name="Normal 2 13 2 2 27" xfId="6197" xr:uid="{36E2FA6C-262C-40F6-B1C6-35B24040617B}"/>
    <cellStyle name="Normal 2 13 2 2 28" xfId="6198" xr:uid="{6A647A0B-62B8-43E5-934E-D5FEE9D5D9B5}"/>
    <cellStyle name="Normal 2 13 2 2 29" xfId="6199" xr:uid="{ACC63B93-9358-423C-A1E4-CB20CEE60B00}"/>
    <cellStyle name="Normal 2 13 2 2 3" xfId="6200" xr:uid="{95860D4C-E07A-4958-B1D7-A9200DA5ED34}"/>
    <cellStyle name="Normal 2 13 2 2 30" xfId="6201" xr:uid="{9CEDE083-16E4-4137-BAC5-338CD1E486F8}"/>
    <cellStyle name="Normal 2 13 2 2 31" xfId="6202" xr:uid="{5C438A33-1C60-43C3-97A7-0CAE753A5DE3}"/>
    <cellStyle name="Normal 2 13 2 2 32" xfId="6203" xr:uid="{66CF68C8-084E-4186-902A-4DCBAA7074EF}"/>
    <cellStyle name="Normal 2 13 2 2 33" xfId="6204" xr:uid="{C45D7347-6F85-4FB4-B1A0-C90E0E74CAFC}"/>
    <cellStyle name="Normal 2 13 2 2 34" xfId="6205" xr:uid="{C26BCFEC-FE87-4252-8E56-1C5DB0556951}"/>
    <cellStyle name="Normal 2 13 2 2 35" xfId="6206" xr:uid="{47EA1C53-912D-4FA1-91E9-21927BCFAE2F}"/>
    <cellStyle name="Normal 2 13 2 2 36" xfId="6207" xr:uid="{4331A4EC-CA02-442E-971D-EC8EFA56C236}"/>
    <cellStyle name="Normal 2 13 2 2 37" xfId="6208" xr:uid="{DC3C9648-9326-41A9-A6AD-0CF9415CCCF5}"/>
    <cellStyle name="Normal 2 13 2 2 38" xfId="6209" xr:uid="{79073D6E-1E78-4ED9-A49C-9A6E3AF58416}"/>
    <cellStyle name="Normal 2 13 2 2 4" xfId="6210" xr:uid="{7727102A-1E45-44BF-B9CC-694F8F682D02}"/>
    <cellStyle name="Normal 2 13 2 2 5" xfId="6211" xr:uid="{18694799-A555-4432-96F8-A26F6D2B14EF}"/>
    <cellStyle name="Normal 2 13 2 2 6" xfId="6212" xr:uid="{4CA64331-F7AE-4463-9BB6-55DC5733C18B}"/>
    <cellStyle name="Normal 2 13 2 2 7" xfId="6213" xr:uid="{E31E7856-A39B-4AC1-B491-2B04B5DC0FA6}"/>
    <cellStyle name="Normal 2 13 2 2 8" xfId="6214" xr:uid="{9255F160-6B8A-41BD-9E02-A2A60B451652}"/>
    <cellStyle name="Normal 2 13 2 2 9" xfId="6215" xr:uid="{EF2FF175-6674-4CD9-A312-22FE7F898106}"/>
    <cellStyle name="Normal 2 13 2 20" xfId="6216" xr:uid="{1F93ECA4-3AB5-4D64-ACBB-4FF6301C228C}"/>
    <cellStyle name="Normal 2 13 2 21" xfId="6217" xr:uid="{9F075D99-89D9-4584-A300-F25FEDBABDD0}"/>
    <cellStyle name="Normal 2 13 2 22" xfId="6218" xr:uid="{E8929BFC-5A53-4C01-A962-9550627C78D3}"/>
    <cellStyle name="Normal 2 13 2 23" xfId="6219" xr:uid="{ABBD9BED-6DED-4298-972D-672F868D5652}"/>
    <cellStyle name="Normal 2 13 2 24" xfId="6220" xr:uid="{8CBA53A4-06C3-4D93-9489-1ED6598210D5}"/>
    <cellStyle name="Normal 2 13 2 25" xfId="6221" xr:uid="{1CC92D8C-4874-4D7C-8DF7-1A3C506C4D27}"/>
    <cellStyle name="Normal 2 13 2 26" xfId="6222" xr:uid="{DB189DCE-32C6-4550-84D9-4493BD18972F}"/>
    <cellStyle name="Normal 2 13 2 27" xfId="6223" xr:uid="{197FCACD-9AE7-4871-B2AE-4A44D2A4CC25}"/>
    <cellStyle name="Normal 2 13 2 28" xfId="6224" xr:uid="{ECBC8122-81B4-42E4-9419-D50CD39E181B}"/>
    <cellStyle name="Normal 2 13 2 29" xfId="6225" xr:uid="{3717A24D-F6A1-4417-BF2F-BBAE76F8B8E3}"/>
    <cellStyle name="Normal 2 13 2 3" xfId="6226" xr:uid="{CBC453BB-802D-4EF0-B647-07228DE59CDB}"/>
    <cellStyle name="Normal 2 13 2 30" xfId="6227" xr:uid="{B47FA30D-0D4C-4CC6-9CEC-1D3399E221DF}"/>
    <cellStyle name="Normal 2 13 2 31" xfId="6228" xr:uid="{D3E33D6A-77CB-4577-8529-26E4325AAE0A}"/>
    <cellStyle name="Normal 2 13 2 32" xfId="6229" xr:uid="{07925B65-AD10-49F9-B169-1A92B4C728BF}"/>
    <cellStyle name="Normal 2 13 2 33" xfId="6230" xr:uid="{358C6A33-56E3-421D-88DF-E273AFECAF55}"/>
    <cellStyle name="Normal 2 13 2 34" xfId="6231" xr:uid="{440B8C9F-4617-43EA-9D71-577B9B0C7E04}"/>
    <cellStyle name="Normal 2 13 2 35" xfId="6232" xr:uid="{F7687B19-B4C2-4B20-BB06-0EA730F44294}"/>
    <cellStyle name="Normal 2 13 2 36" xfId="6233" xr:uid="{DC131109-7BE3-46E6-9A06-80FBF4F066BB}"/>
    <cellStyle name="Normal 2 13 2 37" xfId="6234" xr:uid="{D1301F75-8FC4-4389-B44B-EEDA24903C60}"/>
    <cellStyle name="Normal 2 13 2 38" xfId="6235" xr:uid="{23203F4F-42D9-4C7D-9068-FCDAA40B1B52}"/>
    <cellStyle name="Normal 2 13 2 39" xfId="6236" xr:uid="{0DE47D4D-D4C2-4653-8D28-24C7A14F37C9}"/>
    <cellStyle name="Normal 2 13 2 4" xfId="6237" xr:uid="{A68FB648-8DD9-4AF9-8112-CEC5F3FF4B08}"/>
    <cellStyle name="Normal 2 13 2 40" xfId="6238" xr:uid="{4A014B0B-97CF-4103-8DCC-9802FC5626E7}"/>
    <cellStyle name="Normal 2 13 2 5" xfId="6239" xr:uid="{4A26FE7B-381D-49D7-A784-E2D444320412}"/>
    <cellStyle name="Normal 2 13 2 6" xfId="6240" xr:uid="{4E201C99-782E-4459-A713-7959F046BD45}"/>
    <cellStyle name="Normal 2 13 2 7" xfId="6241" xr:uid="{F7683ED3-64C5-45E7-8CCF-2CF314DAAB07}"/>
    <cellStyle name="Normal 2 13 2 8" xfId="6242" xr:uid="{DFD02D43-7D50-453C-98EF-916B623AB440}"/>
    <cellStyle name="Normal 2 13 2 9" xfId="6243" xr:uid="{5611359D-649C-41E0-9088-0A7767D22F24}"/>
    <cellStyle name="Normal 2 13 20" xfId="6244" xr:uid="{C67690EC-D27C-45B1-9F9D-28410FEB61EA}"/>
    <cellStyle name="Normal 2 13 21" xfId="6245" xr:uid="{50A99AAC-6EC2-41EE-B984-ADBD04511240}"/>
    <cellStyle name="Normal 2 13 22" xfId="6246" xr:uid="{96BC521C-3DB7-430F-AC26-09E65D961AE1}"/>
    <cellStyle name="Normal 2 13 23" xfId="6247" xr:uid="{3EE2032B-44F2-4B80-B05F-00DD147AC58A}"/>
    <cellStyle name="Normal 2 13 24" xfId="6248" xr:uid="{5CE9CF92-44BE-4A39-9703-7A765D392C6A}"/>
    <cellStyle name="Normal 2 13 25" xfId="6249" xr:uid="{BEEA94A7-331A-4E15-A769-8039EFC047C4}"/>
    <cellStyle name="Normal 2 13 26" xfId="6250" xr:uid="{2CF6FB34-ED25-47BF-B774-66A0FEDED8B8}"/>
    <cellStyle name="Normal 2 13 27" xfId="6251" xr:uid="{1D953C36-7B26-4030-B144-20468667C4A8}"/>
    <cellStyle name="Normal 2 13 28" xfId="6252" xr:uid="{FB6F4C26-59BA-46A6-A5F0-81EBD224BE33}"/>
    <cellStyle name="Normal 2 13 29" xfId="6253" xr:uid="{2B3AF98F-737E-4A53-994E-444AE406CC77}"/>
    <cellStyle name="Normal 2 13 3" xfId="6254" xr:uid="{5461CCCF-C9C5-4121-8604-6EB7EE2B8524}"/>
    <cellStyle name="Normal 2 13 3 10" xfId="6255" xr:uid="{50BD70FC-39C8-4701-8A88-F57614EEDCA4}"/>
    <cellStyle name="Normal 2 13 3 11" xfId="6256" xr:uid="{A4D1736B-48B7-47C9-AC45-19BFB93500F7}"/>
    <cellStyle name="Normal 2 13 3 12" xfId="6257" xr:uid="{33C52432-C4D5-47B0-A4A5-EC69DA67A3DC}"/>
    <cellStyle name="Normal 2 13 3 13" xfId="6258" xr:uid="{D075B15D-0D68-4F7D-884B-770387CAA7E8}"/>
    <cellStyle name="Normal 2 13 3 14" xfId="6259" xr:uid="{F49ABFD5-7703-470E-A615-CD361CFFE4E6}"/>
    <cellStyle name="Normal 2 13 3 15" xfId="6260" xr:uid="{8012FF75-F2FE-4114-A07D-F22DEA1F5801}"/>
    <cellStyle name="Normal 2 13 3 16" xfId="6261" xr:uid="{BCCA7E47-8ECD-466A-AC5D-1C8F0E3CCBBC}"/>
    <cellStyle name="Normal 2 13 3 17" xfId="6262" xr:uid="{FD2B7524-04BB-44CD-A107-17D988FB9CD3}"/>
    <cellStyle name="Normal 2 13 3 18" xfId="6263" xr:uid="{04437C15-82A2-4D50-9202-5673A787A519}"/>
    <cellStyle name="Normal 2 13 3 19" xfId="6264" xr:uid="{A18C2659-334A-4103-BC7C-48530362A2EF}"/>
    <cellStyle name="Normal 2 13 3 2" xfId="6265" xr:uid="{44B1C9D8-FE2E-4C4B-96DF-8DF48820442F}"/>
    <cellStyle name="Normal 2 13 3 2 10" xfId="6266" xr:uid="{7A934C3A-99D9-45B6-A23B-445509F5FF1A}"/>
    <cellStyle name="Normal 2 13 3 2 11" xfId="6267" xr:uid="{56BAB061-BDF2-4F7A-AD85-17152B84E9E0}"/>
    <cellStyle name="Normal 2 13 3 2 12" xfId="6268" xr:uid="{6DCBDDE6-F83D-4245-8009-C093D0998A1D}"/>
    <cellStyle name="Normal 2 13 3 2 13" xfId="6269" xr:uid="{060ED0E4-98AF-4081-AEAF-01B1B84C038F}"/>
    <cellStyle name="Normal 2 13 3 2 14" xfId="6270" xr:uid="{41C77361-BC6A-41F7-B7FF-9BB2A379E8A9}"/>
    <cellStyle name="Normal 2 13 3 2 15" xfId="6271" xr:uid="{C97879A0-4811-4DDC-B929-8E32C213DDB8}"/>
    <cellStyle name="Normal 2 13 3 2 16" xfId="6272" xr:uid="{1C266D98-E585-433E-BA01-230E857466BB}"/>
    <cellStyle name="Normal 2 13 3 2 17" xfId="6273" xr:uid="{B155BCE2-923A-4D42-ADFC-8C5B2A52BB1A}"/>
    <cellStyle name="Normal 2 13 3 2 18" xfId="6274" xr:uid="{6886B7C7-C4C5-4CD0-B314-F0220629A3F7}"/>
    <cellStyle name="Normal 2 13 3 2 19" xfId="6275" xr:uid="{9C74BB4A-008F-42F2-93BE-E18C7506C24D}"/>
    <cellStyle name="Normal 2 13 3 2 2" xfId="6276" xr:uid="{AD0A8C3C-41FD-48D9-BBB4-1A1E0C37169A}"/>
    <cellStyle name="Normal 2 13 3 2 20" xfId="6277" xr:uid="{8B6E1DB0-0F84-43FE-8575-8D29FD9DFE9C}"/>
    <cellStyle name="Normal 2 13 3 2 21" xfId="6278" xr:uid="{5B19CCF0-B7FC-4B3E-BC72-825193592113}"/>
    <cellStyle name="Normal 2 13 3 2 22" xfId="6279" xr:uid="{8157227F-4F32-492D-9CC0-F62897FCBED1}"/>
    <cellStyle name="Normal 2 13 3 2 23" xfId="6280" xr:uid="{46520CD7-053F-424C-8AD6-2C30E0C36EB0}"/>
    <cellStyle name="Normal 2 13 3 2 24" xfId="6281" xr:uid="{32918105-9D26-478E-B84F-37323CF2BF66}"/>
    <cellStyle name="Normal 2 13 3 2 25" xfId="6282" xr:uid="{B751F126-7B32-4D99-A2E1-11EBD8DB290A}"/>
    <cellStyle name="Normal 2 13 3 2 26" xfId="6283" xr:uid="{A8C621DF-444A-4208-AEEF-C9A5A8E7ECEB}"/>
    <cellStyle name="Normal 2 13 3 2 27" xfId="6284" xr:uid="{D159B182-74D6-480D-837F-903C24660638}"/>
    <cellStyle name="Normal 2 13 3 2 28" xfId="6285" xr:uid="{36414049-ED99-4CB8-A149-DA16F8BAAA68}"/>
    <cellStyle name="Normal 2 13 3 2 29" xfId="6286" xr:uid="{15C7EC52-3DBF-4AD8-89F7-9379334DCDFC}"/>
    <cellStyle name="Normal 2 13 3 2 3" xfId="6287" xr:uid="{62702EE2-4F15-465D-BBFC-D2C53B6BC5DC}"/>
    <cellStyle name="Normal 2 13 3 2 30" xfId="6288" xr:uid="{55FCAF83-5387-4D17-8294-12319386C26D}"/>
    <cellStyle name="Normal 2 13 3 2 31" xfId="6289" xr:uid="{90041BE2-6EAE-4E06-985B-D47F861ED428}"/>
    <cellStyle name="Normal 2 13 3 2 32" xfId="6290" xr:uid="{D85AD21B-EC77-4C08-B304-54D5BA8D67C5}"/>
    <cellStyle name="Normal 2 13 3 2 33" xfId="6291" xr:uid="{D198D526-5DF4-4EC8-80CF-1A7C7559F568}"/>
    <cellStyle name="Normal 2 13 3 2 34" xfId="6292" xr:uid="{466FAB5F-DDC9-4004-9F31-CBDFACA58D94}"/>
    <cellStyle name="Normal 2 13 3 2 35" xfId="6293" xr:uid="{6B0A0363-F7C9-460C-8E5B-DD5E91F142EE}"/>
    <cellStyle name="Normal 2 13 3 2 36" xfId="6294" xr:uid="{FE87E958-2D4D-44EF-9AA1-94C89612875A}"/>
    <cellStyle name="Normal 2 13 3 2 37" xfId="6295" xr:uid="{6B104109-8557-440C-A01F-448E4AD290B4}"/>
    <cellStyle name="Normal 2 13 3 2 38" xfId="6296" xr:uid="{20EA8F0E-7859-4732-868E-66544C35DD40}"/>
    <cellStyle name="Normal 2 13 3 2 4" xfId="6297" xr:uid="{11C4688C-4538-4983-A4F5-BA63F4E47EE6}"/>
    <cellStyle name="Normal 2 13 3 2 5" xfId="6298" xr:uid="{41A84554-404A-4AE4-86F9-E20D43B9C792}"/>
    <cellStyle name="Normal 2 13 3 2 6" xfId="6299" xr:uid="{5B2EFE5F-ACED-4002-A622-5B0F449E829E}"/>
    <cellStyle name="Normal 2 13 3 2 7" xfId="6300" xr:uid="{90E4E9AF-8332-4E28-A88B-0878F9AF8931}"/>
    <cellStyle name="Normal 2 13 3 2 8" xfId="6301" xr:uid="{D685C844-2474-4961-BA70-505029C4B5CB}"/>
    <cellStyle name="Normal 2 13 3 2 9" xfId="6302" xr:uid="{A8929AF0-D88A-4BE9-ABD2-B031CB4D14B8}"/>
    <cellStyle name="Normal 2 13 3 20" xfId="6303" xr:uid="{CEC6E775-32F1-492B-864A-04EF676986E7}"/>
    <cellStyle name="Normal 2 13 3 21" xfId="6304" xr:uid="{B035F528-9C30-4C5E-83DB-85B8412F8D01}"/>
    <cellStyle name="Normal 2 13 3 22" xfId="6305" xr:uid="{83EC9449-9138-4F8B-91C3-3B00CC16333B}"/>
    <cellStyle name="Normal 2 13 3 23" xfId="6306" xr:uid="{8B8939DF-2E24-4BEB-8F3D-9E410AA0FF43}"/>
    <cellStyle name="Normal 2 13 3 24" xfId="6307" xr:uid="{4261AEE8-64C6-41D9-8A50-B097593335A4}"/>
    <cellStyle name="Normal 2 13 3 25" xfId="6308" xr:uid="{80F4675E-6ADA-4804-AAFE-A58CCD83B0AB}"/>
    <cellStyle name="Normal 2 13 3 26" xfId="6309" xr:uid="{042C12AE-8C57-48F8-B195-C69D6F137A6F}"/>
    <cellStyle name="Normal 2 13 3 27" xfId="6310" xr:uid="{907D7957-0183-4B1F-8769-1E69EF5397D5}"/>
    <cellStyle name="Normal 2 13 3 28" xfId="6311" xr:uid="{5AEA7086-C94B-4B4D-9AE2-24D7D35EEC89}"/>
    <cellStyle name="Normal 2 13 3 29" xfId="6312" xr:uid="{E5492400-AA9B-47AC-8B10-06C836F82276}"/>
    <cellStyle name="Normal 2 13 3 3" xfId="6313" xr:uid="{F7E64E96-3CA5-42F7-BBCD-6EA6A325A7FC}"/>
    <cellStyle name="Normal 2 13 3 30" xfId="6314" xr:uid="{A76473AE-9519-4369-8983-6B3752826E9C}"/>
    <cellStyle name="Normal 2 13 3 31" xfId="6315" xr:uid="{ADD32228-8C10-444E-B81A-220D71A9293F}"/>
    <cellStyle name="Normal 2 13 3 32" xfId="6316" xr:uid="{93E409D5-2C5C-4C87-A596-0FC7CAF09EC3}"/>
    <cellStyle name="Normal 2 13 3 33" xfId="6317" xr:uid="{805B3DB0-79FE-427A-A4F3-4CCC573B43AF}"/>
    <cellStyle name="Normal 2 13 3 34" xfId="6318" xr:uid="{6744E488-5E90-4EAD-A182-FAB6CDE94B02}"/>
    <cellStyle name="Normal 2 13 3 35" xfId="6319" xr:uid="{DBEF26E6-F87C-43DF-B11C-373E7EE64610}"/>
    <cellStyle name="Normal 2 13 3 36" xfId="6320" xr:uid="{3C2A7B22-93FA-4571-93AF-C851870D7B78}"/>
    <cellStyle name="Normal 2 13 3 37" xfId="6321" xr:uid="{0D0FFB61-600B-4046-BC05-8B789E2E2FEA}"/>
    <cellStyle name="Normal 2 13 3 38" xfId="6322" xr:uid="{0F68370E-0534-46BF-AC1B-CB27E9C60210}"/>
    <cellStyle name="Normal 2 13 3 4" xfId="6323" xr:uid="{1C778D00-03A4-42F2-9E6A-CA9EE1A85F90}"/>
    <cellStyle name="Normal 2 13 3 5" xfId="6324" xr:uid="{4E460DE6-DBE8-4DCB-9FD7-64271C6DC8B0}"/>
    <cellStyle name="Normal 2 13 3 6" xfId="6325" xr:uid="{B02152C5-5123-4085-9D2C-E67D25CBF519}"/>
    <cellStyle name="Normal 2 13 3 7" xfId="6326" xr:uid="{6F97CB9B-4E1F-40C9-B8B2-C78647958603}"/>
    <cellStyle name="Normal 2 13 3 8" xfId="6327" xr:uid="{96594E3D-5231-4394-8A83-5346DC874DDB}"/>
    <cellStyle name="Normal 2 13 3 9" xfId="6328" xr:uid="{7EBA0461-5A3A-4D2F-AE26-E9523650BBDD}"/>
    <cellStyle name="Normal 2 13 30" xfId="6329" xr:uid="{07E06168-74AA-49D0-B207-E55DD7667264}"/>
    <cellStyle name="Normal 2 13 31" xfId="6330" xr:uid="{DA5E8908-9DC4-4C6B-9030-78AF2983DED0}"/>
    <cellStyle name="Normal 2 13 32" xfId="6331" xr:uid="{A248CC64-AD0D-4DCB-BB53-FA905297BB63}"/>
    <cellStyle name="Normal 2 13 33" xfId="6332" xr:uid="{109F88A7-B28C-4FC0-A1C0-D5DBE9A51BD7}"/>
    <cellStyle name="Normal 2 13 34" xfId="6333" xr:uid="{346ECFED-90CA-4234-AA95-A1EB8EE15610}"/>
    <cellStyle name="Normal 2 13 35" xfId="6334" xr:uid="{C637C9F8-20C2-4915-9478-2A45A9D25513}"/>
    <cellStyle name="Normal 2 13 36" xfId="6335" xr:uid="{06E7F2CF-1A3C-40B0-ABF7-05139D20F9DD}"/>
    <cellStyle name="Normal 2 13 37" xfId="6336" xr:uid="{5DC1A875-DBE0-485D-BF60-AAD1537B1E31}"/>
    <cellStyle name="Normal 2 13 38" xfId="6337" xr:uid="{CDBA6D5F-CB22-4B6E-9ED7-81E578B88564}"/>
    <cellStyle name="Normal 2 13 39" xfId="6338" xr:uid="{65820442-BD42-4F94-B63F-F85C63D46F6B}"/>
    <cellStyle name="Normal 2 13 4" xfId="6339" xr:uid="{D7B58819-B572-4DAC-9929-D2FEECF648DA}"/>
    <cellStyle name="Normal 2 13 40" xfId="6340" xr:uid="{2CFCC7C0-0D15-41CE-A8E3-AAC388CA4587}"/>
    <cellStyle name="Normal 2 13 5" xfId="6341" xr:uid="{1321B159-7A7B-495A-9E08-87B657BE10E9}"/>
    <cellStyle name="Normal 2 13 6" xfId="6342" xr:uid="{E8B2827D-C236-4986-9086-EE45843AF73C}"/>
    <cellStyle name="Normal 2 13 7" xfId="6343" xr:uid="{40EC62FA-A0CA-4DE9-A7E0-BB455BF93757}"/>
    <cellStyle name="Normal 2 13 8" xfId="6344" xr:uid="{788C7532-678B-4A4C-8947-784208EEB46C}"/>
    <cellStyle name="Normal 2 13 9" xfId="6345" xr:uid="{00BA2877-034E-4852-8F85-97C0D645CD9B}"/>
    <cellStyle name="Normal 2 14" xfId="6346" xr:uid="{77DC0439-4FED-404C-BCBE-E964D1A4095D}"/>
    <cellStyle name="Normal 2 14 10" xfId="6347" xr:uid="{2A6F716D-2508-4148-8164-E2440784E2E1}"/>
    <cellStyle name="Normal 2 14 11" xfId="6348" xr:uid="{EAA9B7A7-A8A0-45D1-B6DF-090C820B5EA4}"/>
    <cellStyle name="Normal 2 14 12" xfId="6349" xr:uid="{8B3FF07F-5F43-4567-A6D7-289BC70E4C3D}"/>
    <cellStyle name="Normal 2 14 13" xfId="6350" xr:uid="{B37524B7-3487-4199-8D5C-33EF20520297}"/>
    <cellStyle name="Normal 2 14 14" xfId="6351" xr:uid="{7E76FC09-4C21-4348-B431-BD6D5C6F89F2}"/>
    <cellStyle name="Normal 2 14 15" xfId="6352" xr:uid="{0CC540E4-4DC3-404D-8D16-917812882DFC}"/>
    <cellStyle name="Normal 2 14 16" xfId="6353" xr:uid="{CED42CB8-BA8B-4DED-8DA3-58AECA04C91D}"/>
    <cellStyle name="Normal 2 14 17" xfId="6354" xr:uid="{13147F1E-4CB4-4D8C-96DB-D9D3753C2B00}"/>
    <cellStyle name="Normal 2 14 18" xfId="6355" xr:uid="{7C2910CC-912F-4DB7-9786-8A3018583ABD}"/>
    <cellStyle name="Normal 2 14 19" xfId="6356" xr:uid="{FA0554D9-621D-4609-BCAB-46FE571AC28D}"/>
    <cellStyle name="Normal 2 14 2" xfId="6357" xr:uid="{62561F8F-2B10-4F08-B65C-78A2AE9D1C76}"/>
    <cellStyle name="Normal 2 14 2 10" xfId="6358" xr:uid="{0DE2C01C-82BF-443C-854A-606AA07C77CB}"/>
    <cellStyle name="Normal 2 14 2 11" xfId="6359" xr:uid="{937BADA4-5CE3-478C-941C-DBD2BEC74815}"/>
    <cellStyle name="Normal 2 14 2 12" xfId="6360" xr:uid="{B3C2FC9A-C088-45C0-8C52-6AAE5DDF5A0D}"/>
    <cellStyle name="Normal 2 14 2 13" xfId="6361" xr:uid="{93CB807D-2A12-45CD-868A-AECC78A29315}"/>
    <cellStyle name="Normal 2 14 2 14" xfId="6362" xr:uid="{BFC2B046-1B74-4747-B8F1-633F5E5B9C46}"/>
    <cellStyle name="Normal 2 14 2 15" xfId="6363" xr:uid="{D1CAEFAC-CB68-48FD-AE54-CBB3C198F415}"/>
    <cellStyle name="Normal 2 14 2 16" xfId="6364" xr:uid="{E24626AA-78DA-4CAA-8091-02E56566E95D}"/>
    <cellStyle name="Normal 2 14 2 17" xfId="6365" xr:uid="{769360DC-BD64-4CB8-B858-FC5492A3C80C}"/>
    <cellStyle name="Normal 2 14 2 18" xfId="6366" xr:uid="{BAE9E312-3A4D-468F-ADCB-8E4EC18EAB9B}"/>
    <cellStyle name="Normal 2 14 2 19" xfId="6367" xr:uid="{5603F8EF-14AC-47F6-B05D-4A151F23F94B}"/>
    <cellStyle name="Normal 2 14 2 2" xfId="6368" xr:uid="{E2D98DFC-5AA4-435F-8B24-2AB784E1983E}"/>
    <cellStyle name="Normal 2 14 2 2 10" xfId="6369" xr:uid="{AD8DD468-AB6E-44BD-A141-0CF2A222BE60}"/>
    <cellStyle name="Normal 2 14 2 2 11" xfId="6370" xr:uid="{2726D158-4D38-443E-88EA-26A6585E8772}"/>
    <cellStyle name="Normal 2 14 2 2 12" xfId="6371" xr:uid="{BC3E85EE-9CB9-4769-90E7-527D58F1BD90}"/>
    <cellStyle name="Normal 2 14 2 2 13" xfId="6372" xr:uid="{5EC63165-72B6-491F-8F7B-E7667D83DB0E}"/>
    <cellStyle name="Normal 2 14 2 2 14" xfId="6373" xr:uid="{1A6161F7-10F6-40E7-98C7-61F02F5FB5CA}"/>
    <cellStyle name="Normal 2 14 2 2 15" xfId="6374" xr:uid="{63D799DD-A375-4D05-8323-7B5FD3235318}"/>
    <cellStyle name="Normal 2 14 2 2 16" xfId="6375" xr:uid="{F2C46E2A-A339-4FFE-81FC-D8C7AE297541}"/>
    <cellStyle name="Normal 2 14 2 2 17" xfId="6376" xr:uid="{0CDA15C8-B5B7-4BD2-A792-2C3E9DE2F41C}"/>
    <cellStyle name="Normal 2 14 2 2 18" xfId="6377" xr:uid="{305F4131-E88F-41C9-80D5-E224E79E049C}"/>
    <cellStyle name="Normal 2 14 2 2 19" xfId="6378" xr:uid="{268020B5-0521-493C-8869-153FE7365758}"/>
    <cellStyle name="Normal 2 14 2 2 2" xfId="6379" xr:uid="{49E9162E-63AA-4518-9CF5-46BB9811F18B}"/>
    <cellStyle name="Normal 2 14 2 2 2 10" xfId="6380" xr:uid="{DDEDF864-3165-4541-8601-BAAE354FC9B6}"/>
    <cellStyle name="Normal 2 14 2 2 2 11" xfId="6381" xr:uid="{B8D7D20F-8584-4EBE-A0A7-10572BDEFA50}"/>
    <cellStyle name="Normal 2 14 2 2 2 12" xfId="6382" xr:uid="{E508009F-F1E8-407F-9006-7F6177B142C0}"/>
    <cellStyle name="Normal 2 14 2 2 2 13" xfId="6383" xr:uid="{A0DA63FC-D2CD-44AF-88CC-E5B8E753757E}"/>
    <cellStyle name="Normal 2 14 2 2 2 14" xfId="6384" xr:uid="{4A9EE421-E059-4662-B8F1-D680E2E6AD21}"/>
    <cellStyle name="Normal 2 14 2 2 2 15" xfId="6385" xr:uid="{DF42EF47-A350-4437-968C-5840DCCA7B6B}"/>
    <cellStyle name="Normal 2 14 2 2 2 16" xfId="6386" xr:uid="{5E137DE3-C603-4E6D-AB9F-8210F7A75DD9}"/>
    <cellStyle name="Normal 2 14 2 2 2 17" xfId="6387" xr:uid="{8FE614A4-C175-4BEC-A956-4D687C25DFF7}"/>
    <cellStyle name="Normal 2 14 2 2 2 18" xfId="6388" xr:uid="{6B310E05-EC17-4D67-94B1-188A39B8B01F}"/>
    <cellStyle name="Normal 2 14 2 2 2 19" xfId="6389" xr:uid="{AF80A7E1-8251-4F0A-AD45-C7C3970E8D33}"/>
    <cellStyle name="Normal 2 14 2 2 2 2" xfId="6390" xr:uid="{320A79E7-7A84-4B8C-8F94-F4E80AF27FCE}"/>
    <cellStyle name="Normal 2 14 2 2 2 20" xfId="6391" xr:uid="{FFADE598-4EF5-4C8C-908E-AB1AE6852592}"/>
    <cellStyle name="Normal 2 14 2 2 2 21" xfId="6392" xr:uid="{35DF9DFD-843E-4B33-BDF9-260F589E3C97}"/>
    <cellStyle name="Normal 2 14 2 2 2 22" xfId="6393" xr:uid="{CA00D47A-2A58-48E5-97C7-E14D1E0C8EB7}"/>
    <cellStyle name="Normal 2 14 2 2 2 23" xfId="6394" xr:uid="{305142DB-A6D3-4895-AB15-D9B49AD21B35}"/>
    <cellStyle name="Normal 2 14 2 2 2 24" xfId="6395" xr:uid="{171E4017-3A56-41A5-AF66-414E874E3EC3}"/>
    <cellStyle name="Normal 2 14 2 2 2 25" xfId="6396" xr:uid="{49C40575-A4F5-4D34-B5FB-2439637D88AD}"/>
    <cellStyle name="Normal 2 14 2 2 2 26" xfId="6397" xr:uid="{15DD8E1A-154C-4EEE-A27C-49EB67FEE889}"/>
    <cellStyle name="Normal 2 14 2 2 2 27" xfId="6398" xr:uid="{F0A1B28B-2F9A-4962-9FBA-2832E8563CB0}"/>
    <cellStyle name="Normal 2 14 2 2 2 28" xfId="6399" xr:uid="{493A6745-82F9-4B7C-8445-AF9CC7F1B62A}"/>
    <cellStyle name="Normal 2 14 2 2 2 29" xfId="6400" xr:uid="{111952D2-12B2-48F8-92AD-059E14B9303C}"/>
    <cellStyle name="Normal 2 14 2 2 2 3" xfId="6401" xr:uid="{28B6AC3D-2BF3-4358-BBA4-F6DB49E71016}"/>
    <cellStyle name="Normal 2 14 2 2 2 30" xfId="6402" xr:uid="{B562553A-10A1-433D-AB03-BD2D9D683EC1}"/>
    <cellStyle name="Normal 2 14 2 2 2 31" xfId="6403" xr:uid="{85C7FDF7-1B44-4AFB-9178-ADBEA5AC3FB7}"/>
    <cellStyle name="Normal 2 14 2 2 2 32" xfId="6404" xr:uid="{9FE937B5-A1FA-4A1D-A99B-AF318D73104C}"/>
    <cellStyle name="Normal 2 14 2 2 2 33" xfId="6405" xr:uid="{75AF89F9-56A3-4568-8CCE-6A56A9FBE99C}"/>
    <cellStyle name="Normal 2 14 2 2 2 34" xfId="6406" xr:uid="{BE00DC5C-D813-4C90-995B-EBA54D02CDA6}"/>
    <cellStyle name="Normal 2 14 2 2 2 35" xfId="6407" xr:uid="{7A47E0D1-CA88-478D-B0C4-FE8C8F9D71E3}"/>
    <cellStyle name="Normal 2 14 2 2 2 36" xfId="6408" xr:uid="{67E13680-8081-4EE6-891C-B9887F9FD31F}"/>
    <cellStyle name="Normal 2 14 2 2 2 37" xfId="6409" xr:uid="{969002A3-925F-4F12-A2C0-D251E186FA4E}"/>
    <cellStyle name="Normal 2 14 2 2 2 38" xfId="6410" xr:uid="{518027D8-8F18-41F9-94A4-D801A637510F}"/>
    <cellStyle name="Normal 2 14 2 2 2 4" xfId="6411" xr:uid="{9FCA219A-1B98-48D3-873B-E74F5EEEC2A5}"/>
    <cellStyle name="Normal 2 14 2 2 2 5" xfId="6412" xr:uid="{184F4480-2804-4B90-A470-78869C1A6112}"/>
    <cellStyle name="Normal 2 14 2 2 2 6" xfId="6413" xr:uid="{25F0B056-C0DF-4974-A86A-5B526F889507}"/>
    <cellStyle name="Normal 2 14 2 2 2 7" xfId="6414" xr:uid="{71B9DAA9-74CF-43DD-9F18-4ECA908AD25E}"/>
    <cellStyle name="Normal 2 14 2 2 2 8" xfId="6415" xr:uid="{324EF8CD-298D-4769-AF9D-3404631EEC35}"/>
    <cellStyle name="Normal 2 14 2 2 2 9" xfId="6416" xr:uid="{89F944C6-584F-4839-8BB9-DB60BCA8BBC3}"/>
    <cellStyle name="Normal 2 14 2 2 20" xfId="6417" xr:uid="{E8E32393-F9E7-4E36-95FE-63D7B8725765}"/>
    <cellStyle name="Normal 2 14 2 2 21" xfId="6418" xr:uid="{C12BD658-D65F-4780-8A43-A41E51634ED7}"/>
    <cellStyle name="Normal 2 14 2 2 22" xfId="6419" xr:uid="{D9E554EE-90A7-4A3A-B680-D88C06F34308}"/>
    <cellStyle name="Normal 2 14 2 2 23" xfId="6420" xr:uid="{5B11F47F-677B-4870-8FAE-C2A03908EFDF}"/>
    <cellStyle name="Normal 2 14 2 2 24" xfId="6421" xr:uid="{C49C313B-A4D5-4ED3-B33E-D7649CA3BB56}"/>
    <cellStyle name="Normal 2 14 2 2 25" xfId="6422" xr:uid="{02C2F3AC-4CBC-44C7-BEA1-E68150C91CF3}"/>
    <cellStyle name="Normal 2 14 2 2 26" xfId="6423" xr:uid="{70826A83-9BD7-4FC9-841D-8B8F1AD762E6}"/>
    <cellStyle name="Normal 2 14 2 2 27" xfId="6424" xr:uid="{588C6DD7-75D4-4B53-BFCA-0D83DFB61E6C}"/>
    <cellStyle name="Normal 2 14 2 2 28" xfId="6425" xr:uid="{CF392DCC-0DEC-430F-A3E7-0C1A2BA667D2}"/>
    <cellStyle name="Normal 2 14 2 2 29" xfId="6426" xr:uid="{B0291FBD-54ED-4477-A994-B4914D4B8B04}"/>
    <cellStyle name="Normal 2 14 2 2 3" xfId="6427" xr:uid="{5E8D2651-B456-42C6-8B02-B5986EE8D4E2}"/>
    <cellStyle name="Normal 2 14 2 2 30" xfId="6428" xr:uid="{984E92B8-E8FD-4D5D-B06B-0E72AB042D0C}"/>
    <cellStyle name="Normal 2 14 2 2 31" xfId="6429" xr:uid="{EE590FC7-96C4-4116-8253-B3FA8C0061B4}"/>
    <cellStyle name="Normal 2 14 2 2 32" xfId="6430" xr:uid="{7E0D8FCE-731A-4B72-9ABD-BDAEADCEF323}"/>
    <cellStyle name="Normal 2 14 2 2 33" xfId="6431" xr:uid="{B782770B-F6AE-41DC-B897-6945E7346349}"/>
    <cellStyle name="Normal 2 14 2 2 34" xfId="6432" xr:uid="{D2388CC8-4EBA-4C5B-8E4F-DCD4655BFE9D}"/>
    <cellStyle name="Normal 2 14 2 2 35" xfId="6433" xr:uid="{7DD165A1-DE48-4B45-AA68-8E3DA1DAF23F}"/>
    <cellStyle name="Normal 2 14 2 2 36" xfId="6434" xr:uid="{B21BD201-B197-44C6-A0A0-E018799AD33D}"/>
    <cellStyle name="Normal 2 14 2 2 37" xfId="6435" xr:uid="{2B7549F0-E0B2-4151-9909-F18D61291ECD}"/>
    <cellStyle name="Normal 2 14 2 2 38" xfId="6436" xr:uid="{797535F3-6A16-464C-84C9-24A9CF43E570}"/>
    <cellStyle name="Normal 2 14 2 2 4" xfId="6437" xr:uid="{C9CC7E1F-73E1-4B6B-9D1C-10773252F65B}"/>
    <cellStyle name="Normal 2 14 2 2 5" xfId="6438" xr:uid="{2FAF319D-2097-4014-B0B4-7404CBEB894E}"/>
    <cellStyle name="Normal 2 14 2 2 6" xfId="6439" xr:uid="{0BFB2CD8-4AC3-4381-A180-77AEB0AEC553}"/>
    <cellStyle name="Normal 2 14 2 2 7" xfId="6440" xr:uid="{2463DAB4-1BC7-4DEC-A24F-D542745D0CE7}"/>
    <cellStyle name="Normal 2 14 2 2 8" xfId="6441" xr:uid="{17F9403E-E5A9-4202-90CE-782932227996}"/>
    <cellStyle name="Normal 2 14 2 2 9" xfId="6442" xr:uid="{DEE21EAD-9185-4E15-BFD5-6FC8C09D15CB}"/>
    <cellStyle name="Normal 2 14 2 20" xfId="6443" xr:uid="{F7AE5C8E-77DB-432D-952C-B18630C86B29}"/>
    <cellStyle name="Normal 2 14 2 21" xfId="6444" xr:uid="{016AF096-805A-4652-8A78-1B2CD25458E9}"/>
    <cellStyle name="Normal 2 14 2 22" xfId="6445" xr:uid="{EF591400-F50D-4F48-BE83-87FD5200EAF9}"/>
    <cellStyle name="Normal 2 14 2 23" xfId="6446" xr:uid="{20D32A40-96F4-4B55-B661-288E131BAB4C}"/>
    <cellStyle name="Normal 2 14 2 24" xfId="6447" xr:uid="{EEEC5DC2-5045-4A3A-BF94-BEF94393B3A4}"/>
    <cellStyle name="Normal 2 14 2 25" xfId="6448" xr:uid="{D764B68B-74C0-48B7-B2DC-6E8D4B3E4B94}"/>
    <cellStyle name="Normal 2 14 2 26" xfId="6449" xr:uid="{875D9445-29B2-4B53-916D-B049BE231BB4}"/>
    <cellStyle name="Normal 2 14 2 27" xfId="6450" xr:uid="{A4E3ED08-9DAB-455E-859E-5C49087B633B}"/>
    <cellStyle name="Normal 2 14 2 28" xfId="6451" xr:uid="{D932B738-3C9D-4869-A1DE-A43D145E76E6}"/>
    <cellStyle name="Normal 2 14 2 29" xfId="6452" xr:uid="{4591FE64-0AD9-4819-89E0-A853CFE8B251}"/>
    <cellStyle name="Normal 2 14 2 3" xfId="6453" xr:uid="{72416042-2A6D-4A34-8A44-4B916D7EA92C}"/>
    <cellStyle name="Normal 2 14 2 30" xfId="6454" xr:uid="{8E6AC35A-D4D3-4802-91E9-0FD882379BC6}"/>
    <cellStyle name="Normal 2 14 2 31" xfId="6455" xr:uid="{64E1DC68-BD2E-4520-87DA-AC1566F66C41}"/>
    <cellStyle name="Normal 2 14 2 32" xfId="6456" xr:uid="{EF7A8AFF-A847-4EF9-8986-83115799C4DE}"/>
    <cellStyle name="Normal 2 14 2 33" xfId="6457" xr:uid="{92FFBB00-29C9-4CC1-ACCF-D2D9CD310387}"/>
    <cellStyle name="Normal 2 14 2 34" xfId="6458" xr:uid="{79F2DD9D-2210-4852-8003-19868EBF2C16}"/>
    <cellStyle name="Normal 2 14 2 35" xfId="6459" xr:uid="{03C59828-BB2B-40AC-977E-2BC40D736EFF}"/>
    <cellStyle name="Normal 2 14 2 36" xfId="6460" xr:uid="{7FC327E7-AF89-44A9-9D53-6676D9FE789B}"/>
    <cellStyle name="Normal 2 14 2 37" xfId="6461" xr:uid="{169CC076-F397-4503-BA67-68C66B4F5AF7}"/>
    <cellStyle name="Normal 2 14 2 38" xfId="6462" xr:uid="{D58BBF84-BD7E-44DF-88AA-953A2810FA1B}"/>
    <cellStyle name="Normal 2 14 2 39" xfId="6463" xr:uid="{FCACA779-386E-4BAD-9FC3-25B6C3A3CBA8}"/>
    <cellStyle name="Normal 2 14 2 4" xfId="6464" xr:uid="{736600F0-9BA2-4519-8FB7-460FDB293B0A}"/>
    <cellStyle name="Normal 2 14 2 40" xfId="6465" xr:uid="{134799D1-A1A9-40E1-89C1-75B89ABABAD5}"/>
    <cellStyle name="Normal 2 14 2 5" xfId="6466" xr:uid="{DADFB0D3-D9A4-4A5B-88B7-FF565E1344CE}"/>
    <cellStyle name="Normal 2 14 2 6" xfId="6467" xr:uid="{002A86AF-4C8B-4560-9466-D99782A64F06}"/>
    <cellStyle name="Normal 2 14 2 7" xfId="6468" xr:uid="{DAD3E262-FFD7-4E56-85D4-CB9EB904563C}"/>
    <cellStyle name="Normal 2 14 2 8" xfId="6469" xr:uid="{A82202D9-9335-47CC-B4B8-9F9E845A1367}"/>
    <cellStyle name="Normal 2 14 2 9" xfId="6470" xr:uid="{0EB293D1-D541-43AC-986F-ABC7A189CEE5}"/>
    <cellStyle name="Normal 2 14 20" xfId="6471" xr:uid="{E4EEF132-EB65-47F7-9C90-D8AA06F85C06}"/>
    <cellStyle name="Normal 2 14 21" xfId="6472" xr:uid="{53D10D16-2DE6-4BCD-A18C-B5011DE761B3}"/>
    <cellStyle name="Normal 2 14 22" xfId="6473" xr:uid="{B0BF63AB-1A18-44FB-8EC6-3AD65588ED43}"/>
    <cellStyle name="Normal 2 14 23" xfId="6474" xr:uid="{4CD7DA31-E60A-4863-BB9F-7E0B284D39ED}"/>
    <cellStyle name="Normal 2 14 24" xfId="6475" xr:uid="{5DBB3D0F-75F3-4197-B8E1-0F5F1D1B7448}"/>
    <cellStyle name="Normal 2 14 25" xfId="6476" xr:uid="{91D9ACA7-0F89-4E38-B28F-6CC41461208C}"/>
    <cellStyle name="Normal 2 14 26" xfId="6477" xr:uid="{5D02D24A-E000-4D87-B0C3-81F61ACC88B5}"/>
    <cellStyle name="Normal 2 14 27" xfId="6478" xr:uid="{61A6ABD0-8B8A-4DC1-AE90-55082C073319}"/>
    <cellStyle name="Normal 2 14 28" xfId="6479" xr:uid="{83B139B1-21CB-43FD-A5A2-3B77CB69D35F}"/>
    <cellStyle name="Normal 2 14 29" xfId="6480" xr:uid="{27B7224C-B1E6-4D33-B6C4-90E6D7FE9E84}"/>
    <cellStyle name="Normal 2 14 3" xfId="6481" xr:uid="{16A10F9A-6499-4247-94B4-965F7DB03AB3}"/>
    <cellStyle name="Normal 2 14 3 10" xfId="6482" xr:uid="{A9D482A6-AD6A-4A7B-AAAF-2BB6F783B143}"/>
    <cellStyle name="Normal 2 14 3 11" xfId="6483" xr:uid="{1BD4F139-0440-4EA0-95DC-56BC6370B93F}"/>
    <cellStyle name="Normal 2 14 3 12" xfId="6484" xr:uid="{29A20E0B-5A73-4D9A-A8D3-73633A4C1224}"/>
    <cellStyle name="Normal 2 14 3 13" xfId="6485" xr:uid="{BE5B715A-9DF2-4433-823B-5D931B3976E0}"/>
    <cellStyle name="Normal 2 14 3 14" xfId="6486" xr:uid="{25C8E82F-9E24-410B-B967-810B111F122B}"/>
    <cellStyle name="Normal 2 14 3 15" xfId="6487" xr:uid="{A5A09CAB-0D97-4595-A9D5-19C95D1A01FC}"/>
    <cellStyle name="Normal 2 14 3 16" xfId="6488" xr:uid="{E08D6FAC-AAD4-4C37-AF65-7C505D0BEF68}"/>
    <cellStyle name="Normal 2 14 3 17" xfId="6489" xr:uid="{A05EF67C-3767-42AD-8987-E0DB1394A0FF}"/>
    <cellStyle name="Normal 2 14 3 18" xfId="6490" xr:uid="{C2CBAD12-579D-401B-B945-81B0E94ABCB7}"/>
    <cellStyle name="Normal 2 14 3 19" xfId="6491" xr:uid="{331751E1-713B-4001-AF9E-6452D788C020}"/>
    <cellStyle name="Normal 2 14 3 2" xfId="6492" xr:uid="{D75F35BA-53F1-42A1-AEB2-854F5C967088}"/>
    <cellStyle name="Normal 2 14 3 2 10" xfId="6493" xr:uid="{251530D4-F88D-43F2-8FAA-242CBD6A2FEA}"/>
    <cellStyle name="Normal 2 14 3 2 11" xfId="6494" xr:uid="{ECDCC4AE-BFEE-421F-BA34-D5DC43EA7639}"/>
    <cellStyle name="Normal 2 14 3 2 12" xfId="6495" xr:uid="{11A86372-CF78-4A08-8795-E9FABC60D9B2}"/>
    <cellStyle name="Normal 2 14 3 2 13" xfId="6496" xr:uid="{0FD59DF4-087A-4B44-80E5-52891DE6E125}"/>
    <cellStyle name="Normal 2 14 3 2 14" xfId="6497" xr:uid="{D63BCEFA-8E4B-461A-803C-CF55D16843CB}"/>
    <cellStyle name="Normal 2 14 3 2 15" xfId="6498" xr:uid="{46076ACD-859E-46FE-8482-331A47DEA4EC}"/>
    <cellStyle name="Normal 2 14 3 2 16" xfId="6499" xr:uid="{2D12A11F-56EE-46A4-B05C-EEE5C9366C83}"/>
    <cellStyle name="Normal 2 14 3 2 17" xfId="6500" xr:uid="{ADF1F263-0F81-46D0-B237-CA404D990911}"/>
    <cellStyle name="Normal 2 14 3 2 18" xfId="6501" xr:uid="{EF2C3E6B-7275-4DA2-8441-4D9A9E63A3AA}"/>
    <cellStyle name="Normal 2 14 3 2 19" xfId="6502" xr:uid="{020B55E1-CDA0-47A2-8D5A-C60D8BD90CE5}"/>
    <cellStyle name="Normal 2 14 3 2 2" xfId="6503" xr:uid="{82D0698E-39A4-448A-9026-98A49328CE60}"/>
    <cellStyle name="Normal 2 14 3 2 20" xfId="6504" xr:uid="{68127B15-44DD-40E2-9697-20132718DD7F}"/>
    <cellStyle name="Normal 2 14 3 2 21" xfId="6505" xr:uid="{C39CF553-117D-4AE2-8823-BFA070D0ED24}"/>
    <cellStyle name="Normal 2 14 3 2 22" xfId="6506" xr:uid="{04DA6AB9-2F0B-495D-9AB6-8BF46DFB5ADB}"/>
    <cellStyle name="Normal 2 14 3 2 23" xfId="6507" xr:uid="{6872236E-2574-4863-9A95-C78C6E70F78F}"/>
    <cellStyle name="Normal 2 14 3 2 24" xfId="6508" xr:uid="{096E0061-C906-4D74-B1D4-83E1C12E3D54}"/>
    <cellStyle name="Normal 2 14 3 2 25" xfId="6509" xr:uid="{9ACAA2D5-0309-4689-8395-F46EEAB31A0C}"/>
    <cellStyle name="Normal 2 14 3 2 26" xfId="6510" xr:uid="{1ADFD381-C97F-4A15-B61E-253E8C7D87F8}"/>
    <cellStyle name="Normal 2 14 3 2 27" xfId="6511" xr:uid="{890B2FDF-ACE0-4519-AC3B-F0016686EE25}"/>
    <cellStyle name="Normal 2 14 3 2 28" xfId="6512" xr:uid="{8241D11C-9E84-4EC6-923E-B4759A67A626}"/>
    <cellStyle name="Normal 2 14 3 2 29" xfId="6513" xr:uid="{678E55FA-4615-4B88-B09E-74C2321E3E34}"/>
    <cellStyle name="Normal 2 14 3 2 3" xfId="6514" xr:uid="{50CAC78F-4E69-4E64-9512-236965273B07}"/>
    <cellStyle name="Normal 2 14 3 2 30" xfId="6515" xr:uid="{3CC12912-D3CE-4596-A6D2-5BAE63477466}"/>
    <cellStyle name="Normal 2 14 3 2 31" xfId="6516" xr:uid="{808BF4A8-9E6B-482E-9462-49C2E33C4C0C}"/>
    <cellStyle name="Normal 2 14 3 2 32" xfId="6517" xr:uid="{C8F36D99-E442-460B-9012-E6C4D061BD6B}"/>
    <cellStyle name="Normal 2 14 3 2 33" xfId="6518" xr:uid="{A9A61B10-D94C-4A80-8FD7-55E757FFA1D1}"/>
    <cellStyle name="Normal 2 14 3 2 34" xfId="6519" xr:uid="{0A993408-3751-4C8D-AD73-27B469D29BC7}"/>
    <cellStyle name="Normal 2 14 3 2 35" xfId="6520" xr:uid="{08CFFC4B-A3E1-4700-AB08-0022E026460A}"/>
    <cellStyle name="Normal 2 14 3 2 36" xfId="6521" xr:uid="{F758EA96-20EA-45FC-A2F3-CA7903BA4CF1}"/>
    <cellStyle name="Normal 2 14 3 2 37" xfId="6522" xr:uid="{4EA7D438-2957-4AAD-A900-3A74CB6ED274}"/>
    <cellStyle name="Normal 2 14 3 2 38" xfId="6523" xr:uid="{84E551FC-C3FE-43D6-B2C4-24CB18C97B68}"/>
    <cellStyle name="Normal 2 14 3 2 4" xfId="6524" xr:uid="{86591EB4-8951-4563-94B1-35B0FE6A32D3}"/>
    <cellStyle name="Normal 2 14 3 2 5" xfId="6525" xr:uid="{65534741-DD24-4AFA-86E8-FA2C9F52C7A8}"/>
    <cellStyle name="Normal 2 14 3 2 6" xfId="6526" xr:uid="{581948C2-CDF9-4869-95C2-5835682435DD}"/>
    <cellStyle name="Normal 2 14 3 2 7" xfId="6527" xr:uid="{76243F05-E582-4289-9003-24A481C8107A}"/>
    <cellStyle name="Normal 2 14 3 2 8" xfId="6528" xr:uid="{84063D1C-5A3B-4F99-9FD8-C0C15B9080D1}"/>
    <cellStyle name="Normal 2 14 3 2 9" xfId="6529" xr:uid="{C6C2919F-1D13-40AE-B105-C907B56C4FF8}"/>
    <cellStyle name="Normal 2 14 3 20" xfId="6530" xr:uid="{D288ECD0-22B9-44D2-A8A3-8E1E782A9D68}"/>
    <cellStyle name="Normal 2 14 3 21" xfId="6531" xr:uid="{816C6C19-F996-4260-92C6-E3DEEC3679A0}"/>
    <cellStyle name="Normal 2 14 3 22" xfId="6532" xr:uid="{6BD241D9-07B5-4E8A-B76F-19F91B4F854C}"/>
    <cellStyle name="Normal 2 14 3 23" xfId="6533" xr:uid="{E4CD73FC-54F3-40CC-ABC3-450FCBB3842C}"/>
    <cellStyle name="Normal 2 14 3 24" xfId="6534" xr:uid="{538ECEFC-D4EB-449E-9ACD-2E6E432F2772}"/>
    <cellStyle name="Normal 2 14 3 25" xfId="6535" xr:uid="{84004F2D-9CB4-4597-AC12-7D8E46641A92}"/>
    <cellStyle name="Normal 2 14 3 26" xfId="6536" xr:uid="{65A939F4-B2B0-4E56-AF2B-8443FA202C51}"/>
    <cellStyle name="Normal 2 14 3 27" xfId="6537" xr:uid="{F37953C3-E47D-4D5F-96A9-FC9CD4A04DA3}"/>
    <cellStyle name="Normal 2 14 3 28" xfId="6538" xr:uid="{9C6269A5-D0FA-40FA-A71E-12B112B656EA}"/>
    <cellStyle name="Normal 2 14 3 29" xfId="6539" xr:uid="{6F064C4B-4591-45F3-AEFB-D93A90CB12A7}"/>
    <cellStyle name="Normal 2 14 3 3" xfId="6540" xr:uid="{54ACDD57-E2FC-4154-BBF9-253E2309B414}"/>
    <cellStyle name="Normal 2 14 3 30" xfId="6541" xr:uid="{0F41CD70-7B23-49F6-8CE8-FA6A2B0D1DDF}"/>
    <cellStyle name="Normal 2 14 3 31" xfId="6542" xr:uid="{9D1E89C3-E6DA-42D1-B014-F1116E7444A1}"/>
    <cellStyle name="Normal 2 14 3 32" xfId="6543" xr:uid="{A986478B-111A-4919-A20A-5917266A861E}"/>
    <cellStyle name="Normal 2 14 3 33" xfId="6544" xr:uid="{B0907E48-25A1-4176-913F-CD7C1377B9FB}"/>
    <cellStyle name="Normal 2 14 3 34" xfId="6545" xr:uid="{3CCC8BAB-33DE-4965-95D6-BDF71C635173}"/>
    <cellStyle name="Normal 2 14 3 35" xfId="6546" xr:uid="{7185C867-134F-48FB-94B3-73789F2F400D}"/>
    <cellStyle name="Normal 2 14 3 36" xfId="6547" xr:uid="{D5E1B8EF-2C1B-4409-87A2-609F64474BFC}"/>
    <cellStyle name="Normal 2 14 3 37" xfId="6548" xr:uid="{F4C252B0-50E2-44E8-8A4D-E488F2392DD8}"/>
    <cellStyle name="Normal 2 14 3 38" xfId="6549" xr:uid="{7801D173-5636-4927-883F-BCFF7248EAF0}"/>
    <cellStyle name="Normal 2 14 3 4" xfId="6550" xr:uid="{D842715C-EFB5-4206-AD00-6A1B49FE8AE7}"/>
    <cellStyle name="Normal 2 14 3 5" xfId="6551" xr:uid="{F78CD655-144F-40DD-A2B9-412C5F15C68B}"/>
    <cellStyle name="Normal 2 14 3 6" xfId="6552" xr:uid="{98C73C08-677C-4466-9AEA-0A00A8B08111}"/>
    <cellStyle name="Normal 2 14 3 7" xfId="6553" xr:uid="{D285F110-C59C-4768-9AE6-1555EB496F85}"/>
    <cellStyle name="Normal 2 14 3 8" xfId="6554" xr:uid="{42B821BD-8C99-45A4-BC34-4DA17C045804}"/>
    <cellStyle name="Normal 2 14 3 9" xfId="6555" xr:uid="{1572B296-5988-4B29-9756-AD65FBD57B72}"/>
    <cellStyle name="Normal 2 14 30" xfId="6556" xr:uid="{719CB8F5-327F-4CBA-9597-486A727D2506}"/>
    <cellStyle name="Normal 2 14 31" xfId="6557" xr:uid="{3055A8A3-4CF4-4866-8C62-919F08153AED}"/>
    <cellStyle name="Normal 2 14 32" xfId="6558" xr:uid="{40EEC6C3-37EB-4500-BEE3-294602F3DF0A}"/>
    <cellStyle name="Normal 2 14 33" xfId="6559" xr:uid="{57FC034A-B116-40D5-8DE6-FD569E1ED716}"/>
    <cellStyle name="Normal 2 14 34" xfId="6560" xr:uid="{BDD2FDC4-DB7B-4B48-B989-44B8B268E961}"/>
    <cellStyle name="Normal 2 14 35" xfId="6561" xr:uid="{722C0026-9A2B-4497-A29B-39A3B16776C1}"/>
    <cellStyle name="Normal 2 14 36" xfId="6562" xr:uid="{ACC562A4-CFF2-4137-AD94-97BD50EA3422}"/>
    <cellStyle name="Normal 2 14 37" xfId="6563" xr:uid="{B5905EDA-3E35-4B8D-8F37-3ADDA2822AD8}"/>
    <cellStyle name="Normal 2 14 38" xfId="6564" xr:uid="{78B0CDA0-C6A7-41FF-8A5F-9E3B4563B593}"/>
    <cellStyle name="Normal 2 14 39" xfId="6565" xr:uid="{D8A5284E-C7C4-49E4-BBEF-5ED5A8B39EB8}"/>
    <cellStyle name="Normal 2 14 4" xfId="6566" xr:uid="{1A0A2BE9-ED59-44C8-8113-09B354F98E80}"/>
    <cellStyle name="Normal 2 14 40" xfId="6567" xr:uid="{096878FC-2454-489A-A6FE-7921333248D9}"/>
    <cellStyle name="Normal 2 14 5" xfId="6568" xr:uid="{D5D7CA6B-0F31-4292-BFA5-A5D27616BD07}"/>
    <cellStyle name="Normal 2 14 6" xfId="6569" xr:uid="{A85C60A5-B7B6-4A48-940D-941EE98EEC8D}"/>
    <cellStyle name="Normal 2 14 7" xfId="6570" xr:uid="{3F796E7C-26CB-43A4-85C2-4FA917F2F70C}"/>
    <cellStyle name="Normal 2 14 8" xfId="6571" xr:uid="{4648B950-AE30-450C-87B7-A782F8045950}"/>
    <cellStyle name="Normal 2 14 9" xfId="6572" xr:uid="{E9A28783-19FA-402E-A3AB-00A776AE5150}"/>
    <cellStyle name="Normal 2 15" xfId="6573" xr:uid="{1711649B-DED2-43BA-888F-36A5FD35DD1A}"/>
    <cellStyle name="Normal 2 15 10" xfId="6574" xr:uid="{E63F8CF9-02EA-4736-BE6D-3B2A97437721}"/>
    <cellStyle name="Normal 2 15 11" xfId="6575" xr:uid="{63A02971-4CC1-4C5C-B31C-2FFCB5187414}"/>
    <cellStyle name="Normal 2 15 12" xfId="6576" xr:uid="{C5A198DD-4F00-4648-B4C4-D3BAF2871273}"/>
    <cellStyle name="Normal 2 15 13" xfId="6577" xr:uid="{EBFEDAB9-FD34-407E-BDA2-F6E9195D5572}"/>
    <cellStyle name="Normal 2 15 14" xfId="6578" xr:uid="{021F0C4B-2289-4FC6-A150-4054BDF5DB68}"/>
    <cellStyle name="Normal 2 15 15" xfId="6579" xr:uid="{27C36E94-E2B9-4AF9-AC93-B9FEEB97A45F}"/>
    <cellStyle name="Normal 2 15 16" xfId="6580" xr:uid="{A42B55D0-6AC0-4180-A0DA-DB1E52F4BC06}"/>
    <cellStyle name="Normal 2 15 17" xfId="6581" xr:uid="{1C0F779E-9078-4668-8D2A-D6EBDC68E362}"/>
    <cellStyle name="Normal 2 15 18" xfId="6582" xr:uid="{ECA508B1-B03D-44BE-AF30-FBE84917743B}"/>
    <cellStyle name="Normal 2 15 19" xfId="6583" xr:uid="{0717BEDD-B58D-4AB8-B6F9-3BB00957B6F1}"/>
    <cellStyle name="Normal 2 15 2" xfId="6584" xr:uid="{D77212D5-05B5-4D25-9CDD-FC34A1CA2468}"/>
    <cellStyle name="Normal 2 15 2 10" xfId="6585" xr:uid="{3AB4A030-1DB9-46EC-A59E-AB4C8B4B8199}"/>
    <cellStyle name="Normal 2 15 2 11" xfId="6586" xr:uid="{0B58B069-7824-4DAF-B3DC-BC59524A29C9}"/>
    <cellStyle name="Normal 2 15 2 12" xfId="6587" xr:uid="{EC690BB0-3F07-41B5-8394-E8ECC00B3432}"/>
    <cellStyle name="Normal 2 15 2 13" xfId="6588" xr:uid="{70BA4F09-7697-44EC-9FAD-CCBC612815EC}"/>
    <cellStyle name="Normal 2 15 2 14" xfId="6589" xr:uid="{972513C0-0D7C-46B6-A38C-794FE282BEA4}"/>
    <cellStyle name="Normal 2 15 2 15" xfId="6590" xr:uid="{940B89ED-E6C9-4540-AF0E-254C765B7EE4}"/>
    <cellStyle name="Normal 2 15 2 16" xfId="6591" xr:uid="{5716D912-1849-469A-960D-DF965DF2880E}"/>
    <cellStyle name="Normal 2 15 2 17" xfId="6592" xr:uid="{92504759-985F-4828-A42B-78FF8847DA82}"/>
    <cellStyle name="Normal 2 15 2 18" xfId="6593" xr:uid="{6BF1623E-BB64-4500-93D3-D87B629B3F24}"/>
    <cellStyle name="Normal 2 15 2 19" xfId="6594" xr:uid="{896A7C7F-408A-4A87-960B-8EC47BAB3A44}"/>
    <cellStyle name="Normal 2 15 2 2" xfId="6595" xr:uid="{B9608034-64E2-48DB-852A-531AB31293A6}"/>
    <cellStyle name="Normal 2 15 2 2 10" xfId="6596" xr:uid="{DB4F46E9-3A88-45E0-9AE8-043417E478AD}"/>
    <cellStyle name="Normal 2 15 2 2 11" xfId="6597" xr:uid="{9AE52E25-6179-4A4A-B2A3-5B60D9062106}"/>
    <cellStyle name="Normal 2 15 2 2 12" xfId="6598" xr:uid="{6113B64F-63C1-4EED-A9D5-5C03AF5BE836}"/>
    <cellStyle name="Normal 2 15 2 2 13" xfId="6599" xr:uid="{89E67D4F-1FE2-4925-9B28-349EDAF734C5}"/>
    <cellStyle name="Normal 2 15 2 2 14" xfId="6600" xr:uid="{E3AEAE6A-74B3-496E-93A7-616C9D5CC370}"/>
    <cellStyle name="Normal 2 15 2 2 15" xfId="6601" xr:uid="{7541713D-4755-4522-A825-C3AC5892B7A2}"/>
    <cellStyle name="Normal 2 15 2 2 16" xfId="6602" xr:uid="{A22FF911-B908-4832-B20A-27A8F82F7986}"/>
    <cellStyle name="Normal 2 15 2 2 17" xfId="6603" xr:uid="{5B7038F9-A795-4E8F-B8FC-D8E33A9EF357}"/>
    <cellStyle name="Normal 2 15 2 2 18" xfId="6604" xr:uid="{3096172E-2520-4382-BB92-B6DEF4CE231B}"/>
    <cellStyle name="Normal 2 15 2 2 19" xfId="6605" xr:uid="{E659E971-E260-4B5D-9909-957AC6208037}"/>
    <cellStyle name="Normal 2 15 2 2 2" xfId="6606" xr:uid="{54232B48-F439-4934-8955-2956E83DB347}"/>
    <cellStyle name="Normal 2 15 2 2 2 10" xfId="6607" xr:uid="{9FCEB22C-363F-435A-8113-B1A9038883EA}"/>
    <cellStyle name="Normal 2 15 2 2 2 11" xfId="6608" xr:uid="{F13472D5-25ED-414E-83AF-98AAB3BABAAE}"/>
    <cellStyle name="Normal 2 15 2 2 2 12" xfId="6609" xr:uid="{E37615D4-A28B-49BA-AF3F-80D036A0A3E5}"/>
    <cellStyle name="Normal 2 15 2 2 2 13" xfId="6610" xr:uid="{E05B484C-6F0D-4261-935E-7F20A8232743}"/>
    <cellStyle name="Normal 2 15 2 2 2 14" xfId="6611" xr:uid="{71C5CD2D-2E28-4590-899F-4C4EC1A5784E}"/>
    <cellStyle name="Normal 2 15 2 2 2 15" xfId="6612" xr:uid="{E034BC77-A772-441B-9261-4FD1A63B8F47}"/>
    <cellStyle name="Normal 2 15 2 2 2 16" xfId="6613" xr:uid="{CB7D069C-465A-482C-8643-B8E200067C25}"/>
    <cellStyle name="Normal 2 15 2 2 2 17" xfId="6614" xr:uid="{8E2D5BCA-43D0-470F-B201-B93A353D8F28}"/>
    <cellStyle name="Normal 2 15 2 2 2 18" xfId="6615" xr:uid="{5EE1B030-0768-4FBD-9B11-4EA1CB94A21F}"/>
    <cellStyle name="Normal 2 15 2 2 2 19" xfId="6616" xr:uid="{4F9E5BFC-3434-4AFE-9193-4074F2A16D98}"/>
    <cellStyle name="Normal 2 15 2 2 2 2" xfId="6617" xr:uid="{BED4B715-D2C3-41CA-8B7F-A34E92BC030E}"/>
    <cellStyle name="Normal 2 15 2 2 2 20" xfId="6618" xr:uid="{33A0CF96-9CED-46AF-8C58-1EBF28FAC65D}"/>
    <cellStyle name="Normal 2 15 2 2 2 21" xfId="6619" xr:uid="{08134E67-16A9-4A8F-BDEB-49F59FDA501C}"/>
    <cellStyle name="Normal 2 15 2 2 2 22" xfId="6620" xr:uid="{052D68D3-4BCD-4142-BDF8-7AF2E86728BC}"/>
    <cellStyle name="Normal 2 15 2 2 2 23" xfId="6621" xr:uid="{683E6464-B7BD-4F39-BA76-2E3D093F8E76}"/>
    <cellStyle name="Normal 2 15 2 2 2 24" xfId="6622" xr:uid="{2F116AFF-4716-4BFD-A0E7-ED44099200C2}"/>
    <cellStyle name="Normal 2 15 2 2 2 25" xfId="6623" xr:uid="{00465004-3C13-43CB-9A79-00653EE2890A}"/>
    <cellStyle name="Normal 2 15 2 2 2 26" xfId="6624" xr:uid="{113B5840-0AAA-420B-9415-DA6A765C3EE9}"/>
    <cellStyle name="Normal 2 15 2 2 2 27" xfId="6625" xr:uid="{832AA5FF-75A9-4E59-9CE2-82ACEF13D45F}"/>
    <cellStyle name="Normal 2 15 2 2 2 28" xfId="6626" xr:uid="{313E377D-487E-4639-8758-9811A147E0C0}"/>
    <cellStyle name="Normal 2 15 2 2 2 29" xfId="6627" xr:uid="{EE2F4574-1805-4AD4-8495-576CC093A58C}"/>
    <cellStyle name="Normal 2 15 2 2 2 3" xfId="6628" xr:uid="{E987F440-966D-44D1-974C-CC912B633C7F}"/>
    <cellStyle name="Normal 2 15 2 2 2 30" xfId="6629" xr:uid="{4650C136-0D78-4E90-93E0-3C9D169BFA8B}"/>
    <cellStyle name="Normal 2 15 2 2 2 31" xfId="6630" xr:uid="{A1FFEC24-54CE-4FF8-8D8A-01B22B8738C0}"/>
    <cellStyle name="Normal 2 15 2 2 2 32" xfId="6631" xr:uid="{EEE7A340-84E3-4809-95DB-4F45E74535C5}"/>
    <cellStyle name="Normal 2 15 2 2 2 33" xfId="6632" xr:uid="{D3A67EFF-C7A1-4E7A-9048-52CC589828D7}"/>
    <cellStyle name="Normal 2 15 2 2 2 34" xfId="6633" xr:uid="{6B1D5DB6-E49B-4E4B-A4B2-48658DC703BF}"/>
    <cellStyle name="Normal 2 15 2 2 2 35" xfId="6634" xr:uid="{3877450E-0162-4A75-95E6-093261DAE924}"/>
    <cellStyle name="Normal 2 15 2 2 2 36" xfId="6635" xr:uid="{BBE1BCC1-9D40-4BF2-AF23-03600A031DED}"/>
    <cellStyle name="Normal 2 15 2 2 2 37" xfId="6636" xr:uid="{E9701FB5-05B1-4044-84B9-E3381D1EE03E}"/>
    <cellStyle name="Normal 2 15 2 2 2 38" xfId="6637" xr:uid="{97366E27-5A62-45A5-B6EE-8ECAEF828B25}"/>
    <cellStyle name="Normal 2 15 2 2 2 4" xfId="6638" xr:uid="{790DA64A-98C6-429E-B51B-61E0DCD3412A}"/>
    <cellStyle name="Normal 2 15 2 2 2 5" xfId="6639" xr:uid="{24DCC513-8337-4E37-9897-3FD1021D444A}"/>
    <cellStyle name="Normal 2 15 2 2 2 6" xfId="6640" xr:uid="{F15CCA14-5791-4099-A0A9-0130BFFBA747}"/>
    <cellStyle name="Normal 2 15 2 2 2 7" xfId="6641" xr:uid="{4FB30C3C-E418-4702-9907-FADFE6ACBD24}"/>
    <cellStyle name="Normal 2 15 2 2 2 8" xfId="6642" xr:uid="{3A5E798F-62A4-4747-B950-DCB2636D1242}"/>
    <cellStyle name="Normal 2 15 2 2 2 9" xfId="6643" xr:uid="{516FA404-2A3D-4490-8AF7-9D62B4230BFC}"/>
    <cellStyle name="Normal 2 15 2 2 20" xfId="6644" xr:uid="{607B2B24-B35C-475F-981B-D8A931DCD318}"/>
    <cellStyle name="Normal 2 15 2 2 21" xfId="6645" xr:uid="{19CB4121-B14C-4C45-B31F-FCFACD617721}"/>
    <cellStyle name="Normal 2 15 2 2 22" xfId="6646" xr:uid="{CD4E75A2-3298-4FE6-97BE-877020FE1D31}"/>
    <cellStyle name="Normal 2 15 2 2 23" xfId="6647" xr:uid="{5F3B4D7C-D065-4E45-81AF-7262AF74B758}"/>
    <cellStyle name="Normal 2 15 2 2 24" xfId="6648" xr:uid="{4DCE9047-90E0-4B7E-AC7E-05A176B9DB98}"/>
    <cellStyle name="Normal 2 15 2 2 25" xfId="6649" xr:uid="{0220988D-C70B-4FEF-A77E-E8C1ED6F5FB1}"/>
    <cellStyle name="Normal 2 15 2 2 26" xfId="6650" xr:uid="{4FDC49B7-0E8C-49CC-8B70-1D6A4E5A5E01}"/>
    <cellStyle name="Normal 2 15 2 2 27" xfId="6651" xr:uid="{4174B117-B657-4D6D-963C-A3D50D042490}"/>
    <cellStyle name="Normal 2 15 2 2 28" xfId="6652" xr:uid="{555668B0-62B4-45E2-8125-80215CFE071D}"/>
    <cellStyle name="Normal 2 15 2 2 29" xfId="6653" xr:uid="{2FBE4E7D-F806-4C92-9C7E-8CF86B34EC48}"/>
    <cellStyle name="Normal 2 15 2 2 3" xfId="6654" xr:uid="{836E5D64-16BC-475C-B908-2D818516BFD5}"/>
    <cellStyle name="Normal 2 15 2 2 30" xfId="6655" xr:uid="{1A9619C6-401A-4CB1-BF9C-CD06C8C2250A}"/>
    <cellStyle name="Normal 2 15 2 2 31" xfId="6656" xr:uid="{D5833DB8-5DD1-446E-BB8E-2C49B4C416EA}"/>
    <cellStyle name="Normal 2 15 2 2 32" xfId="6657" xr:uid="{9DE9DE34-CB58-487E-BA4F-F20AF52EDAD6}"/>
    <cellStyle name="Normal 2 15 2 2 33" xfId="6658" xr:uid="{D1987E8D-D6E1-4A53-8AD4-D1BBBEFF4EC6}"/>
    <cellStyle name="Normal 2 15 2 2 34" xfId="6659" xr:uid="{C554A85C-BD1A-4B0C-A600-AFB6442901E9}"/>
    <cellStyle name="Normal 2 15 2 2 35" xfId="6660" xr:uid="{CC7D8983-DC26-4605-8820-F11874FF1FB2}"/>
    <cellStyle name="Normal 2 15 2 2 36" xfId="6661" xr:uid="{0E9011DA-C981-4212-9625-C3BBCCE1F09F}"/>
    <cellStyle name="Normal 2 15 2 2 37" xfId="6662" xr:uid="{05166BD0-5983-4A18-98A1-EE10C9DA199F}"/>
    <cellStyle name="Normal 2 15 2 2 38" xfId="6663" xr:uid="{3D4268BF-45B8-462B-B5FD-08A1D63469FA}"/>
    <cellStyle name="Normal 2 15 2 2 4" xfId="6664" xr:uid="{D08A153D-7D8D-491C-8909-D23C2AD76726}"/>
    <cellStyle name="Normal 2 15 2 2 5" xfId="6665" xr:uid="{E420C2D3-F48C-4F86-8635-0865F7F2D649}"/>
    <cellStyle name="Normal 2 15 2 2 6" xfId="6666" xr:uid="{513714A8-323E-4A38-85D7-23E0FDE47529}"/>
    <cellStyle name="Normal 2 15 2 2 7" xfId="6667" xr:uid="{632CF79F-C607-4C78-AEB2-D0C446328E04}"/>
    <cellStyle name="Normal 2 15 2 2 8" xfId="6668" xr:uid="{DC5DB864-C7FA-4DEC-9BF1-AF7F62C1C711}"/>
    <cellStyle name="Normal 2 15 2 2 9" xfId="6669" xr:uid="{12D8F776-53D3-45BE-9A90-4448B654AF8D}"/>
    <cellStyle name="Normal 2 15 2 20" xfId="6670" xr:uid="{35EEFD68-D00C-4A24-9244-D5538552D31F}"/>
    <cellStyle name="Normal 2 15 2 21" xfId="6671" xr:uid="{CDF36CCC-8AAF-448B-92E6-2EA18C2B8702}"/>
    <cellStyle name="Normal 2 15 2 22" xfId="6672" xr:uid="{1D02EE05-BCFE-48AF-B569-97A473FCDEF5}"/>
    <cellStyle name="Normal 2 15 2 23" xfId="6673" xr:uid="{55E6046A-1552-4533-A22A-5E7645A47F44}"/>
    <cellStyle name="Normal 2 15 2 24" xfId="6674" xr:uid="{1983B0C1-BF74-4B80-9859-D68C4BC5326A}"/>
    <cellStyle name="Normal 2 15 2 25" xfId="6675" xr:uid="{85E5BDCB-69D9-44EA-96F0-F256DE4CD7BF}"/>
    <cellStyle name="Normal 2 15 2 26" xfId="6676" xr:uid="{D50BD7D4-E360-48AD-B4B3-794592CADA36}"/>
    <cellStyle name="Normal 2 15 2 27" xfId="6677" xr:uid="{DA5E3A6E-5923-4A57-BD38-5225FD7C11F4}"/>
    <cellStyle name="Normal 2 15 2 28" xfId="6678" xr:uid="{18B2A1C9-EA8B-4CEC-8510-BEF19C6A2E39}"/>
    <cellStyle name="Normal 2 15 2 29" xfId="6679" xr:uid="{53EF39C8-5991-4453-BD9E-BF2424F03C83}"/>
    <cellStyle name="Normal 2 15 2 3" xfId="6680" xr:uid="{E21B404A-B5E8-4E68-98CE-C5C30A1AD9E1}"/>
    <cellStyle name="Normal 2 15 2 30" xfId="6681" xr:uid="{CB3CF67B-2D5F-4DCD-87D0-897EB067E242}"/>
    <cellStyle name="Normal 2 15 2 31" xfId="6682" xr:uid="{F8A8AE8C-779C-492C-940A-BB993374E4DC}"/>
    <cellStyle name="Normal 2 15 2 32" xfId="6683" xr:uid="{D8C2FEB2-A282-4F2B-872C-4B14A9BFB7F5}"/>
    <cellStyle name="Normal 2 15 2 33" xfId="6684" xr:uid="{35E251B9-5384-4663-905D-C443BCD4850A}"/>
    <cellStyle name="Normal 2 15 2 34" xfId="6685" xr:uid="{128859A2-6D35-4E15-B049-9195A1AD22C6}"/>
    <cellStyle name="Normal 2 15 2 35" xfId="6686" xr:uid="{EAFBCAFF-DBC1-42B3-80AD-D8731059FDFB}"/>
    <cellStyle name="Normal 2 15 2 36" xfId="6687" xr:uid="{1BBA6123-9395-42DD-8E6B-27ECBFC0C06A}"/>
    <cellStyle name="Normal 2 15 2 37" xfId="6688" xr:uid="{9204EB44-11AB-4756-87A6-4F63D8BC9081}"/>
    <cellStyle name="Normal 2 15 2 38" xfId="6689" xr:uid="{3CEDCA57-256F-403E-BF31-BD04245FE0F8}"/>
    <cellStyle name="Normal 2 15 2 39" xfId="6690" xr:uid="{D5F705E2-0C3E-425B-BC36-923FF9F44906}"/>
    <cellStyle name="Normal 2 15 2 4" xfId="6691" xr:uid="{11B8563D-24F1-4607-A08A-812E77D78CCB}"/>
    <cellStyle name="Normal 2 15 2 40" xfId="6692" xr:uid="{0F203C51-C87B-4C18-BE1C-E0F840121F38}"/>
    <cellStyle name="Normal 2 15 2 5" xfId="6693" xr:uid="{54DB2C7A-6FDE-4B0B-A03A-6E7669E33778}"/>
    <cellStyle name="Normal 2 15 2 6" xfId="6694" xr:uid="{4B96ED5F-6FA5-463B-81CE-2D8480A70866}"/>
    <cellStyle name="Normal 2 15 2 7" xfId="6695" xr:uid="{8ADEE5DE-84BD-4D2F-B1B3-5436FC0620EC}"/>
    <cellStyle name="Normal 2 15 2 8" xfId="6696" xr:uid="{5D1B748E-1DB6-4852-8932-EB53E88EAC61}"/>
    <cellStyle name="Normal 2 15 2 9" xfId="6697" xr:uid="{603ABC16-E118-4F6F-BE87-BA9DACE7E430}"/>
    <cellStyle name="Normal 2 15 20" xfId="6698" xr:uid="{77EFA89C-0BF2-4CB8-85F2-1C170A3F3E80}"/>
    <cellStyle name="Normal 2 15 21" xfId="6699" xr:uid="{0FB3ED00-1934-4CEA-9C1C-464FC994C76F}"/>
    <cellStyle name="Normal 2 15 22" xfId="6700" xr:uid="{538E04E3-47E2-4EDB-9C1E-3BB2BFD3F74E}"/>
    <cellStyle name="Normal 2 15 23" xfId="6701" xr:uid="{D7EF0F33-8A49-4F73-BC0A-988B9534D58C}"/>
    <cellStyle name="Normal 2 15 24" xfId="6702" xr:uid="{7F7A4755-8B39-46A1-AC5F-1E176D02321D}"/>
    <cellStyle name="Normal 2 15 25" xfId="6703" xr:uid="{F872935F-C27F-4CD1-A929-17B763CA6926}"/>
    <cellStyle name="Normal 2 15 26" xfId="6704" xr:uid="{8B62A7D2-22FA-411C-964D-E42AC33C6BC8}"/>
    <cellStyle name="Normal 2 15 27" xfId="6705" xr:uid="{989C5857-A1A9-4FCD-B155-28C055D88F30}"/>
    <cellStyle name="Normal 2 15 28" xfId="6706" xr:uid="{4CC59BD4-5991-4C9D-8C54-D1876EC5717B}"/>
    <cellStyle name="Normal 2 15 29" xfId="6707" xr:uid="{401DC29C-759C-48D4-BF8D-1F8634685DB4}"/>
    <cellStyle name="Normal 2 15 3" xfId="6708" xr:uid="{96D44EDD-DBB8-47C5-9122-FCC873161CEA}"/>
    <cellStyle name="Normal 2 15 3 10" xfId="6709" xr:uid="{D50E1396-8C9E-4D2B-8647-5C8D2281BE48}"/>
    <cellStyle name="Normal 2 15 3 11" xfId="6710" xr:uid="{11CC9B0D-24DF-4D54-8ACC-CF067B3EADBA}"/>
    <cellStyle name="Normal 2 15 3 12" xfId="6711" xr:uid="{3DB3D434-B0A8-4211-B0A9-7745CC2CAF3A}"/>
    <cellStyle name="Normal 2 15 3 13" xfId="6712" xr:uid="{8EF1E65D-5F98-462C-BA2C-BBEE9B834AB5}"/>
    <cellStyle name="Normal 2 15 3 14" xfId="6713" xr:uid="{FDD0DF84-ABE8-4008-9EB7-7F4F3EFC10D3}"/>
    <cellStyle name="Normal 2 15 3 15" xfId="6714" xr:uid="{35DEC485-9AA3-48E6-8B6B-3A1D87FC25DF}"/>
    <cellStyle name="Normal 2 15 3 16" xfId="6715" xr:uid="{5F8970C5-FEBE-414E-9BAB-93E0112882E7}"/>
    <cellStyle name="Normal 2 15 3 17" xfId="6716" xr:uid="{D4641653-A551-47E6-B739-159C41C71075}"/>
    <cellStyle name="Normal 2 15 3 18" xfId="6717" xr:uid="{B4E08343-73CB-492F-BC13-17C29BFF2B34}"/>
    <cellStyle name="Normal 2 15 3 19" xfId="6718" xr:uid="{801DFBF8-897A-4BC5-B400-9C3B77D9AB8A}"/>
    <cellStyle name="Normal 2 15 3 2" xfId="6719" xr:uid="{A3AE5351-E55C-4E9B-A681-30D210ECE58D}"/>
    <cellStyle name="Normal 2 15 3 2 10" xfId="6720" xr:uid="{D4B5B0C3-911E-4D40-8D0D-5E6879863742}"/>
    <cellStyle name="Normal 2 15 3 2 11" xfId="6721" xr:uid="{9C7E2181-C9C6-43B8-B397-0A9059383F09}"/>
    <cellStyle name="Normal 2 15 3 2 12" xfId="6722" xr:uid="{3FAEC569-68AA-4200-91CE-4121DCAF3DCF}"/>
    <cellStyle name="Normal 2 15 3 2 13" xfId="6723" xr:uid="{6E19F0A1-3BCE-4830-AD79-B94BCBA0D39E}"/>
    <cellStyle name="Normal 2 15 3 2 14" xfId="6724" xr:uid="{A8AE7E55-7A74-4A99-A9CD-0009A150827B}"/>
    <cellStyle name="Normal 2 15 3 2 15" xfId="6725" xr:uid="{D12A67D0-B898-479E-8838-ADD300BFAA39}"/>
    <cellStyle name="Normal 2 15 3 2 16" xfId="6726" xr:uid="{A352DD8C-5B81-420C-9202-650FF3DC6F5D}"/>
    <cellStyle name="Normal 2 15 3 2 17" xfId="6727" xr:uid="{71D3BAE4-9F39-4F5F-BC6A-580377B28AA3}"/>
    <cellStyle name="Normal 2 15 3 2 18" xfId="6728" xr:uid="{B7962941-074B-4769-B56B-BA7FA1E05865}"/>
    <cellStyle name="Normal 2 15 3 2 19" xfId="6729" xr:uid="{B211B140-2FA0-43BE-8ADE-4F388F3AD064}"/>
    <cellStyle name="Normal 2 15 3 2 2" xfId="6730" xr:uid="{CF789E22-3353-4146-A653-B74826A12CFD}"/>
    <cellStyle name="Normal 2 15 3 2 20" xfId="6731" xr:uid="{A499545B-BF95-4A24-BFF7-2F1B9434E7D4}"/>
    <cellStyle name="Normal 2 15 3 2 21" xfId="6732" xr:uid="{B79A098C-09E8-4507-8B74-5F4E6C693D12}"/>
    <cellStyle name="Normal 2 15 3 2 22" xfId="6733" xr:uid="{1C822F15-2DD0-4F2B-92B0-527A5A8BA39E}"/>
    <cellStyle name="Normal 2 15 3 2 23" xfId="6734" xr:uid="{4191DA33-B30B-45B1-8EEA-D18F7EEB95A6}"/>
    <cellStyle name="Normal 2 15 3 2 24" xfId="6735" xr:uid="{522A3766-A26E-45D5-9B85-631C132F73DB}"/>
    <cellStyle name="Normal 2 15 3 2 25" xfId="6736" xr:uid="{0A09DA87-1503-4D2C-93F8-2F8E7AFD60FD}"/>
    <cellStyle name="Normal 2 15 3 2 26" xfId="6737" xr:uid="{77FE5624-71FD-4874-98FA-174806591BEE}"/>
    <cellStyle name="Normal 2 15 3 2 27" xfId="6738" xr:uid="{606FB00B-0D06-4E62-A3E8-E8AA0DD9483E}"/>
    <cellStyle name="Normal 2 15 3 2 28" xfId="6739" xr:uid="{CE92028A-73B9-4FC9-B43B-4257E8948C4F}"/>
    <cellStyle name="Normal 2 15 3 2 29" xfId="6740" xr:uid="{560FE0C1-0B99-42BE-8A8B-53BCFD2F8CB2}"/>
    <cellStyle name="Normal 2 15 3 2 3" xfId="6741" xr:uid="{A6DE5148-453D-4612-8DA8-2EC24788F8BA}"/>
    <cellStyle name="Normal 2 15 3 2 30" xfId="6742" xr:uid="{7ED51D41-375C-4E9C-8EAD-912A7FA810D5}"/>
    <cellStyle name="Normal 2 15 3 2 31" xfId="6743" xr:uid="{2DB3642E-E4F8-43AC-835A-790AE7E9E53F}"/>
    <cellStyle name="Normal 2 15 3 2 32" xfId="6744" xr:uid="{E10C8A73-B5C4-491C-8676-A4D19CDB3D1D}"/>
    <cellStyle name="Normal 2 15 3 2 33" xfId="6745" xr:uid="{D8F814DE-F46E-4DC9-85BF-0228C4BD60B7}"/>
    <cellStyle name="Normal 2 15 3 2 34" xfId="6746" xr:uid="{CA29A862-B2AA-4028-8590-C8D636AA4BB2}"/>
    <cellStyle name="Normal 2 15 3 2 35" xfId="6747" xr:uid="{831254EA-6A69-4A55-BA11-9E49728B15BF}"/>
    <cellStyle name="Normal 2 15 3 2 36" xfId="6748" xr:uid="{F4EA60F6-E634-4CA8-9A22-4CBFEB7515C8}"/>
    <cellStyle name="Normal 2 15 3 2 37" xfId="6749" xr:uid="{4B9ED0E9-AD2D-496F-9600-7E9789A345AD}"/>
    <cellStyle name="Normal 2 15 3 2 38" xfId="6750" xr:uid="{8D69837B-9B5E-4643-BB8A-070CC3D3A290}"/>
    <cellStyle name="Normal 2 15 3 2 4" xfId="6751" xr:uid="{9318906C-10D3-4A17-80B6-D10AB61EC78E}"/>
    <cellStyle name="Normal 2 15 3 2 5" xfId="6752" xr:uid="{7735F080-61B9-4A9F-B54B-7D99B494DA58}"/>
    <cellStyle name="Normal 2 15 3 2 6" xfId="6753" xr:uid="{E7D4738B-D0B7-45D4-B5F4-9B61DC26A0A9}"/>
    <cellStyle name="Normal 2 15 3 2 7" xfId="6754" xr:uid="{02899FCF-0812-4182-B816-AC6A6EFCED57}"/>
    <cellStyle name="Normal 2 15 3 2 8" xfId="6755" xr:uid="{5B824385-B0F8-4B85-9F4B-2BF2442A6118}"/>
    <cellStyle name="Normal 2 15 3 2 9" xfId="6756" xr:uid="{56CA4599-5BDA-4E59-BCFC-AAB857A5A6D6}"/>
    <cellStyle name="Normal 2 15 3 20" xfId="6757" xr:uid="{2773F07C-FF75-4F11-8C8E-36328AC469FD}"/>
    <cellStyle name="Normal 2 15 3 21" xfId="6758" xr:uid="{AEE4235E-D76F-4B6C-8F44-51DA7C17369F}"/>
    <cellStyle name="Normal 2 15 3 22" xfId="6759" xr:uid="{2916774E-3459-4C80-A11A-E5E46D737CC9}"/>
    <cellStyle name="Normal 2 15 3 23" xfId="6760" xr:uid="{D3463FB6-C29E-4F09-925E-8CA0328F9560}"/>
    <cellStyle name="Normal 2 15 3 24" xfId="6761" xr:uid="{6C645DE4-10EF-4D11-840E-D09CF9DAF022}"/>
    <cellStyle name="Normal 2 15 3 25" xfId="6762" xr:uid="{30A7D2AF-8729-4A62-8DD9-1B0AFE9CE681}"/>
    <cellStyle name="Normal 2 15 3 26" xfId="6763" xr:uid="{1829E3CE-887B-4A8C-B657-444B9645287D}"/>
    <cellStyle name="Normal 2 15 3 27" xfId="6764" xr:uid="{14F808F5-EE7F-495C-968A-A13F6ABBEC29}"/>
    <cellStyle name="Normal 2 15 3 28" xfId="6765" xr:uid="{DF4B230F-D646-4210-B953-A0E812B14D3B}"/>
    <cellStyle name="Normal 2 15 3 29" xfId="6766" xr:uid="{DD846217-D738-4DD0-97D4-02F42811B8F6}"/>
    <cellStyle name="Normal 2 15 3 3" xfId="6767" xr:uid="{3D6E56F9-119F-42DB-A56B-AA67FB868D60}"/>
    <cellStyle name="Normal 2 15 3 30" xfId="6768" xr:uid="{B8EDB945-72DF-4A9B-B3D7-8376602B6332}"/>
    <cellStyle name="Normal 2 15 3 31" xfId="6769" xr:uid="{81F54843-2318-4004-9D82-C5A83E3FADEF}"/>
    <cellStyle name="Normal 2 15 3 32" xfId="6770" xr:uid="{D1BD47E5-A1A7-4CC9-9272-D3221EF359A4}"/>
    <cellStyle name="Normal 2 15 3 33" xfId="6771" xr:uid="{BF123557-D3A7-4DD9-8A3B-78ECB88FBBB8}"/>
    <cellStyle name="Normal 2 15 3 34" xfId="6772" xr:uid="{7EE4C4AE-EE64-4B58-B63A-A5FBE13E4A8C}"/>
    <cellStyle name="Normal 2 15 3 35" xfId="6773" xr:uid="{8A3BF97A-FF41-4FE5-AEA4-1945DD90FC8B}"/>
    <cellStyle name="Normal 2 15 3 36" xfId="6774" xr:uid="{CBBE5782-5D3B-4663-A6A7-EF2C9D0B328A}"/>
    <cellStyle name="Normal 2 15 3 37" xfId="6775" xr:uid="{CFBEC371-52C4-4D28-B085-54E0CFF78201}"/>
    <cellStyle name="Normal 2 15 3 38" xfId="6776" xr:uid="{AB86F4EB-AE05-4F9F-B7E3-732C42CDBE04}"/>
    <cellStyle name="Normal 2 15 3 4" xfId="6777" xr:uid="{043B4B28-3DFB-4AA7-ABC7-2B07496EADD2}"/>
    <cellStyle name="Normal 2 15 3 5" xfId="6778" xr:uid="{9D427751-8A94-4D0B-9C17-DB3A9AF88E75}"/>
    <cellStyle name="Normal 2 15 3 6" xfId="6779" xr:uid="{82F3532D-1705-4257-9F3C-F87CB19900B0}"/>
    <cellStyle name="Normal 2 15 3 7" xfId="6780" xr:uid="{772916DE-0663-4041-B43A-2A4906812C20}"/>
    <cellStyle name="Normal 2 15 3 8" xfId="6781" xr:uid="{A34FAD96-A3EF-4280-9DEE-C19238F0B00C}"/>
    <cellStyle name="Normal 2 15 3 9" xfId="6782" xr:uid="{33C5CAED-0BEC-4928-AC43-5679CCAA3CD3}"/>
    <cellStyle name="Normal 2 15 30" xfId="6783" xr:uid="{6988F85D-0549-40C4-A71C-76AA1C083C92}"/>
    <cellStyle name="Normal 2 15 31" xfId="6784" xr:uid="{C6481294-7511-44FC-A32F-19F86B4315B4}"/>
    <cellStyle name="Normal 2 15 32" xfId="6785" xr:uid="{E97EC57C-C2B4-4BD1-A0B1-B96866C38FD1}"/>
    <cellStyle name="Normal 2 15 33" xfId="6786" xr:uid="{8864C812-2912-420F-918D-D387B351AEB4}"/>
    <cellStyle name="Normal 2 15 34" xfId="6787" xr:uid="{6D937F77-4180-4DD1-8761-784BB2EC608B}"/>
    <cellStyle name="Normal 2 15 35" xfId="6788" xr:uid="{B42768AA-4A96-44F6-9AB6-6A964F5D0222}"/>
    <cellStyle name="Normal 2 15 36" xfId="6789" xr:uid="{FD4E871D-2D44-436F-9FEF-ADF350671A26}"/>
    <cellStyle name="Normal 2 15 37" xfId="6790" xr:uid="{8A8D8C7F-2918-4780-A344-2B3F349645C4}"/>
    <cellStyle name="Normal 2 15 38" xfId="6791" xr:uid="{3AA79A21-849C-457D-B451-3738F1DE4F5B}"/>
    <cellStyle name="Normal 2 15 39" xfId="6792" xr:uid="{8358C78D-4F77-40E9-83A4-E9092A3A3CBF}"/>
    <cellStyle name="Normal 2 15 4" xfId="6793" xr:uid="{EED3E009-60E3-4E2E-BE27-03D5826A5C28}"/>
    <cellStyle name="Normal 2 15 40" xfId="6794" xr:uid="{A9243028-C609-455C-AC9C-661F5F6CD3A0}"/>
    <cellStyle name="Normal 2 15 5" xfId="6795" xr:uid="{C206C107-5ACE-4FE5-8D72-C9231B641245}"/>
    <cellStyle name="Normal 2 15 6" xfId="6796" xr:uid="{D7E63F91-6F87-449D-AC73-AB49E435E13F}"/>
    <cellStyle name="Normal 2 15 7" xfId="6797" xr:uid="{248F5658-521E-4417-B48B-86235E7AC084}"/>
    <cellStyle name="Normal 2 15 8" xfId="6798" xr:uid="{2A2A2FBE-1A7B-4A55-B274-848F29C1A2C7}"/>
    <cellStyle name="Normal 2 15 9" xfId="6799" xr:uid="{ACCC4AB0-BAEB-4299-B461-1C59E7BF4C80}"/>
    <cellStyle name="Normal 2 16" xfId="6800" xr:uid="{6830E6C0-3F12-4B4B-9FD2-70D19631CF88}"/>
    <cellStyle name="Normal 2 16 10" xfId="6801" xr:uid="{F7841D3E-B203-4829-A5BC-FEE5EAB2D7B7}"/>
    <cellStyle name="Normal 2 16 11" xfId="6802" xr:uid="{4C1D323A-7712-40EC-94D6-13BE20864652}"/>
    <cellStyle name="Normal 2 16 12" xfId="6803" xr:uid="{EF039881-590E-436F-9892-0E860B0658D1}"/>
    <cellStyle name="Normal 2 16 13" xfId="6804" xr:uid="{619C8B96-CF86-47BD-8B50-09301EC69517}"/>
    <cellStyle name="Normal 2 16 14" xfId="6805" xr:uid="{67D5EF6F-1856-4A61-8C87-C46EFAA90AC8}"/>
    <cellStyle name="Normal 2 16 15" xfId="6806" xr:uid="{BC53D00D-77AB-4079-BE9F-493D31153140}"/>
    <cellStyle name="Normal 2 16 16" xfId="6807" xr:uid="{AA45F975-1EB7-4F69-911B-38FDA5B52766}"/>
    <cellStyle name="Normal 2 16 17" xfId="6808" xr:uid="{8E8DCE86-2E88-447B-BA69-B212AC3204A9}"/>
    <cellStyle name="Normal 2 16 18" xfId="6809" xr:uid="{F4D66F42-75F2-42EE-95A7-7FA86F018D09}"/>
    <cellStyle name="Normal 2 16 19" xfId="6810" xr:uid="{CFB64AB8-C4FA-49D5-AC05-D4FF5D5264D7}"/>
    <cellStyle name="Normal 2 16 2" xfId="6811" xr:uid="{C993AA4A-381B-4193-9910-0518BBBA9F6F}"/>
    <cellStyle name="Normal 2 16 2 10" xfId="6812" xr:uid="{19E17FF9-10A8-49CA-BF84-21477920C410}"/>
    <cellStyle name="Normal 2 16 2 11" xfId="6813" xr:uid="{9702F544-A6E9-41D3-91A2-7327D39F995A}"/>
    <cellStyle name="Normal 2 16 2 12" xfId="6814" xr:uid="{D037D4F9-87BE-4331-B988-035FF5EFD214}"/>
    <cellStyle name="Normal 2 16 2 13" xfId="6815" xr:uid="{91F4DE8F-C598-4E70-9E0C-1FA8B41134EB}"/>
    <cellStyle name="Normal 2 16 2 14" xfId="6816" xr:uid="{33930BF9-78DB-4E97-A465-47B4501CDDB8}"/>
    <cellStyle name="Normal 2 16 2 15" xfId="6817" xr:uid="{FDEEA0A9-1465-4666-BE2F-30137A816C56}"/>
    <cellStyle name="Normal 2 16 2 16" xfId="6818" xr:uid="{366D51BE-6FB5-4B2A-9F81-D53DEF796AC5}"/>
    <cellStyle name="Normal 2 16 2 17" xfId="6819" xr:uid="{FDD1B3A2-E81B-4890-9D45-E84573443509}"/>
    <cellStyle name="Normal 2 16 2 18" xfId="6820" xr:uid="{E7E2F6C5-6A06-4E44-A40A-9DFD7F8F35C7}"/>
    <cellStyle name="Normal 2 16 2 19" xfId="6821" xr:uid="{A4AE7F53-1628-4760-BAA5-DF62E5A1195E}"/>
    <cellStyle name="Normal 2 16 2 2" xfId="6822" xr:uid="{39619A72-D002-4C5A-A442-288C4B35E534}"/>
    <cellStyle name="Normal 2 16 2 2 10" xfId="6823" xr:uid="{FEEDEAB9-27C8-4C58-9340-73685613DE99}"/>
    <cellStyle name="Normal 2 16 2 2 11" xfId="6824" xr:uid="{386C6EF4-53D5-41FA-81C0-E18219A70BE7}"/>
    <cellStyle name="Normal 2 16 2 2 12" xfId="6825" xr:uid="{70F83008-4D1B-472A-97AC-70CBC379DDF8}"/>
    <cellStyle name="Normal 2 16 2 2 13" xfId="6826" xr:uid="{2D42A282-A988-420A-8F6D-AABFE0909EBD}"/>
    <cellStyle name="Normal 2 16 2 2 14" xfId="6827" xr:uid="{D0C6073A-DB35-424B-BCA7-370C18031B29}"/>
    <cellStyle name="Normal 2 16 2 2 15" xfId="6828" xr:uid="{BCE4E5D4-A228-4642-AD1C-8A5B8AFCA5AC}"/>
    <cellStyle name="Normal 2 16 2 2 16" xfId="6829" xr:uid="{4955C725-3DEA-4C17-A3BB-1DA4DE4CBFEA}"/>
    <cellStyle name="Normal 2 16 2 2 17" xfId="6830" xr:uid="{C70434A4-0478-441E-838B-B2F2CDD7650A}"/>
    <cellStyle name="Normal 2 16 2 2 18" xfId="6831" xr:uid="{04284CEF-09CE-4348-A648-A1B067D9062A}"/>
    <cellStyle name="Normal 2 16 2 2 19" xfId="6832" xr:uid="{ECAE23A5-9648-4E24-9002-451EDC18E380}"/>
    <cellStyle name="Normal 2 16 2 2 2" xfId="6833" xr:uid="{B886A03D-6B9B-4811-A716-4C21AF04CB42}"/>
    <cellStyle name="Normal 2 16 2 2 2 10" xfId="6834" xr:uid="{8003CDE9-6D4D-41BB-A53A-DC7C0BD53890}"/>
    <cellStyle name="Normal 2 16 2 2 2 11" xfId="6835" xr:uid="{A391FD51-825B-41B8-A13E-081D9337287A}"/>
    <cellStyle name="Normal 2 16 2 2 2 12" xfId="6836" xr:uid="{935F7BB6-EDAB-46B1-8509-62BBD967CFB6}"/>
    <cellStyle name="Normal 2 16 2 2 2 13" xfId="6837" xr:uid="{09067A84-BC53-46FE-A781-CE89CB1E9428}"/>
    <cellStyle name="Normal 2 16 2 2 2 14" xfId="6838" xr:uid="{32669F86-18BD-4A13-B47D-AC50AB6AD283}"/>
    <cellStyle name="Normal 2 16 2 2 2 15" xfId="6839" xr:uid="{F8C9B251-A17D-42C1-AD73-FE72579C4C17}"/>
    <cellStyle name="Normal 2 16 2 2 2 16" xfId="6840" xr:uid="{A7D3AF78-F971-42A4-8043-69C33A236C73}"/>
    <cellStyle name="Normal 2 16 2 2 2 17" xfId="6841" xr:uid="{7D816797-068E-42AF-938D-4A1147CFC85A}"/>
    <cellStyle name="Normal 2 16 2 2 2 18" xfId="6842" xr:uid="{BE9537DB-53EE-452D-B060-3AED56F1514D}"/>
    <cellStyle name="Normal 2 16 2 2 2 19" xfId="6843" xr:uid="{F40EA8EB-03AD-4907-9660-5524A9AA529B}"/>
    <cellStyle name="Normal 2 16 2 2 2 2" xfId="6844" xr:uid="{A746A5B2-C984-4D26-ABA4-074E693D7ED6}"/>
    <cellStyle name="Normal 2 16 2 2 2 20" xfId="6845" xr:uid="{54A4D9C4-082B-4FFE-AF32-F26FE2231553}"/>
    <cellStyle name="Normal 2 16 2 2 2 21" xfId="6846" xr:uid="{5F873252-5DFC-4CD0-B23F-BFD5DFD2BD97}"/>
    <cellStyle name="Normal 2 16 2 2 2 22" xfId="6847" xr:uid="{2A205993-F072-4FC5-B059-7DBEB1B96398}"/>
    <cellStyle name="Normal 2 16 2 2 2 23" xfId="6848" xr:uid="{361774CF-F178-47E4-B164-F4EFBE1E28FC}"/>
    <cellStyle name="Normal 2 16 2 2 2 24" xfId="6849" xr:uid="{D3BE40F5-9857-403A-BF8C-BAFCF36EA1AD}"/>
    <cellStyle name="Normal 2 16 2 2 2 25" xfId="6850" xr:uid="{6F0F57F5-3B23-469D-827F-0247B6B7C1AB}"/>
    <cellStyle name="Normal 2 16 2 2 2 26" xfId="6851" xr:uid="{D2C31C81-5D66-488B-968C-FF43DCC00D7E}"/>
    <cellStyle name="Normal 2 16 2 2 2 27" xfId="6852" xr:uid="{CCC07AAD-B635-411A-99A5-28FFAB56DE32}"/>
    <cellStyle name="Normal 2 16 2 2 2 28" xfId="6853" xr:uid="{CD63A948-DBEC-40C6-9CCC-1B711E2B5570}"/>
    <cellStyle name="Normal 2 16 2 2 2 29" xfId="6854" xr:uid="{1B00E96A-6BD3-4618-A6D0-27BD24482FD9}"/>
    <cellStyle name="Normal 2 16 2 2 2 3" xfId="6855" xr:uid="{92058A9B-FA1E-41CB-BFDC-1D5F91CE5A7D}"/>
    <cellStyle name="Normal 2 16 2 2 2 30" xfId="6856" xr:uid="{BC63AF64-C013-489B-9403-4033F25B53BA}"/>
    <cellStyle name="Normal 2 16 2 2 2 31" xfId="6857" xr:uid="{E1DF3004-01D0-4758-828D-45663CB94EAB}"/>
    <cellStyle name="Normal 2 16 2 2 2 32" xfId="6858" xr:uid="{7F3F1784-582E-4738-908F-7B3DC5C47129}"/>
    <cellStyle name="Normal 2 16 2 2 2 33" xfId="6859" xr:uid="{355D6791-148A-4570-8F92-B69151D1FC1D}"/>
    <cellStyle name="Normal 2 16 2 2 2 34" xfId="6860" xr:uid="{419E9B41-5E52-4485-8CDA-0C33C1DB622B}"/>
    <cellStyle name="Normal 2 16 2 2 2 35" xfId="6861" xr:uid="{EB886162-D031-44FE-833D-8619E634FCFD}"/>
    <cellStyle name="Normal 2 16 2 2 2 36" xfId="6862" xr:uid="{DA26FBDC-DAC4-48A7-BE07-9DCC50449091}"/>
    <cellStyle name="Normal 2 16 2 2 2 37" xfId="6863" xr:uid="{382829BF-D2BB-47F2-9683-C07677B09E38}"/>
    <cellStyle name="Normal 2 16 2 2 2 38" xfId="6864" xr:uid="{749FBE87-0E64-4666-A6C1-25C7B1CA2227}"/>
    <cellStyle name="Normal 2 16 2 2 2 4" xfId="6865" xr:uid="{88FCB577-AB7E-4F69-94C3-BD920577A4F2}"/>
    <cellStyle name="Normal 2 16 2 2 2 5" xfId="6866" xr:uid="{390AB483-CF0E-4CC0-81DD-E906890E1857}"/>
    <cellStyle name="Normal 2 16 2 2 2 6" xfId="6867" xr:uid="{1716032E-1F86-4C9B-8011-62732E8D9C9B}"/>
    <cellStyle name="Normal 2 16 2 2 2 7" xfId="6868" xr:uid="{C2E0903B-8CAA-479C-9F9E-E4E11811E87D}"/>
    <cellStyle name="Normal 2 16 2 2 2 8" xfId="6869" xr:uid="{BED61CFB-C0BA-4E00-A0CE-836FC9DB615D}"/>
    <cellStyle name="Normal 2 16 2 2 2 9" xfId="6870" xr:uid="{8AC30CA7-B8D0-4BD4-BCC0-3118DDA5CB76}"/>
    <cellStyle name="Normal 2 16 2 2 20" xfId="6871" xr:uid="{BE7E7FE3-09A7-490B-AE9E-6B0EAA5FD8C0}"/>
    <cellStyle name="Normal 2 16 2 2 21" xfId="6872" xr:uid="{7134CBDE-38D7-4A22-A6A9-E1AE96328B79}"/>
    <cellStyle name="Normal 2 16 2 2 22" xfId="6873" xr:uid="{63DF30A1-A837-40C7-B5F1-3C4D18B26B85}"/>
    <cellStyle name="Normal 2 16 2 2 23" xfId="6874" xr:uid="{94ADE905-8201-42E2-8F05-E9D7CE98A78E}"/>
    <cellStyle name="Normal 2 16 2 2 24" xfId="6875" xr:uid="{A777FB3C-B801-4357-BE2B-A0351296DDB5}"/>
    <cellStyle name="Normal 2 16 2 2 25" xfId="6876" xr:uid="{478F6B83-5004-4D4E-A051-D96CE9724649}"/>
    <cellStyle name="Normal 2 16 2 2 26" xfId="6877" xr:uid="{F9BBA70B-D019-4D9F-94D8-333D89AD930F}"/>
    <cellStyle name="Normal 2 16 2 2 27" xfId="6878" xr:uid="{A06FA27A-668D-486B-B5DC-FDE8725BEE11}"/>
    <cellStyle name="Normal 2 16 2 2 28" xfId="6879" xr:uid="{41CFECE7-7ED8-4D32-8F00-02327674CB90}"/>
    <cellStyle name="Normal 2 16 2 2 29" xfId="6880" xr:uid="{021CE7E8-9882-4A81-8165-95880C646C2E}"/>
    <cellStyle name="Normal 2 16 2 2 3" xfId="6881" xr:uid="{B45FC45A-5AFB-4306-BE7B-C747892ED504}"/>
    <cellStyle name="Normal 2 16 2 2 30" xfId="6882" xr:uid="{8215B182-1622-4AFB-93A3-CFB123F30730}"/>
    <cellStyle name="Normal 2 16 2 2 31" xfId="6883" xr:uid="{AD4C0B57-69D9-438F-9E19-B60CECC42CC6}"/>
    <cellStyle name="Normal 2 16 2 2 32" xfId="6884" xr:uid="{50EF0AFA-677B-4A68-A002-C6D768F93318}"/>
    <cellStyle name="Normal 2 16 2 2 33" xfId="6885" xr:uid="{D4B7AB7C-D363-4546-9517-377F7CEE429D}"/>
    <cellStyle name="Normal 2 16 2 2 34" xfId="6886" xr:uid="{690CEB6B-68AC-46E6-89CA-630C4ADBC4A2}"/>
    <cellStyle name="Normal 2 16 2 2 35" xfId="6887" xr:uid="{97863D40-0B2A-4E3D-86F8-A3E919F97421}"/>
    <cellStyle name="Normal 2 16 2 2 36" xfId="6888" xr:uid="{2D69E200-09B6-48C7-B0F0-5A0EFB379499}"/>
    <cellStyle name="Normal 2 16 2 2 37" xfId="6889" xr:uid="{8B3D6154-BD28-4864-9D80-97E8490F3675}"/>
    <cellStyle name="Normal 2 16 2 2 38" xfId="6890" xr:uid="{52833E6D-F5A1-43E7-9F9C-0E54EF57141E}"/>
    <cellStyle name="Normal 2 16 2 2 4" xfId="6891" xr:uid="{63BD2712-6931-4DD4-924B-6F2817D18877}"/>
    <cellStyle name="Normal 2 16 2 2 5" xfId="6892" xr:uid="{A9499D04-565D-4713-92CC-CE93EFC2B032}"/>
    <cellStyle name="Normal 2 16 2 2 6" xfId="6893" xr:uid="{EB798B3B-09C2-4639-83B1-24ACA1AAFD6A}"/>
    <cellStyle name="Normal 2 16 2 2 7" xfId="6894" xr:uid="{E8146F14-1E69-455E-BE96-E8F299B916CC}"/>
    <cellStyle name="Normal 2 16 2 2 8" xfId="6895" xr:uid="{E1ECD37B-A987-46CA-B5A5-7A51403F7FB9}"/>
    <cellStyle name="Normal 2 16 2 2 9" xfId="6896" xr:uid="{E8E38A75-604F-4B59-809B-C9D1DC5DD129}"/>
    <cellStyle name="Normal 2 16 2 20" xfId="6897" xr:uid="{9DAC9C82-C319-4BB0-9BB9-2B8057301261}"/>
    <cellStyle name="Normal 2 16 2 21" xfId="6898" xr:uid="{9A304E71-A2E8-4E9D-93E0-A5A127E7D52F}"/>
    <cellStyle name="Normal 2 16 2 22" xfId="6899" xr:uid="{9C1CB61B-EB20-49E0-B884-EE509B65EA02}"/>
    <cellStyle name="Normal 2 16 2 23" xfId="6900" xr:uid="{A4D28A23-4DD0-4CA8-9CCD-732144F22528}"/>
    <cellStyle name="Normal 2 16 2 24" xfId="6901" xr:uid="{D23A52BD-BD56-47E9-AFB7-47730E52B0A8}"/>
    <cellStyle name="Normal 2 16 2 25" xfId="6902" xr:uid="{4279B7BA-E24E-4049-8009-848090171CB2}"/>
    <cellStyle name="Normal 2 16 2 26" xfId="6903" xr:uid="{A0F59782-FC8E-4F94-9847-C6940FA0FD17}"/>
    <cellStyle name="Normal 2 16 2 27" xfId="6904" xr:uid="{EAA2FC2C-02C8-4180-BADE-349AE9FB18C2}"/>
    <cellStyle name="Normal 2 16 2 28" xfId="6905" xr:uid="{17F905B8-40A8-4BC9-AEBD-C75141C1FD6A}"/>
    <cellStyle name="Normal 2 16 2 29" xfId="6906" xr:uid="{64399F23-589C-44BD-A095-D7BA280C03C6}"/>
    <cellStyle name="Normal 2 16 2 3" xfId="6907" xr:uid="{D8629291-E7EB-4E6E-9569-90E7D76A6B46}"/>
    <cellStyle name="Normal 2 16 2 30" xfId="6908" xr:uid="{23936110-0A2E-4B4D-95E6-A7589DEA7F80}"/>
    <cellStyle name="Normal 2 16 2 31" xfId="6909" xr:uid="{2730A0A6-7457-4EA0-B73E-D2071851E165}"/>
    <cellStyle name="Normal 2 16 2 32" xfId="6910" xr:uid="{5FA7F57D-EB4A-4D8A-9AD1-1815B4716A2C}"/>
    <cellStyle name="Normal 2 16 2 33" xfId="6911" xr:uid="{9B50679D-CBF0-41BA-8B14-8A17B507F9F1}"/>
    <cellStyle name="Normal 2 16 2 34" xfId="6912" xr:uid="{09B68CD3-E9AE-4A1A-80F1-958AE55454CF}"/>
    <cellStyle name="Normal 2 16 2 35" xfId="6913" xr:uid="{15259F2C-BFD8-49BE-A4E7-38ED3AC916AD}"/>
    <cellStyle name="Normal 2 16 2 36" xfId="6914" xr:uid="{25967873-A510-4BA5-8701-CE4B3A1A7530}"/>
    <cellStyle name="Normal 2 16 2 37" xfId="6915" xr:uid="{9A333B16-654A-4311-9393-D2804338C77E}"/>
    <cellStyle name="Normal 2 16 2 38" xfId="6916" xr:uid="{DDB1007F-739D-4DEB-BF2C-73DDACFE2568}"/>
    <cellStyle name="Normal 2 16 2 39" xfId="6917" xr:uid="{2EDA13EF-9790-4043-A867-9ABEC9A72093}"/>
    <cellStyle name="Normal 2 16 2 4" xfId="6918" xr:uid="{7C7243D7-8D3D-4C93-A0DC-A87A7805F36E}"/>
    <cellStyle name="Normal 2 16 2 40" xfId="6919" xr:uid="{C0EBEDB1-70DD-4B5F-8999-C397EFF4A10F}"/>
    <cellStyle name="Normal 2 16 2 5" xfId="6920" xr:uid="{C0B220F6-5907-411B-B3AB-B86187B86103}"/>
    <cellStyle name="Normal 2 16 2 6" xfId="6921" xr:uid="{548F7D56-AF8B-47C9-B4FA-4A11CEFF2778}"/>
    <cellStyle name="Normal 2 16 2 7" xfId="6922" xr:uid="{C418814C-0DB4-48F9-9C26-2DC8B1871F15}"/>
    <cellStyle name="Normal 2 16 2 8" xfId="6923" xr:uid="{223E0C4C-753A-448E-8595-C9CABD8349BE}"/>
    <cellStyle name="Normal 2 16 2 9" xfId="6924" xr:uid="{BFB7ECA3-C719-4970-B117-5A36544B76FC}"/>
    <cellStyle name="Normal 2 16 20" xfId="6925" xr:uid="{11142868-45B7-4927-B85D-FC78B743BED9}"/>
    <cellStyle name="Normal 2 16 21" xfId="6926" xr:uid="{AEE53258-9597-4D45-8671-ED0352902CD5}"/>
    <cellStyle name="Normal 2 16 22" xfId="6927" xr:uid="{F644C760-7F05-41EA-91E9-CB928A77BA07}"/>
    <cellStyle name="Normal 2 16 23" xfId="6928" xr:uid="{002BD3A0-C4F3-475E-9DD0-94B0478DD34F}"/>
    <cellStyle name="Normal 2 16 24" xfId="6929" xr:uid="{5944CF6C-03CD-446E-882E-3AAF5165CD06}"/>
    <cellStyle name="Normal 2 16 25" xfId="6930" xr:uid="{174FF719-91C7-48A8-BD9B-FFA444DB3684}"/>
    <cellStyle name="Normal 2 16 26" xfId="6931" xr:uid="{3B8BD0CB-2767-49AD-92E1-C3AA67E1BB28}"/>
    <cellStyle name="Normal 2 16 27" xfId="6932" xr:uid="{3B6A07B4-5C0D-4BDD-A9B9-44DDEE810824}"/>
    <cellStyle name="Normal 2 16 28" xfId="6933" xr:uid="{39058D9B-BA8A-4402-8FEB-DE69BB1A9CC4}"/>
    <cellStyle name="Normal 2 16 29" xfId="6934" xr:uid="{00F9463F-B569-4662-8EF4-2E6D500610C6}"/>
    <cellStyle name="Normal 2 16 3" xfId="6935" xr:uid="{42F5466E-5FE4-401D-BC9C-6234454CF39A}"/>
    <cellStyle name="Normal 2 16 3 10" xfId="6936" xr:uid="{A69C4B3D-C6F4-48D1-B0E5-332F2F308983}"/>
    <cellStyle name="Normal 2 16 3 11" xfId="6937" xr:uid="{DC77E943-E5D5-42CC-A90A-A7F4C23F4F0A}"/>
    <cellStyle name="Normal 2 16 3 12" xfId="6938" xr:uid="{485B754A-237C-46E0-ACB5-FB7631365D7B}"/>
    <cellStyle name="Normal 2 16 3 13" xfId="6939" xr:uid="{9CC999DF-B506-4373-8791-F1FB5B3D8625}"/>
    <cellStyle name="Normal 2 16 3 14" xfId="6940" xr:uid="{60A85122-934C-497B-9354-5F00AE4EE017}"/>
    <cellStyle name="Normal 2 16 3 15" xfId="6941" xr:uid="{8F9A132A-420E-46DA-BEA1-A84534ACBCA4}"/>
    <cellStyle name="Normal 2 16 3 16" xfId="6942" xr:uid="{7EA608BE-97BB-42B1-B770-596427D8074E}"/>
    <cellStyle name="Normal 2 16 3 17" xfId="6943" xr:uid="{E19F10F0-68B8-40B5-9F7C-62A18E9690D8}"/>
    <cellStyle name="Normal 2 16 3 18" xfId="6944" xr:uid="{ADF87609-7D18-4ABF-B075-17744B1B0A93}"/>
    <cellStyle name="Normal 2 16 3 19" xfId="6945" xr:uid="{3607545A-BE90-43CD-883D-10EEDE52B25A}"/>
    <cellStyle name="Normal 2 16 3 2" xfId="6946" xr:uid="{0A95ADA8-C7F0-4B17-9359-F1D519A49E34}"/>
    <cellStyle name="Normal 2 16 3 2 10" xfId="6947" xr:uid="{1FC68662-F794-4AF8-B6E9-96F9FDE29FD3}"/>
    <cellStyle name="Normal 2 16 3 2 11" xfId="6948" xr:uid="{C65638D1-0BF5-428E-969C-7B584A378FD5}"/>
    <cellStyle name="Normal 2 16 3 2 12" xfId="6949" xr:uid="{7115B874-EBD7-43E9-B3C2-3585C9185C41}"/>
    <cellStyle name="Normal 2 16 3 2 13" xfId="6950" xr:uid="{7C5A17F5-0B2F-483D-BE11-D765147933BD}"/>
    <cellStyle name="Normal 2 16 3 2 14" xfId="6951" xr:uid="{96817433-DD32-4782-8FED-CB11CCFBF948}"/>
    <cellStyle name="Normal 2 16 3 2 15" xfId="6952" xr:uid="{DBB3EAC3-FF96-4575-BAB3-9DB250ECDE42}"/>
    <cellStyle name="Normal 2 16 3 2 16" xfId="6953" xr:uid="{40FD1FF7-C597-4B06-B985-E5A0738F7743}"/>
    <cellStyle name="Normal 2 16 3 2 17" xfId="6954" xr:uid="{BAB362AE-5BAC-49BC-95CC-26B0B376248C}"/>
    <cellStyle name="Normal 2 16 3 2 18" xfId="6955" xr:uid="{F090328C-C5E8-4DE2-95DC-50B4BCC04EEA}"/>
    <cellStyle name="Normal 2 16 3 2 19" xfId="6956" xr:uid="{5427803D-F3F1-4FC3-B17B-C4B95D5A8027}"/>
    <cellStyle name="Normal 2 16 3 2 2" xfId="6957" xr:uid="{B86AC7BC-8FA7-413E-8873-03F565BD52D8}"/>
    <cellStyle name="Normal 2 16 3 2 20" xfId="6958" xr:uid="{742D3FA1-3202-4260-BF8E-BCCD7E9C9038}"/>
    <cellStyle name="Normal 2 16 3 2 21" xfId="6959" xr:uid="{A3ACDEB4-706F-44B3-82F0-CCB565E68CB8}"/>
    <cellStyle name="Normal 2 16 3 2 22" xfId="6960" xr:uid="{C641A858-2AF1-46A3-AB24-5B2C6D7171DD}"/>
    <cellStyle name="Normal 2 16 3 2 23" xfId="6961" xr:uid="{70F2FE63-8FAF-4BFC-B568-0F0AA5D208CE}"/>
    <cellStyle name="Normal 2 16 3 2 24" xfId="6962" xr:uid="{24852F06-D864-4D96-B899-6226BD161171}"/>
    <cellStyle name="Normal 2 16 3 2 25" xfId="6963" xr:uid="{A8A1C087-DAF1-4C6D-9F02-EAD550C6CB1E}"/>
    <cellStyle name="Normal 2 16 3 2 26" xfId="6964" xr:uid="{FC249B8A-C9C7-45C9-A36B-937FC9154A20}"/>
    <cellStyle name="Normal 2 16 3 2 27" xfId="6965" xr:uid="{1C3F8188-9417-4045-83AB-75C3C459F6EF}"/>
    <cellStyle name="Normal 2 16 3 2 28" xfId="6966" xr:uid="{0BA9EA2F-597B-45B8-9A07-8A89E7E14F76}"/>
    <cellStyle name="Normal 2 16 3 2 29" xfId="6967" xr:uid="{91A2C073-D578-4F82-91E6-37B21B5AEB6E}"/>
    <cellStyle name="Normal 2 16 3 2 3" xfId="6968" xr:uid="{AA6F3694-D55E-43AD-8312-DEA482BC83CB}"/>
    <cellStyle name="Normal 2 16 3 2 30" xfId="6969" xr:uid="{E9995CFE-8D73-4B1D-96C0-F19C7A31C5A1}"/>
    <cellStyle name="Normal 2 16 3 2 31" xfId="6970" xr:uid="{30B687F7-FCA1-4DDE-A4DB-315239B171F2}"/>
    <cellStyle name="Normal 2 16 3 2 32" xfId="6971" xr:uid="{038922B7-78B5-4ADE-A139-AA034B2E2D59}"/>
    <cellStyle name="Normal 2 16 3 2 33" xfId="6972" xr:uid="{4C649977-069C-4BA1-9C9A-C7EE809C6F8B}"/>
    <cellStyle name="Normal 2 16 3 2 34" xfId="6973" xr:uid="{8206C3CB-8535-40A7-8159-890953A20B59}"/>
    <cellStyle name="Normal 2 16 3 2 35" xfId="6974" xr:uid="{6088EC0A-2345-48DE-AB21-015A2698CB45}"/>
    <cellStyle name="Normal 2 16 3 2 36" xfId="6975" xr:uid="{C380D1D4-D9D5-490A-9569-C9384300590E}"/>
    <cellStyle name="Normal 2 16 3 2 37" xfId="6976" xr:uid="{727DE9EB-93CA-4DC4-B704-2F7FE1F40F03}"/>
    <cellStyle name="Normal 2 16 3 2 38" xfId="6977" xr:uid="{5FB4C22C-9780-4C84-B62F-1B0D9146667C}"/>
    <cellStyle name="Normal 2 16 3 2 4" xfId="6978" xr:uid="{9AF49460-4FF2-4E83-B936-95CD5FF5DBD5}"/>
    <cellStyle name="Normal 2 16 3 2 5" xfId="6979" xr:uid="{67DFF9CC-7158-4F89-87A1-9D7778B56A1D}"/>
    <cellStyle name="Normal 2 16 3 2 6" xfId="6980" xr:uid="{8342180B-9096-41B1-A0E8-56F674391D3C}"/>
    <cellStyle name="Normal 2 16 3 2 7" xfId="6981" xr:uid="{6F9ADCAD-4022-4A98-A301-C19AE222E90B}"/>
    <cellStyle name="Normal 2 16 3 2 8" xfId="6982" xr:uid="{3607FB07-4F02-4AB5-83AA-DA03B3599979}"/>
    <cellStyle name="Normal 2 16 3 2 9" xfId="6983" xr:uid="{93BA0826-F1CC-411D-A40B-FD26D301D1DE}"/>
    <cellStyle name="Normal 2 16 3 20" xfId="6984" xr:uid="{6C3CC7B5-28AB-4A4F-A2B9-44F2EFF69CD6}"/>
    <cellStyle name="Normal 2 16 3 21" xfId="6985" xr:uid="{BCCABE44-895B-47D5-B472-8995B61A38F6}"/>
    <cellStyle name="Normal 2 16 3 22" xfId="6986" xr:uid="{9E8972F3-7DE3-4F5B-8BB2-FD48B1064789}"/>
    <cellStyle name="Normal 2 16 3 23" xfId="6987" xr:uid="{6A936CF5-3F46-47E6-8ADE-CC8C371253D0}"/>
    <cellStyle name="Normal 2 16 3 24" xfId="6988" xr:uid="{1660B99E-86CB-47DA-A808-9138DF72E7A2}"/>
    <cellStyle name="Normal 2 16 3 25" xfId="6989" xr:uid="{9C6777C9-2426-44DD-A317-4B3398960334}"/>
    <cellStyle name="Normal 2 16 3 26" xfId="6990" xr:uid="{272FFBB8-87BC-4A53-8B15-C8BE7E64A46B}"/>
    <cellStyle name="Normal 2 16 3 27" xfId="6991" xr:uid="{5760DD15-29BC-404A-B022-42EC9766282F}"/>
    <cellStyle name="Normal 2 16 3 28" xfId="6992" xr:uid="{C544274C-1CD7-4DF7-A67B-20EFA7715C2A}"/>
    <cellStyle name="Normal 2 16 3 29" xfId="6993" xr:uid="{EF68D34B-6AFE-4A6D-9CAA-AC45119A31E2}"/>
    <cellStyle name="Normal 2 16 3 3" xfId="6994" xr:uid="{841B4587-840C-4F3E-8A22-300A85DF603D}"/>
    <cellStyle name="Normal 2 16 3 30" xfId="6995" xr:uid="{17AB81CC-30AB-44F2-A38C-AD04505C8266}"/>
    <cellStyle name="Normal 2 16 3 31" xfId="6996" xr:uid="{27449976-3DE8-4891-8970-84EF3E4ADBFD}"/>
    <cellStyle name="Normal 2 16 3 32" xfId="6997" xr:uid="{0B7E48FF-4282-45DC-AA37-796129BBC206}"/>
    <cellStyle name="Normal 2 16 3 33" xfId="6998" xr:uid="{08A6324C-EDCC-4F48-9347-1FB4E65B0B30}"/>
    <cellStyle name="Normal 2 16 3 34" xfId="6999" xr:uid="{96935692-F28B-4204-8E55-ECA9928A01FC}"/>
    <cellStyle name="Normal 2 16 3 35" xfId="7000" xr:uid="{601C953C-FB6C-499E-8851-2AF0224744DA}"/>
    <cellStyle name="Normal 2 16 3 36" xfId="7001" xr:uid="{567B6B35-6E5D-4ED9-A5F6-8083AEF969CA}"/>
    <cellStyle name="Normal 2 16 3 37" xfId="7002" xr:uid="{32E7A493-2A99-401D-9907-C2F6CB3AACA9}"/>
    <cellStyle name="Normal 2 16 3 38" xfId="7003" xr:uid="{1C12DDA2-F885-4617-88DF-E170F561EE63}"/>
    <cellStyle name="Normal 2 16 3 4" xfId="7004" xr:uid="{212ADF7D-9821-40FE-97AF-AEB83300D554}"/>
    <cellStyle name="Normal 2 16 3 5" xfId="7005" xr:uid="{FECE2AB1-01E0-4E9A-A99B-0000CD9E3B6E}"/>
    <cellStyle name="Normal 2 16 3 6" xfId="7006" xr:uid="{7FB3399A-5F8E-4A3F-A14B-B316DF1872D1}"/>
    <cellStyle name="Normal 2 16 3 7" xfId="7007" xr:uid="{28869B8D-E072-46E7-9C9B-9C79A1EB050A}"/>
    <cellStyle name="Normal 2 16 3 8" xfId="7008" xr:uid="{6BF9E9B9-A70D-45D7-BFD0-18DC0898C13E}"/>
    <cellStyle name="Normal 2 16 3 9" xfId="7009" xr:uid="{5740B394-F050-48CE-B9F1-D5B214D15AAB}"/>
    <cellStyle name="Normal 2 16 30" xfId="7010" xr:uid="{7C1D6CAF-06CF-41EE-B343-DA34BF4F081C}"/>
    <cellStyle name="Normal 2 16 31" xfId="7011" xr:uid="{56A916F5-21B7-420C-AD21-3C44D92C62B2}"/>
    <cellStyle name="Normal 2 16 32" xfId="7012" xr:uid="{E8E5D5F8-5AF9-4941-93B4-38963C2C2848}"/>
    <cellStyle name="Normal 2 16 33" xfId="7013" xr:uid="{97206358-4A6E-467A-B599-3E0AB3F2FF2A}"/>
    <cellStyle name="Normal 2 16 34" xfId="7014" xr:uid="{D0435D43-66BF-4415-8E33-1135ACF1AE99}"/>
    <cellStyle name="Normal 2 16 35" xfId="7015" xr:uid="{8E97A1EC-DCBC-4D38-8E15-ED6845D1E32C}"/>
    <cellStyle name="Normal 2 16 36" xfId="7016" xr:uid="{2D47175A-3908-4158-B2E8-75D37C9A7478}"/>
    <cellStyle name="Normal 2 16 37" xfId="7017" xr:uid="{0B4D7022-C6B0-4976-98B7-DF401AF2082F}"/>
    <cellStyle name="Normal 2 16 38" xfId="7018" xr:uid="{5D87E505-D5D6-4DF1-8223-5C40B59001C6}"/>
    <cellStyle name="Normal 2 16 39" xfId="7019" xr:uid="{8FD9EFEF-0151-42C3-9644-49A36B5BDAA8}"/>
    <cellStyle name="Normal 2 16 4" xfId="7020" xr:uid="{C8EE791E-1FAC-4A62-B9CA-8F42A151F77C}"/>
    <cellStyle name="Normal 2 16 40" xfId="7021" xr:uid="{D2DF733E-32C0-4BAA-B343-B092D8B1E91E}"/>
    <cellStyle name="Normal 2 16 5" xfId="7022" xr:uid="{36CCDDE6-5465-4866-BEC4-1DD793B6E62E}"/>
    <cellStyle name="Normal 2 16 6" xfId="7023" xr:uid="{8EC5952F-C34B-4DB6-82E9-D5612EB7959F}"/>
    <cellStyle name="Normal 2 16 7" xfId="7024" xr:uid="{D8B48093-8ED8-40E9-B4AC-4632E93B41AE}"/>
    <cellStyle name="Normal 2 16 8" xfId="7025" xr:uid="{37CA5853-A4CD-4EF6-A255-5C692482B66C}"/>
    <cellStyle name="Normal 2 16 9" xfId="7026" xr:uid="{5DFE5F78-5D6C-493E-88E5-73D63CA7722D}"/>
    <cellStyle name="Normal 2 17" xfId="7027" xr:uid="{C0D2990E-8291-425D-9751-C854EAB8F60B}"/>
    <cellStyle name="Normal 2 17 10" xfId="7028" xr:uid="{CA65DD83-B9CA-49B7-9039-81ADB4BEA80C}"/>
    <cellStyle name="Normal 2 17 11" xfId="7029" xr:uid="{B9F4D3A6-D6C8-4EEC-B7A8-3CE4A07F5E19}"/>
    <cellStyle name="Normal 2 17 12" xfId="7030" xr:uid="{D5D68A63-A5F2-4F2A-A396-B45EA05FAF20}"/>
    <cellStyle name="Normal 2 17 13" xfId="7031" xr:uid="{84FEE48B-F323-434E-8DF2-3CB82CCB7A80}"/>
    <cellStyle name="Normal 2 17 14" xfId="7032" xr:uid="{0A68BC64-A904-4E96-9029-C309229BCC19}"/>
    <cellStyle name="Normal 2 17 15" xfId="7033" xr:uid="{51AAA416-A1E9-4E16-9665-CA0D86E66295}"/>
    <cellStyle name="Normal 2 17 16" xfId="7034" xr:uid="{EF9EFC7B-6352-4E6D-A8A8-A813991EF0AD}"/>
    <cellStyle name="Normal 2 17 17" xfId="7035" xr:uid="{E2E57949-4D5C-440D-9458-8AE7B71BE302}"/>
    <cellStyle name="Normal 2 17 18" xfId="7036" xr:uid="{F386A71E-660C-4F59-83FF-2506E80B01D7}"/>
    <cellStyle name="Normal 2 17 19" xfId="7037" xr:uid="{68A491A6-6865-4113-B5ED-00776BA6ED17}"/>
    <cellStyle name="Normal 2 17 2" xfId="7038" xr:uid="{77C521F1-DA33-47CD-9FB7-5CFD40C15F4E}"/>
    <cellStyle name="Normal 2 17 2 10" xfId="7039" xr:uid="{FAB34143-6080-4828-AC93-D21656187CA3}"/>
    <cellStyle name="Normal 2 17 2 11" xfId="7040" xr:uid="{EA8CFE2D-5741-485B-88A0-2BFE500A8D43}"/>
    <cellStyle name="Normal 2 17 2 12" xfId="7041" xr:uid="{A8E62439-77B5-41EF-BF14-BFC82018BAA2}"/>
    <cellStyle name="Normal 2 17 2 13" xfId="7042" xr:uid="{AEF344B6-960C-431F-B93B-6D3A35081B98}"/>
    <cellStyle name="Normal 2 17 2 14" xfId="7043" xr:uid="{BBEF1E68-DE1C-49FA-BA43-0FB2AAAAEFCB}"/>
    <cellStyle name="Normal 2 17 2 15" xfId="7044" xr:uid="{1C300C5E-BD4C-4DC9-AE8B-404197987DD5}"/>
    <cellStyle name="Normal 2 17 2 16" xfId="7045" xr:uid="{9E8DEB64-AF78-4170-BD6A-C0BE4DF950F9}"/>
    <cellStyle name="Normal 2 17 2 17" xfId="7046" xr:uid="{8C60BBEE-11DF-4DE5-BACE-1A74B51619D8}"/>
    <cellStyle name="Normal 2 17 2 18" xfId="7047" xr:uid="{9789F832-D74C-418B-B8EF-B9EFA67A0236}"/>
    <cellStyle name="Normal 2 17 2 19" xfId="7048" xr:uid="{8B352721-C245-4468-95B5-AF7B63E6E1A1}"/>
    <cellStyle name="Normal 2 17 2 2" xfId="7049" xr:uid="{D5D3696D-87C9-484D-9D50-3D4AB599FBE8}"/>
    <cellStyle name="Normal 2 17 2 2 10" xfId="7050" xr:uid="{6A0936B5-EEB5-4CC4-AF4B-5B26C076F7BD}"/>
    <cellStyle name="Normal 2 17 2 2 11" xfId="7051" xr:uid="{7E816CC2-53E0-47F0-A4C6-5A04CF008107}"/>
    <cellStyle name="Normal 2 17 2 2 12" xfId="7052" xr:uid="{7ECA64B3-AD7D-4238-BED4-B5715F9E6007}"/>
    <cellStyle name="Normal 2 17 2 2 13" xfId="7053" xr:uid="{6A053559-7A19-487A-A609-94AB3969CA6F}"/>
    <cellStyle name="Normal 2 17 2 2 14" xfId="7054" xr:uid="{F9B93B71-3E18-4A63-89F6-BD2C71026316}"/>
    <cellStyle name="Normal 2 17 2 2 15" xfId="7055" xr:uid="{9F95EBE1-EE83-4A9F-8976-B06F32DE5F2D}"/>
    <cellStyle name="Normal 2 17 2 2 16" xfId="7056" xr:uid="{F4438283-1F4F-4AF7-B5F6-DA3416052CD4}"/>
    <cellStyle name="Normal 2 17 2 2 17" xfId="7057" xr:uid="{609954BC-948D-4B77-B656-2CA882EB5925}"/>
    <cellStyle name="Normal 2 17 2 2 18" xfId="7058" xr:uid="{46D1B762-801A-4AC5-B6EF-4C347F7C56E2}"/>
    <cellStyle name="Normal 2 17 2 2 19" xfId="7059" xr:uid="{E113233A-7497-4BBC-9283-C68C1DB87C56}"/>
    <cellStyle name="Normal 2 17 2 2 2" xfId="7060" xr:uid="{AAAD98C8-9C97-4C60-A773-96FC1719601A}"/>
    <cellStyle name="Normal 2 17 2 2 2 10" xfId="7061" xr:uid="{5C68FFA6-2898-4B31-908F-90E26DD90734}"/>
    <cellStyle name="Normal 2 17 2 2 2 11" xfId="7062" xr:uid="{5B71FD19-0F31-4B03-AECD-EF5BCFBA5568}"/>
    <cellStyle name="Normal 2 17 2 2 2 12" xfId="7063" xr:uid="{93BAE8C9-6D00-486D-A848-76E91274B21C}"/>
    <cellStyle name="Normal 2 17 2 2 2 13" xfId="7064" xr:uid="{E3F03CF6-F086-4646-8471-18983A3DF0A1}"/>
    <cellStyle name="Normal 2 17 2 2 2 14" xfId="7065" xr:uid="{D67CEC7E-3C48-4894-8B92-94479DB70CE8}"/>
    <cellStyle name="Normal 2 17 2 2 2 15" xfId="7066" xr:uid="{F71FEB14-A7ED-4791-A900-027AB4D6DFA9}"/>
    <cellStyle name="Normal 2 17 2 2 2 16" xfId="7067" xr:uid="{FA99A145-C82B-406F-BF3B-1AF024412120}"/>
    <cellStyle name="Normal 2 17 2 2 2 17" xfId="7068" xr:uid="{8B57116B-984C-4F9C-ADF2-7A39F6D82485}"/>
    <cellStyle name="Normal 2 17 2 2 2 18" xfId="7069" xr:uid="{A1431831-459F-4D28-B513-F2CFDD80E58D}"/>
    <cellStyle name="Normal 2 17 2 2 2 19" xfId="7070" xr:uid="{D3C47183-BB23-44B1-B813-72C5DBCDA0DC}"/>
    <cellStyle name="Normal 2 17 2 2 2 2" xfId="7071" xr:uid="{0A5B05F2-A022-46A8-8807-C2F615967E1F}"/>
    <cellStyle name="Normal 2 17 2 2 2 20" xfId="7072" xr:uid="{88CD5EB4-5B1F-4EE1-B669-7F8E1F3D9713}"/>
    <cellStyle name="Normal 2 17 2 2 2 21" xfId="7073" xr:uid="{35D588DB-564D-43E9-AB07-7C60DC5A179E}"/>
    <cellStyle name="Normal 2 17 2 2 2 22" xfId="7074" xr:uid="{72D00DF7-5BF9-42F8-8DF9-256D6BBC6AC5}"/>
    <cellStyle name="Normal 2 17 2 2 2 23" xfId="7075" xr:uid="{7D60C142-E5BE-4335-84F5-2E41E343EE01}"/>
    <cellStyle name="Normal 2 17 2 2 2 24" xfId="7076" xr:uid="{3890AB94-8E8C-47AC-904F-99202526D556}"/>
    <cellStyle name="Normal 2 17 2 2 2 25" xfId="7077" xr:uid="{E554A636-8C8B-4AED-A05D-FC1E4F68F5FD}"/>
    <cellStyle name="Normal 2 17 2 2 2 26" xfId="7078" xr:uid="{BFE8A955-D1B3-4C3E-9247-9C1E55D5BE15}"/>
    <cellStyle name="Normal 2 17 2 2 2 27" xfId="7079" xr:uid="{28515534-B755-4BB9-B083-FDAAE758B4CF}"/>
    <cellStyle name="Normal 2 17 2 2 2 28" xfId="7080" xr:uid="{2144FBD3-0607-4C96-9CD3-8790586E6952}"/>
    <cellStyle name="Normal 2 17 2 2 2 29" xfId="7081" xr:uid="{1667910F-2911-4C69-B9F5-972F8D703B1C}"/>
    <cellStyle name="Normal 2 17 2 2 2 3" xfId="7082" xr:uid="{4E45C9AB-EAAF-4502-A0BE-7BE694CF3260}"/>
    <cellStyle name="Normal 2 17 2 2 2 30" xfId="7083" xr:uid="{571A3EFD-C786-4FFE-851D-E7B9FAF0C4DE}"/>
    <cellStyle name="Normal 2 17 2 2 2 31" xfId="7084" xr:uid="{68D8A151-AA1A-4DA1-87B8-E650DCF005FD}"/>
    <cellStyle name="Normal 2 17 2 2 2 32" xfId="7085" xr:uid="{A8CDE647-21A4-4241-8E88-7CADA97723B1}"/>
    <cellStyle name="Normal 2 17 2 2 2 33" xfId="7086" xr:uid="{2ACA1BF9-FCFA-4D27-B72E-7ABA8D4B944F}"/>
    <cellStyle name="Normal 2 17 2 2 2 34" xfId="7087" xr:uid="{71015D47-8496-4AD0-B3C3-78BC3C02A5A4}"/>
    <cellStyle name="Normal 2 17 2 2 2 35" xfId="7088" xr:uid="{8EE2FC21-4BB8-4096-86CF-1EF7A51FB4AB}"/>
    <cellStyle name="Normal 2 17 2 2 2 36" xfId="7089" xr:uid="{65904427-DAD2-4B70-A8B3-A0169DF45E34}"/>
    <cellStyle name="Normal 2 17 2 2 2 37" xfId="7090" xr:uid="{4AFF5BD2-B807-4C7C-AA6A-54A6A74A8457}"/>
    <cellStyle name="Normal 2 17 2 2 2 38" xfId="7091" xr:uid="{FEBC016B-87F0-43AE-8C8E-ECD8D5ADEC25}"/>
    <cellStyle name="Normal 2 17 2 2 2 4" xfId="7092" xr:uid="{6B53C1E8-A55E-461B-AEDE-6F3074154E97}"/>
    <cellStyle name="Normal 2 17 2 2 2 5" xfId="7093" xr:uid="{76595620-F47D-41C6-8D6F-B0CBDE11F873}"/>
    <cellStyle name="Normal 2 17 2 2 2 6" xfId="7094" xr:uid="{FEA2764D-B08A-4C1E-8AD5-7D4F51CAA8CB}"/>
    <cellStyle name="Normal 2 17 2 2 2 7" xfId="7095" xr:uid="{5B033CD9-5E42-4463-BF64-C6D43B9B49B4}"/>
    <cellStyle name="Normal 2 17 2 2 2 8" xfId="7096" xr:uid="{D36F51C9-02ED-4EAF-B86F-0E6376C8FE88}"/>
    <cellStyle name="Normal 2 17 2 2 2 9" xfId="7097" xr:uid="{C9BA748A-9F8D-457B-9DEA-BBC22A79ECA3}"/>
    <cellStyle name="Normal 2 17 2 2 20" xfId="7098" xr:uid="{A9F9C1DF-EF90-40FE-9533-7CEF0CD467C8}"/>
    <cellStyle name="Normal 2 17 2 2 21" xfId="7099" xr:uid="{5B016ECB-AB8B-4647-86F8-CDD2E0544217}"/>
    <cellStyle name="Normal 2 17 2 2 22" xfId="7100" xr:uid="{815E5EE4-90F3-4BF1-B8FF-EECA1775A31E}"/>
    <cellStyle name="Normal 2 17 2 2 23" xfId="7101" xr:uid="{86555845-F0C4-4FF3-A00D-43FB873B4F85}"/>
    <cellStyle name="Normal 2 17 2 2 24" xfId="7102" xr:uid="{289378F8-F385-48A9-9BCF-B31B923651BC}"/>
    <cellStyle name="Normal 2 17 2 2 25" xfId="7103" xr:uid="{F8173029-67C7-4013-A947-1D0BC0BA8C51}"/>
    <cellStyle name="Normal 2 17 2 2 26" xfId="7104" xr:uid="{8E02BF30-874D-4A1E-A616-B883B1AEC4D3}"/>
    <cellStyle name="Normal 2 17 2 2 27" xfId="7105" xr:uid="{1783209E-094F-4A2E-A783-5C661DD077FF}"/>
    <cellStyle name="Normal 2 17 2 2 28" xfId="7106" xr:uid="{902485C7-FDE6-48F4-8417-EEE841B440F3}"/>
    <cellStyle name="Normal 2 17 2 2 29" xfId="7107" xr:uid="{BEA42ABC-4328-4FF9-BF86-484D021CC1DF}"/>
    <cellStyle name="Normal 2 17 2 2 3" xfId="7108" xr:uid="{4EB0FE1B-53E7-46FF-ADA8-E1EEE8716E30}"/>
    <cellStyle name="Normal 2 17 2 2 30" xfId="7109" xr:uid="{A838896F-FCE4-4640-A290-EA4F7DBFD5E6}"/>
    <cellStyle name="Normal 2 17 2 2 31" xfId="7110" xr:uid="{9ABBC271-E01D-4B9E-9EB7-E919E2EB7DBA}"/>
    <cellStyle name="Normal 2 17 2 2 32" xfId="7111" xr:uid="{8858BD58-1416-482C-AB80-F70A1482BFCE}"/>
    <cellStyle name="Normal 2 17 2 2 33" xfId="7112" xr:uid="{7EF9132B-6E8A-4457-8DEA-52FC2BE0F9AD}"/>
    <cellStyle name="Normal 2 17 2 2 34" xfId="7113" xr:uid="{EEF98EF4-C943-4F42-8441-E5D82D3BE0FB}"/>
    <cellStyle name="Normal 2 17 2 2 35" xfId="7114" xr:uid="{10120F63-DB7A-4715-A68E-49597CC22C81}"/>
    <cellStyle name="Normal 2 17 2 2 36" xfId="7115" xr:uid="{DEB4839D-814A-4FA7-ADE5-4D1EC0A78D21}"/>
    <cellStyle name="Normal 2 17 2 2 37" xfId="7116" xr:uid="{F016ABF8-9F7E-452B-A0AB-A407F807797F}"/>
    <cellStyle name="Normal 2 17 2 2 38" xfId="7117" xr:uid="{23E1EE77-6D1F-41D5-9484-10DCCFB131D7}"/>
    <cellStyle name="Normal 2 17 2 2 4" xfId="7118" xr:uid="{069856DB-FC51-4AD5-8295-92B8A7F7103A}"/>
    <cellStyle name="Normal 2 17 2 2 5" xfId="7119" xr:uid="{F120041F-C72E-4A40-9D96-00DFA45A7D14}"/>
    <cellStyle name="Normal 2 17 2 2 6" xfId="7120" xr:uid="{06781970-2BB9-4256-A55B-53ED68F2DB21}"/>
    <cellStyle name="Normal 2 17 2 2 7" xfId="7121" xr:uid="{771066C6-6C34-4A61-B40B-81697B778491}"/>
    <cellStyle name="Normal 2 17 2 2 8" xfId="7122" xr:uid="{625D0E77-B6B5-443C-B062-510DBC55DBD8}"/>
    <cellStyle name="Normal 2 17 2 2 9" xfId="7123" xr:uid="{A2D44FA6-2518-4404-8900-5FAFB75C1148}"/>
    <cellStyle name="Normal 2 17 2 20" xfId="7124" xr:uid="{46329F84-09B1-4EB3-957A-68BEE25EFCE2}"/>
    <cellStyle name="Normal 2 17 2 21" xfId="7125" xr:uid="{941DD620-E506-4C9B-AB0B-938F5464F9E6}"/>
    <cellStyle name="Normal 2 17 2 22" xfId="7126" xr:uid="{B91C2AA1-DA5D-4F19-A766-0E7063C4AB79}"/>
    <cellStyle name="Normal 2 17 2 23" xfId="7127" xr:uid="{F611ED28-A4C9-4518-B323-BAEEDF62C0BA}"/>
    <cellStyle name="Normal 2 17 2 24" xfId="7128" xr:uid="{49420B3D-A0A3-4A57-B071-D4CD612BC7AF}"/>
    <cellStyle name="Normal 2 17 2 25" xfId="7129" xr:uid="{768B93FA-12D9-4264-8323-C2E17093F6BF}"/>
    <cellStyle name="Normal 2 17 2 26" xfId="7130" xr:uid="{09A6E2CE-4AA5-4B4A-A7C6-447AD27126D8}"/>
    <cellStyle name="Normal 2 17 2 27" xfId="7131" xr:uid="{6A8C1783-2AA4-4BFE-99F3-E47B7791D61E}"/>
    <cellStyle name="Normal 2 17 2 28" xfId="7132" xr:uid="{D3F7F506-3D8B-4B37-970E-91E411E1C6B6}"/>
    <cellStyle name="Normal 2 17 2 29" xfId="7133" xr:uid="{3CCEC52D-2DF1-4355-A1DF-C5D564241FDB}"/>
    <cellStyle name="Normal 2 17 2 3" xfId="7134" xr:uid="{AA9F478E-3425-452A-9A90-1E36B0CAF4AD}"/>
    <cellStyle name="Normal 2 17 2 30" xfId="7135" xr:uid="{2254CC3E-8E01-47D9-8918-C57129332212}"/>
    <cellStyle name="Normal 2 17 2 31" xfId="7136" xr:uid="{01F659E6-0BD8-4765-8C6A-95AED3EAA3BE}"/>
    <cellStyle name="Normal 2 17 2 32" xfId="7137" xr:uid="{BC9A4783-89B5-4DC9-9D8C-1C9716E3A0B1}"/>
    <cellStyle name="Normal 2 17 2 33" xfId="7138" xr:uid="{564C3852-73B8-44DD-AD2A-CD8EC08C4534}"/>
    <cellStyle name="Normal 2 17 2 34" xfId="7139" xr:uid="{15597166-1409-48DF-B491-7BEB323961FA}"/>
    <cellStyle name="Normal 2 17 2 35" xfId="7140" xr:uid="{9BDC82D0-7C43-4BD9-8544-70DE0AA9EA57}"/>
    <cellStyle name="Normal 2 17 2 36" xfId="7141" xr:uid="{960BCBFD-240E-4FE5-A320-67805045E148}"/>
    <cellStyle name="Normal 2 17 2 37" xfId="7142" xr:uid="{81B85BF7-617A-4EE8-ABFD-8C97BEBE959F}"/>
    <cellStyle name="Normal 2 17 2 38" xfId="7143" xr:uid="{53676E32-ED58-4DDD-B308-4BE6BBE70A34}"/>
    <cellStyle name="Normal 2 17 2 39" xfId="7144" xr:uid="{BA8C858E-3272-412F-9961-449FCF23FD29}"/>
    <cellStyle name="Normal 2 17 2 4" xfId="7145" xr:uid="{5220B3E0-FD1C-442E-8F62-D91990AA3654}"/>
    <cellStyle name="Normal 2 17 2 40" xfId="7146" xr:uid="{8BE8643B-461D-4F38-9DE5-8613A8229E3C}"/>
    <cellStyle name="Normal 2 17 2 5" xfId="7147" xr:uid="{765F8135-1539-4C2C-9410-B48235FD44C2}"/>
    <cellStyle name="Normal 2 17 2 6" xfId="7148" xr:uid="{35A962A6-7EEE-4ED4-98CF-A83208F05A24}"/>
    <cellStyle name="Normal 2 17 2 7" xfId="7149" xr:uid="{62C85B77-119A-4FC4-9C28-B5619D9F90CC}"/>
    <cellStyle name="Normal 2 17 2 8" xfId="7150" xr:uid="{C43FADC0-091D-4FE6-B5DB-059873854331}"/>
    <cellStyle name="Normal 2 17 2 9" xfId="7151" xr:uid="{115CC6E9-A559-4852-B1A3-F36D2DD6C5AB}"/>
    <cellStyle name="Normal 2 17 20" xfId="7152" xr:uid="{F070661D-9143-470B-B3CE-217843CBCFEA}"/>
    <cellStyle name="Normal 2 17 21" xfId="7153" xr:uid="{E2B2C194-A564-48C7-ADEA-139CEF142242}"/>
    <cellStyle name="Normal 2 17 22" xfId="7154" xr:uid="{617FBBA8-77C9-4188-B52D-B63D7ED06E9E}"/>
    <cellStyle name="Normal 2 17 23" xfId="7155" xr:uid="{CEEEAF5D-50EE-4EDF-8A0E-4BDFBE4395A4}"/>
    <cellStyle name="Normal 2 17 24" xfId="7156" xr:uid="{432D803A-5958-4D81-8EDB-47229DCF8498}"/>
    <cellStyle name="Normal 2 17 25" xfId="7157" xr:uid="{C7413323-0458-4F46-A321-0917222A9442}"/>
    <cellStyle name="Normal 2 17 26" xfId="7158" xr:uid="{54072585-44CF-4FB8-8D04-2F99E4196BD5}"/>
    <cellStyle name="Normal 2 17 27" xfId="7159" xr:uid="{5A4D9D78-DB37-427D-9064-25982F454FEA}"/>
    <cellStyle name="Normal 2 17 28" xfId="7160" xr:uid="{B074FB72-9C7D-41D7-9AD5-45B70CCE8DF3}"/>
    <cellStyle name="Normal 2 17 29" xfId="7161" xr:uid="{080485A1-AD36-4DBF-A4B5-1B52C33620A8}"/>
    <cellStyle name="Normal 2 17 3" xfId="7162" xr:uid="{FEE0C0B0-B0E3-4D9F-92A3-FA96EF24572F}"/>
    <cellStyle name="Normal 2 17 3 10" xfId="7163" xr:uid="{52996B16-C63E-438E-8DDE-4FC9AC3FD290}"/>
    <cellStyle name="Normal 2 17 3 11" xfId="7164" xr:uid="{2E8CA1CC-E872-46E8-910B-C8699C21B0AB}"/>
    <cellStyle name="Normal 2 17 3 12" xfId="7165" xr:uid="{641820A3-3314-4179-940C-CA8963286EB5}"/>
    <cellStyle name="Normal 2 17 3 13" xfId="7166" xr:uid="{ECD228F2-07C8-4D21-A9D0-316DCE323A5B}"/>
    <cellStyle name="Normal 2 17 3 14" xfId="7167" xr:uid="{523170B2-6AE6-4AC0-8532-1A27CCD38793}"/>
    <cellStyle name="Normal 2 17 3 15" xfId="7168" xr:uid="{3A98AE15-F14B-4BFC-A9CD-3A384ADC894F}"/>
    <cellStyle name="Normal 2 17 3 16" xfId="7169" xr:uid="{01ED1D99-F3F5-4700-915A-4C850B7D3674}"/>
    <cellStyle name="Normal 2 17 3 17" xfId="7170" xr:uid="{6C185A2C-46A5-4846-A19B-3382EC2F0BDB}"/>
    <cellStyle name="Normal 2 17 3 18" xfId="7171" xr:uid="{4AAD7598-EF2C-4401-A784-67C8F9C51652}"/>
    <cellStyle name="Normal 2 17 3 19" xfId="7172" xr:uid="{8385E854-5C59-49EB-9D1C-08570566A101}"/>
    <cellStyle name="Normal 2 17 3 2" xfId="7173" xr:uid="{FBC4662B-D374-4A05-B6BD-93F433FE0EC8}"/>
    <cellStyle name="Normal 2 17 3 2 10" xfId="7174" xr:uid="{EFEEB218-70AF-485C-A0F4-55B591FF25EB}"/>
    <cellStyle name="Normal 2 17 3 2 11" xfId="7175" xr:uid="{A050389D-0668-42E8-8408-D0305E83E816}"/>
    <cellStyle name="Normal 2 17 3 2 12" xfId="7176" xr:uid="{65E1A254-BD7A-4E43-AFD6-9670BE7D8637}"/>
    <cellStyle name="Normal 2 17 3 2 13" xfId="7177" xr:uid="{376035C1-542C-4A3D-B823-D6932CBE079D}"/>
    <cellStyle name="Normal 2 17 3 2 14" xfId="7178" xr:uid="{3FEB1BF1-B413-4D16-BDA1-D8BFF06141F9}"/>
    <cellStyle name="Normal 2 17 3 2 15" xfId="7179" xr:uid="{844C3E42-EF18-4CF7-A286-6761427CA958}"/>
    <cellStyle name="Normal 2 17 3 2 16" xfId="7180" xr:uid="{CC6C195B-CC72-4A33-A965-086DA27B7858}"/>
    <cellStyle name="Normal 2 17 3 2 17" xfId="7181" xr:uid="{4AC9ED22-167E-4DA4-898A-2612917B61FC}"/>
    <cellStyle name="Normal 2 17 3 2 18" xfId="7182" xr:uid="{6DCED6F6-C2E5-4236-873E-5023D3FDD435}"/>
    <cellStyle name="Normal 2 17 3 2 19" xfId="7183" xr:uid="{A8AF393D-CCFF-42D9-B64B-E2846A8B62D8}"/>
    <cellStyle name="Normal 2 17 3 2 2" xfId="7184" xr:uid="{A7A72B95-3716-404D-92B6-B791E6F58A93}"/>
    <cellStyle name="Normal 2 17 3 2 20" xfId="7185" xr:uid="{41C39BF0-1118-4B88-8139-39049B8EB5E7}"/>
    <cellStyle name="Normal 2 17 3 2 21" xfId="7186" xr:uid="{97025D21-63D2-41F9-A349-093F23EC40C6}"/>
    <cellStyle name="Normal 2 17 3 2 22" xfId="7187" xr:uid="{D25DB22B-536D-4DDA-A9EC-FF1E50DC09A2}"/>
    <cellStyle name="Normal 2 17 3 2 23" xfId="7188" xr:uid="{B457F3CD-C83D-49E7-AD1C-F298DDCC640F}"/>
    <cellStyle name="Normal 2 17 3 2 24" xfId="7189" xr:uid="{42C0E6AA-3ABC-4048-BAE3-18C13E11E10F}"/>
    <cellStyle name="Normal 2 17 3 2 25" xfId="7190" xr:uid="{C69438AD-61DD-4B98-B369-F86423D14562}"/>
    <cellStyle name="Normal 2 17 3 2 26" xfId="7191" xr:uid="{FFF3A593-2CB0-4DC8-8CCA-D930D63E4B31}"/>
    <cellStyle name="Normal 2 17 3 2 27" xfId="7192" xr:uid="{BAFBFD89-59EA-43AB-8FFF-6CA45247EE01}"/>
    <cellStyle name="Normal 2 17 3 2 28" xfId="7193" xr:uid="{79041BF1-4F51-4EE9-9E55-1295E43F3F68}"/>
    <cellStyle name="Normal 2 17 3 2 29" xfId="7194" xr:uid="{1D633345-9A63-4E2E-B98B-7116A7B97D15}"/>
    <cellStyle name="Normal 2 17 3 2 3" xfId="7195" xr:uid="{3039F02F-5BDB-486D-9940-D86360DE4C2C}"/>
    <cellStyle name="Normal 2 17 3 2 30" xfId="7196" xr:uid="{E24A9D8A-5C4D-46AD-B047-83048B1E28F6}"/>
    <cellStyle name="Normal 2 17 3 2 31" xfId="7197" xr:uid="{E8C667F5-97DA-49FF-BF28-D893549B2F9A}"/>
    <cellStyle name="Normal 2 17 3 2 32" xfId="7198" xr:uid="{1205DC39-96F6-4C7A-818C-566F27757853}"/>
    <cellStyle name="Normal 2 17 3 2 33" xfId="7199" xr:uid="{48E29804-74A5-4BEF-B3B8-EAF634920951}"/>
    <cellStyle name="Normal 2 17 3 2 34" xfId="7200" xr:uid="{6EF2CCD1-185F-493C-A144-3B6BD16E509A}"/>
    <cellStyle name="Normal 2 17 3 2 35" xfId="7201" xr:uid="{B3BE483E-D7FD-41ED-92EF-B30DFDE0D826}"/>
    <cellStyle name="Normal 2 17 3 2 36" xfId="7202" xr:uid="{71F09246-DA41-4DC9-B740-A4A7527B88F5}"/>
    <cellStyle name="Normal 2 17 3 2 37" xfId="7203" xr:uid="{8260F2F6-A44C-46E6-8EB0-F7807BBFC19C}"/>
    <cellStyle name="Normal 2 17 3 2 38" xfId="7204" xr:uid="{D13AB74F-A4BD-4236-A841-F076D40E6E70}"/>
    <cellStyle name="Normal 2 17 3 2 4" xfId="7205" xr:uid="{B7EAC69B-CB9E-4692-BE3B-F03171A7941C}"/>
    <cellStyle name="Normal 2 17 3 2 5" xfId="7206" xr:uid="{4FC84E96-5B51-49BF-82C7-31355B5471BD}"/>
    <cellStyle name="Normal 2 17 3 2 6" xfId="7207" xr:uid="{320F3852-BABA-4E88-963C-2D76C16607F2}"/>
    <cellStyle name="Normal 2 17 3 2 7" xfId="7208" xr:uid="{DD4C8B9F-D740-4EFB-8C73-15498BF9AB8B}"/>
    <cellStyle name="Normal 2 17 3 2 8" xfId="7209" xr:uid="{5B93F15B-94AB-439E-A88B-10513858DD50}"/>
    <cellStyle name="Normal 2 17 3 2 9" xfId="7210" xr:uid="{519622C4-72CF-4069-B23D-E553E400339B}"/>
    <cellStyle name="Normal 2 17 3 20" xfId="7211" xr:uid="{FC39A417-55D5-48AB-A630-08B28334CDEA}"/>
    <cellStyle name="Normal 2 17 3 21" xfId="7212" xr:uid="{1D15AA1F-0CDF-4531-94D1-9C64D42FB859}"/>
    <cellStyle name="Normal 2 17 3 22" xfId="7213" xr:uid="{385DF49C-7617-49CE-BC41-192927261F87}"/>
    <cellStyle name="Normal 2 17 3 23" xfId="7214" xr:uid="{C8205D37-D956-4505-A13C-DAB7736A2695}"/>
    <cellStyle name="Normal 2 17 3 24" xfId="7215" xr:uid="{572C5F26-BFD2-4423-8441-38CD5C5374FD}"/>
    <cellStyle name="Normal 2 17 3 25" xfId="7216" xr:uid="{D3451DE5-B5C9-4B5C-8403-0C3AEC5BC656}"/>
    <cellStyle name="Normal 2 17 3 26" xfId="7217" xr:uid="{95667402-F48D-4FEF-B3DF-78D7CADE0EE3}"/>
    <cellStyle name="Normal 2 17 3 27" xfId="7218" xr:uid="{812DAC79-7FC5-430A-A523-BD886BD4F490}"/>
    <cellStyle name="Normal 2 17 3 28" xfId="7219" xr:uid="{F0BEE6DD-1BF9-4E0F-8A77-A390044AAF45}"/>
    <cellStyle name="Normal 2 17 3 29" xfId="7220" xr:uid="{F9BDC876-9259-4089-BB66-739404DB324D}"/>
    <cellStyle name="Normal 2 17 3 3" xfId="7221" xr:uid="{B1829D36-DEC9-4787-8CAF-83E6C37B8460}"/>
    <cellStyle name="Normal 2 17 3 30" xfId="7222" xr:uid="{2C5D4B40-C51B-49E5-A569-E466A3207AB4}"/>
    <cellStyle name="Normal 2 17 3 31" xfId="7223" xr:uid="{8EDEB5E3-AB7C-4D42-9145-C546CCC7F4F8}"/>
    <cellStyle name="Normal 2 17 3 32" xfId="7224" xr:uid="{D2C8FF83-A0AC-42C9-9098-A1C93B686BA3}"/>
    <cellStyle name="Normal 2 17 3 33" xfId="7225" xr:uid="{EE8BE066-BEE4-4FA7-ACDE-C4D5FE1BFC64}"/>
    <cellStyle name="Normal 2 17 3 34" xfId="7226" xr:uid="{5492C1D4-D609-47D9-A662-B35BB5069452}"/>
    <cellStyle name="Normal 2 17 3 35" xfId="7227" xr:uid="{1E6D206A-B1BB-46A5-A722-47D55C751D62}"/>
    <cellStyle name="Normal 2 17 3 36" xfId="7228" xr:uid="{BE92E9A9-63B3-4854-B4AC-4DACBD127E5B}"/>
    <cellStyle name="Normal 2 17 3 37" xfId="7229" xr:uid="{49B75681-B4AF-4D26-873F-69F8524BD6A9}"/>
    <cellStyle name="Normal 2 17 3 38" xfId="7230" xr:uid="{72A8211F-C155-4483-9671-614CB3165AF9}"/>
    <cellStyle name="Normal 2 17 3 4" xfId="7231" xr:uid="{4BA7524C-D33D-47BD-955D-2C5004056939}"/>
    <cellStyle name="Normal 2 17 3 5" xfId="7232" xr:uid="{701BE8FD-CD4A-4847-B55A-27A410B36F81}"/>
    <cellStyle name="Normal 2 17 3 6" xfId="7233" xr:uid="{80488BA5-62E1-4567-A673-0EAF4D9C98F3}"/>
    <cellStyle name="Normal 2 17 3 7" xfId="7234" xr:uid="{9CAD8A09-4EF9-4DB0-97F7-72391CF9A3DC}"/>
    <cellStyle name="Normal 2 17 3 8" xfId="7235" xr:uid="{BAE2CA81-E070-4CD2-AF54-D8B923CFA08A}"/>
    <cellStyle name="Normal 2 17 3 9" xfId="7236" xr:uid="{79C21BC9-8B61-41E1-BAB6-E9E10D217A05}"/>
    <cellStyle name="Normal 2 17 30" xfId="7237" xr:uid="{F0CC5D45-E80B-4944-B957-255B3B6D2D9F}"/>
    <cellStyle name="Normal 2 17 31" xfId="7238" xr:uid="{4BC7FFA8-B2A5-4F8E-9E98-BAC7E93BABD5}"/>
    <cellStyle name="Normal 2 17 32" xfId="7239" xr:uid="{1AE462B0-1C86-4AE2-A4ED-5FD114761B08}"/>
    <cellStyle name="Normal 2 17 33" xfId="7240" xr:uid="{B3DDB8DE-E11A-438E-8D3F-1B4ABDD98174}"/>
    <cellStyle name="Normal 2 17 34" xfId="7241" xr:uid="{78173482-64FA-4492-B17A-57C57F7D9B9D}"/>
    <cellStyle name="Normal 2 17 35" xfId="7242" xr:uid="{C2565508-E5C7-4E01-9B48-A3860B1A0CC7}"/>
    <cellStyle name="Normal 2 17 36" xfId="7243" xr:uid="{EF800EFA-2058-434F-ADED-44661A1225DA}"/>
    <cellStyle name="Normal 2 17 37" xfId="7244" xr:uid="{A9890F30-7F64-444C-8E40-7B7AC78800AC}"/>
    <cellStyle name="Normal 2 17 38" xfId="7245" xr:uid="{E965C726-928E-4F43-AD2D-220A41171158}"/>
    <cellStyle name="Normal 2 17 39" xfId="7246" xr:uid="{806A8C30-4C29-4C91-ACF8-C0988A39D7D7}"/>
    <cellStyle name="Normal 2 17 4" xfId="7247" xr:uid="{FB1B7E15-3A08-4461-A7A5-C57C6A6D6416}"/>
    <cellStyle name="Normal 2 17 40" xfId="7248" xr:uid="{FDCE4F1B-6709-4B66-8C19-D82F6FF34E97}"/>
    <cellStyle name="Normal 2 17 5" xfId="7249" xr:uid="{81D09D75-F74A-420E-830C-0899C8DCA43B}"/>
    <cellStyle name="Normal 2 17 6" xfId="7250" xr:uid="{A62747DC-3E99-48B9-95C7-20BB7C88A26F}"/>
    <cellStyle name="Normal 2 17 7" xfId="7251" xr:uid="{2DA0A33A-3891-4458-9C8C-DA63B1FD8F73}"/>
    <cellStyle name="Normal 2 17 8" xfId="7252" xr:uid="{B9CF867F-7B12-4EF9-A9A9-E918643597B2}"/>
    <cellStyle name="Normal 2 17 9" xfId="7253" xr:uid="{CDB98164-B8BF-4877-BCF4-F2C073D43493}"/>
    <cellStyle name="Normal 2 18" xfId="7254" xr:uid="{E818CC52-20BD-41DE-A9EE-6E53B64BDD79}"/>
    <cellStyle name="Normal 2 18 10" xfId="7255" xr:uid="{50D2BBCC-8650-4616-87AC-12A85B206D74}"/>
    <cellStyle name="Normal 2 18 11" xfId="7256" xr:uid="{60C51F27-09FE-4E44-AD7B-F03F91BF8DEB}"/>
    <cellStyle name="Normal 2 18 12" xfId="7257" xr:uid="{27864354-D846-4D63-A541-20AA7C07F5D4}"/>
    <cellStyle name="Normal 2 18 13" xfId="7258" xr:uid="{A9E66718-8FB1-48E6-9C35-10F8468E44D0}"/>
    <cellStyle name="Normal 2 18 14" xfId="7259" xr:uid="{D2833184-9EC1-4AF0-9EEA-454DBC1A677D}"/>
    <cellStyle name="Normal 2 18 15" xfId="7260" xr:uid="{C9C08302-9724-4129-9060-F1A87E835893}"/>
    <cellStyle name="Normal 2 18 16" xfId="7261" xr:uid="{79AD08EF-D9C7-44B2-B71B-68C394D4A529}"/>
    <cellStyle name="Normal 2 18 17" xfId="7262" xr:uid="{DC74B181-5448-4AC3-9D53-037C3A0FBAC4}"/>
    <cellStyle name="Normal 2 18 18" xfId="7263" xr:uid="{2226651A-339E-40A8-A8A4-4D516961C0DE}"/>
    <cellStyle name="Normal 2 18 19" xfId="7264" xr:uid="{69C6F597-2AC1-46A1-8CC6-89891301A001}"/>
    <cellStyle name="Normal 2 18 2" xfId="7265" xr:uid="{FF12CFB5-2F30-4FF9-AF23-F151980D59F8}"/>
    <cellStyle name="Normal 2 18 2 10" xfId="7266" xr:uid="{34088C0E-60B4-4DB4-925F-9AABA7BBE08B}"/>
    <cellStyle name="Normal 2 18 2 11" xfId="7267" xr:uid="{6F5448A1-D70E-407B-8E98-453100EAEC37}"/>
    <cellStyle name="Normal 2 18 2 12" xfId="7268" xr:uid="{59043D7F-E41F-41D0-87CD-B41F6F8D7314}"/>
    <cellStyle name="Normal 2 18 2 13" xfId="7269" xr:uid="{0966B64B-D052-480E-A204-C5C962137308}"/>
    <cellStyle name="Normal 2 18 2 14" xfId="7270" xr:uid="{0D3A4041-EB7F-447E-BA4C-364AE81D276F}"/>
    <cellStyle name="Normal 2 18 2 15" xfId="7271" xr:uid="{23594F8A-38FA-4DE5-9241-5911BF791A8F}"/>
    <cellStyle name="Normal 2 18 2 16" xfId="7272" xr:uid="{027C6132-8062-450D-815A-F8E0CE6EAC27}"/>
    <cellStyle name="Normal 2 18 2 17" xfId="7273" xr:uid="{BCFC14E3-8E79-46F2-A47A-19D46BB8895A}"/>
    <cellStyle name="Normal 2 18 2 18" xfId="7274" xr:uid="{A198AAED-7935-4230-8B08-85B16B5058A4}"/>
    <cellStyle name="Normal 2 18 2 19" xfId="7275" xr:uid="{38787594-2332-4C1E-86B7-8F872789B713}"/>
    <cellStyle name="Normal 2 18 2 2" xfId="7276" xr:uid="{0A89DA4C-C214-4B48-8DF6-144C6FEDED04}"/>
    <cellStyle name="Normal 2 18 2 2 10" xfId="7277" xr:uid="{2ED33C93-297E-4B10-A23B-F69ABAFADE4E}"/>
    <cellStyle name="Normal 2 18 2 2 11" xfId="7278" xr:uid="{56D8D3CA-D2F8-4AA6-B2B2-D8C44A3AF902}"/>
    <cellStyle name="Normal 2 18 2 2 12" xfId="7279" xr:uid="{E3BB90BE-38BB-4DC2-8406-7CE65E4A5134}"/>
    <cellStyle name="Normal 2 18 2 2 13" xfId="7280" xr:uid="{5F5862BC-7D37-409E-869B-1C07E0FFE7A2}"/>
    <cellStyle name="Normal 2 18 2 2 14" xfId="7281" xr:uid="{BFEA0631-DAAD-4D53-BAEE-7AD9C26F38CC}"/>
    <cellStyle name="Normal 2 18 2 2 15" xfId="7282" xr:uid="{02814D19-9160-4222-A97F-E2AB6C6AAAA3}"/>
    <cellStyle name="Normal 2 18 2 2 16" xfId="7283" xr:uid="{DF4E7473-5417-4E2B-BCC2-FBC035C8AF33}"/>
    <cellStyle name="Normal 2 18 2 2 17" xfId="7284" xr:uid="{3F5C68AD-86FA-4F57-855B-E8C2E1CC7B50}"/>
    <cellStyle name="Normal 2 18 2 2 18" xfId="7285" xr:uid="{6ADCD6C4-287C-4505-BC7C-E1C6A81C11AC}"/>
    <cellStyle name="Normal 2 18 2 2 19" xfId="7286" xr:uid="{D040C08D-127F-4219-943D-121096BFA3FB}"/>
    <cellStyle name="Normal 2 18 2 2 2" xfId="7287" xr:uid="{9BAE38D0-9DBF-4615-9029-D1B04876C280}"/>
    <cellStyle name="Normal 2 18 2 2 2 10" xfId="7288" xr:uid="{076D0FDE-914E-4F9C-8C9A-FB9C7EA2B9A4}"/>
    <cellStyle name="Normal 2 18 2 2 2 11" xfId="7289" xr:uid="{4FD6ED4D-101F-4810-8EB9-A88FEA9E6EB8}"/>
    <cellStyle name="Normal 2 18 2 2 2 12" xfId="7290" xr:uid="{FD69DE5F-09A9-4E93-B024-C119A4A6CABF}"/>
    <cellStyle name="Normal 2 18 2 2 2 13" xfId="7291" xr:uid="{7E946BD8-F836-48A1-91E9-80C08BABAE23}"/>
    <cellStyle name="Normal 2 18 2 2 2 14" xfId="7292" xr:uid="{38E6D30E-257D-4351-A691-E27B3DA8452C}"/>
    <cellStyle name="Normal 2 18 2 2 2 15" xfId="7293" xr:uid="{4ECE339A-7ABB-4038-AD17-126288626DDB}"/>
    <cellStyle name="Normal 2 18 2 2 2 16" xfId="7294" xr:uid="{BF1F206F-CF08-4F35-BB37-41F864003AED}"/>
    <cellStyle name="Normal 2 18 2 2 2 17" xfId="7295" xr:uid="{738CDFC5-CA03-43EF-A1BC-C83FF8EC5AF2}"/>
    <cellStyle name="Normal 2 18 2 2 2 18" xfId="7296" xr:uid="{46F8167A-1D35-4946-A255-B712E9809B18}"/>
    <cellStyle name="Normal 2 18 2 2 2 19" xfId="7297" xr:uid="{531532EC-4EA0-4A6D-A794-E45941B22865}"/>
    <cellStyle name="Normal 2 18 2 2 2 2" xfId="7298" xr:uid="{0F45C4F6-034A-4E31-819D-CC868C0E37DE}"/>
    <cellStyle name="Normal 2 18 2 2 2 20" xfId="7299" xr:uid="{78672DE3-B725-4711-8FAE-F5A8A769DFFB}"/>
    <cellStyle name="Normal 2 18 2 2 2 21" xfId="7300" xr:uid="{5F6C1EF2-80B3-4B1A-AAEB-31B49608FB03}"/>
    <cellStyle name="Normal 2 18 2 2 2 22" xfId="7301" xr:uid="{B36317E4-D545-4D0D-939E-599ED9D5EA38}"/>
    <cellStyle name="Normal 2 18 2 2 2 23" xfId="7302" xr:uid="{AC01D37E-170B-472B-8E78-84A888297008}"/>
    <cellStyle name="Normal 2 18 2 2 2 24" xfId="7303" xr:uid="{7A4BA5C3-7A56-4B96-8BC4-DDCCD79AF384}"/>
    <cellStyle name="Normal 2 18 2 2 2 25" xfId="7304" xr:uid="{935F1AFC-E487-42D5-B023-C85B10126A6E}"/>
    <cellStyle name="Normal 2 18 2 2 2 26" xfId="7305" xr:uid="{26D9F5DD-A782-41F5-B182-D8DA0B29A56B}"/>
    <cellStyle name="Normal 2 18 2 2 2 27" xfId="7306" xr:uid="{BFF7139B-62B8-45C2-A984-C4E84660ED9C}"/>
    <cellStyle name="Normal 2 18 2 2 2 28" xfId="7307" xr:uid="{88959346-7FFD-426C-921F-5D8409318C27}"/>
    <cellStyle name="Normal 2 18 2 2 2 29" xfId="7308" xr:uid="{822CF17F-65E8-4EF3-889D-9BC12055C563}"/>
    <cellStyle name="Normal 2 18 2 2 2 3" xfId="7309" xr:uid="{FEF4B647-03BD-4CAA-B6D3-AD14257CE8E4}"/>
    <cellStyle name="Normal 2 18 2 2 2 30" xfId="7310" xr:uid="{DB32B45E-8A5B-4A60-9050-A62EE9A42249}"/>
    <cellStyle name="Normal 2 18 2 2 2 31" xfId="7311" xr:uid="{D17088CB-8EFA-4D3A-94BE-A3CA19E6600E}"/>
    <cellStyle name="Normal 2 18 2 2 2 32" xfId="7312" xr:uid="{58CCC26F-7D26-40B5-B2C5-8DDA66E3A259}"/>
    <cellStyle name="Normal 2 18 2 2 2 33" xfId="7313" xr:uid="{39BA979E-BF54-40F9-8BE7-64D85D9ACE38}"/>
    <cellStyle name="Normal 2 18 2 2 2 34" xfId="7314" xr:uid="{D1433653-8DDC-45B5-BCF6-E090D105E749}"/>
    <cellStyle name="Normal 2 18 2 2 2 35" xfId="7315" xr:uid="{D430C682-E670-4D3C-A0DF-61760B6ACD7E}"/>
    <cellStyle name="Normal 2 18 2 2 2 36" xfId="7316" xr:uid="{0638B345-8EA6-4BC4-B7E4-6CD0867E2063}"/>
    <cellStyle name="Normal 2 18 2 2 2 37" xfId="7317" xr:uid="{686E23BC-CAC0-489C-9F72-674DA0C67261}"/>
    <cellStyle name="Normal 2 18 2 2 2 38" xfId="7318" xr:uid="{6FB005C9-2D3F-427B-8E41-0979F260DF97}"/>
    <cellStyle name="Normal 2 18 2 2 2 4" xfId="7319" xr:uid="{1772203C-F34E-4A70-96C4-CC3D0C3E11E6}"/>
    <cellStyle name="Normal 2 18 2 2 2 5" xfId="7320" xr:uid="{E51A3ECA-9883-42DB-8771-796404738C71}"/>
    <cellStyle name="Normal 2 18 2 2 2 6" xfId="7321" xr:uid="{AC8EE350-82CA-4E47-B083-7951E22837D9}"/>
    <cellStyle name="Normal 2 18 2 2 2 7" xfId="7322" xr:uid="{FEE021BE-C5D5-4205-B1F2-AD994634E26B}"/>
    <cellStyle name="Normal 2 18 2 2 2 8" xfId="7323" xr:uid="{813C530E-161D-4084-AA7E-EBDCCF3DE8D3}"/>
    <cellStyle name="Normal 2 18 2 2 2 9" xfId="7324" xr:uid="{50DBF095-1BC4-4468-9511-FBE537710F95}"/>
    <cellStyle name="Normal 2 18 2 2 20" xfId="7325" xr:uid="{DC8F1BB6-7FB5-45AD-851D-42F8DB318464}"/>
    <cellStyle name="Normal 2 18 2 2 21" xfId="7326" xr:uid="{10F3AEE7-7299-4343-AA43-3D136EAD320B}"/>
    <cellStyle name="Normal 2 18 2 2 22" xfId="7327" xr:uid="{C52F8CBB-CAFC-4E89-9C9C-782EB13E9B0E}"/>
    <cellStyle name="Normal 2 18 2 2 23" xfId="7328" xr:uid="{038DFF28-81AC-410F-B75F-A7D5BFE7E69D}"/>
    <cellStyle name="Normal 2 18 2 2 24" xfId="7329" xr:uid="{3F4F90BC-B20E-4FEB-9768-94CE426FD500}"/>
    <cellStyle name="Normal 2 18 2 2 25" xfId="7330" xr:uid="{6AB6D0E9-31C0-4157-A665-A87B8A124C6E}"/>
    <cellStyle name="Normal 2 18 2 2 26" xfId="7331" xr:uid="{4C00C11E-C4EE-4F35-88FA-3B50815521C6}"/>
    <cellStyle name="Normal 2 18 2 2 27" xfId="7332" xr:uid="{CD5E70B7-6D65-40AE-A62D-D0BDF7531EFC}"/>
    <cellStyle name="Normal 2 18 2 2 28" xfId="7333" xr:uid="{22FFFEB8-E941-45D4-BF73-EA2C24D93E97}"/>
    <cellStyle name="Normal 2 18 2 2 29" xfId="7334" xr:uid="{BA880B69-1022-4D46-991E-79505B5B55F1}"/>
    <cellStyle name="Normal 2 18 2 2 3" xfId="7335" xr:uid="{BDB54A3E-D661-49C4-B45D-8E2AFD9335E5}"/>
    <cellStyle name="Normal 2 18 2 2 30" xfId="7336" xr:uid="{18E863CC-B947-47F7-8095-D26BCF3EB721}"/>
    <cellStyle name="Normal 2 18 2 2 31" xfId="7337" xr:uid="{892B380E-721E-477A-A32F-11E6C6FC1875}"/>
    <cellStyle name="Normal 2 18 2 2 32" xfId="7338" xr:uid="{F0A20B82-EEC3-4C29-AA19-A24D24322AE5}"/>
    <cellStyle name="Normal 2 18 2 2 33" xfId="7339" xr:uid="{F17677B9-1792-4788-9087-AA57EE00391C}"/>
    <cellStyle name="Normal 2 18 2 2 34" xfId="7340" xr:uid="{2D7700E7-FCC0-406F-96E3-C70287930369}"/>
    <cellStyle name="Normal 2 18 2 2 35" xfId="7341" xr:uid="{4429D262-F441-46C6-B03E-77A0311AE586}"/>
    <cellStyle name="Normal 2 18 2 2 36" xfId="7342" xr:uid="{A6718610-E79A-4F6C-8722-A5B6284AAD57}"/>
    <cellStyle name="Normal 2 18 2 2 37" xfId="7343" xr:uid="{70F04BE0-4D25-4294-9BB7-BFC4E4B39F2B}"/>
    <cellStyle name="Normal 2 18 2 2 38" xfId="7344" xr:uid="{50921B82-EEF6-4583-9E3C-7717686400DD}"/>
    <cellStyle name="Normal 2 18 2 2 4" xfId="7345" xr:uid="{FB0638A4-5632-444B-82C5-42F518323F1B}"/>
    <cellStyle name="Normal 2 18 2 2 5" xfId="7346" xr:uid="{D3F296C7-C213-463E-9D68-69938A201EC1}"/>
    <cellStyle name="Normal 2 18 2 2 6" xfId="7347" xr:uid="{7EC2A645-8AD4-44DC-9DBA-B25749A5A486}"/>
    <cellStyle name="Normal 2 18 2 2 7" xfId="7348" xr:uid="{3C6A781D-A69D-4F3B-87DF-007B34FE5CCD}"/>
    <cellStyle name="Normal 2 18 2 2 8" xfId="7349" xr:uid="{ECC40607-E52A-4889-A6FB-CCC8F2C55ABA}"/>
    <cellStyle name="Normal 2 18 2 2 9" xfId="7350" xr:uid="{BF95EDC6-EE5D-4F98-AC0A-599FFF3F1E6D}"/>
    <cellStyle name="Normal 2 18 2 20" xfId="7351" xr:uid="{A4B05911-F839-4D72-A243-97A109D62FC4}"/>
    <cellStyle name="Normal 2 18 2 21" xfId="7352" xr:uid="{C3BD394C-897F-4975-B10C-DD81E1C42530}"/>
    <cellStyle name="Normal 2 18 2 22" xfId="7353" xr:uid="{49C23CF4-494E-47CC-8A29-CB7AD0EEE20D}"/>
    <cellStyle name="Normal 2 18 2 23" xfId="7354" xr:uid="{75DC73EF-D454-4843-B5C1-7C5D310DEC0B}"/>
    <cellStyle name="Normal 2 18 2 24" xfId="7355" xr:uid="{23DAE2D8-0B74-436E-AC9F-8C88FA4DE292}"/>
    <cellStyle name="Normal 2 18 2 25" xfId="7356" xr:uid="{3FA9CDF0-087D-4EE4-B4B1-D01406B6DCB5}"/>
    <cellStyle name="Normal 2 18 2 26" xfId="7357" xr:uid="{8081FABC-4BB1-4438-B22B-02D11BC955F3}"/>
    <cellStyle name="Normal 2 18 2 27" xfId="7358" xr:uid="{25E41685-BAE9-46A4-9BF9-2CEA643C12E8}"/>
    <cellStyle name="Normal 2 18 2 28" xfId="7359" xr:uid="{31A496DE-F485-4E14-B237-B464933A9DB2}"/>
    <cellStyle name="Normal 2 18 2 29" xfId="7360" xr:uid="{1FEE1547-2C54-4F56-BEDF-F22E57B5BF39}"/>
    <cellStyle name="Normal 2 18 2 3" xfId="7361" xr:uid="{09B03470-2530-41AC-B4C5-B18D602848BD}"/>
    <cellStyle name="Normal 2 18 2 30" xfId="7362" xr:uid="{BE6664E7-44A9-4DE4-A7F3-D694B4867A37}"/>
    <cellStyle name="Normal 2 18 2 31" xfId="7363" xr:uid="{2157FDA6-EA93-4FE1-892B-E15F5E614BD5}"/>
    <cellStyle name="Normal 2 18 2 32" xfId="7364" xr:uid="{0E47A66E-1F1F-45E0-893A-2C8CE961FB73}"/>
    <cellStyle name="Normal 2 18 2 33" xfId="7365" xr:uid="{80DB65F6-6A6B-413C-86C4-FA0F3FF5AD12}"/>
    <cellStyle name="Normal 2 18 2 34" xfId="7366" xr:uid="{03D4FFC5-DECE-4105-AE70-A0F1E4914F5E}"/>
    <cellStyle name="Normal 2 18 2 35" xfId="7367" xr:uid="{E889DC64-8692-48BB-9A76-C1D339675809}"/>
    <cellStyle name="Normal 2 18 2 36" xfId="7368" xr:uid="{635F223C-1AC9-4226-BE93-EB60A0A2FB9E}"/>
    <cellStyle name="Normal 2 18 2 37" xfId="7369" xr:uid="{C582BD89-ADD8-4591-B5B5-84D2321359BB}"/>
    <cellStyle name="Normal 2 18 2 38" xfId="7370" xr:uid="{CCF8EA82-377C-4DFB-B5E9-7E864C423A7B}"/>
    <cellStyle name="Normal 2 18 2 39" xfId="7371" xr:uid="{0D8C536C-C7F5-4AFF-8A3F-164947770367}"/>
    <cellStyle name="Normal 2 18 2 4" xfId="7372" xr:uid="{9D1F23EB-4D56-45D4-8C26-B1E86E5FDB92}"/>
    <cellStyle name="Normal 2 18 2 40" xfId="7373" xr:uid="{81812B6B-FD35-4237-AA93-672BE67C26DE}"/>
    <cellStyle name="Normal 2 18 2 5" xfId="7374" xr:uid="{811B7B7C-5F57-47F7-9053-EA0D62BA4030}"/>
    <cellStyle name="Normal 2 18 2 6" xfId="7375" xr:uid="{17E7CDCC-B139-4279-9BA1-54A0A036EC1C}"/>
    <cellStyle name="Normal 2 18 2 7" xfId="7376" xr:uid="{D3361BA2-22CD-45BF-8384-AB5CC05862A2}"/>
    <cellStyle name="Normal 2 18 2 8" xfId="7377" xr:uid="{CE79F663-BD1D-44E7-AFDA-341298E9A06A}"/>
    <cellStyle name="Normal 2 18 2 9" xfId="7378" xr:uid="{567522CB-5827-43AF-997E-8B31DB747BBF}"/>
    <cellStyle name="Normal 2 18 20" xfId="7379" xr:uid="{9955274A-D021-4181-AADF-DFDF6E9717E7}"/>
    <cellStyle name="Normal 2 18 21" xfId="7380" xr:uid="{8420C2A5-4FD4-4C10-8E53-FE74EB6FACD7}"/>
    <cellStyle name="Normal 2 18 22" xfId="7381" xr:uid="{1BA546DF-CF3C-41C2-ACB1-F21DB7237B43}"/>
    <cellStyle name="Normal 2 18 23" xfId="7382" xr:uid="{E61262B7-C3AE-472E-AE11-1CC70DEDB658}"/>
    <cellStyle name="Normal 2 18 24" xfId="7383" xr:uid="{4386287B-2B2C-4A7A-80A5-8472426F38F1}"/>
    <cellStyle name="Normal 2 18 25" xfId="7384" xr:uid="{FF2A472C-81A8-49C7-B5D1-CE5B4389D887}"/>
    <cellStyle name="Normal 2 18 26" xfId="7385" xr:uid="{21AA1D3A-E6F0-413B-BE23-668F037A7F97}"/>
    <cellStyle name="Normal 2 18 27" xfId="7386" xr:uid="{CF18E6EA-C2B3-4B80-A225-6EB34847CB70}"/>
    <cellStyle name="Normal 2 18 28" xfId="7387" xr:uid="{F2FE2792-ECE7-4B37-BAAE-C2625A2CC28D}"/>
    <cellStyle name="Normal 2 18 29" xfId="7388" xr:uid="{38C34534-230B-498E-BADE-8E35E28A1A55}"/>
    <cellStyle name="Normal 2 18 3" xfId="7389" xr:uid="{B1C08FBA-77D6-4EB1-9F76-C762679AC579}"/>
    <cellStyle name="Normal 2 18 3 10" xfId="7390" xr:uid="{E85B1DEB-32DB-4C62-B165-022749530C00}"/>
    <cellStyle name="Normal 2 18 3 11" xfId="7391" xr:uid="{8055B78C-8BE6-4634-B2FE-30223CE0C8F9}"/>
    <cellStyle name="Normal 2 18 3 12" xfId="7392" xr:uid="{5C861124-FD5B-482D-A6A4-AB3675631F6E}"/>
    <cellStyle name="Normal 2 18 3 13" xfId="7393" xr:uid="{7E0A12D6-BB1B-4D1A-88C9-57DDF44341F6}"/>
    <cellStyle name="Normal 2 18 3 14" xfId="7394" xr:uid="{4B9AD56C-B4CE-419E-BE27-21664A55097B}"/>
    <cellStyle name="Normal 2 18 3 15" xfId="7395" xr:uid="{A58F6923-B301-4F39-9C09-BA219E54D3BB}"/>
    <cellStyle name="Normal 2 18 3 16" xfId="7396" xr:uid="{CD1CD343-7463-46B3-9D7E-924CF09D919D}"/>
    <cellStyle name="Normal 2 18 3 17" xfId="7397" xr:uid="{8E3C6862-5BA7-4455-8F95-E2451ABBFA0D}"/>
    <cellStyle name="Normal 2 18 3 18" xfId="7398" xr:uid="{BF820A00-7453-40F0-A78D-166B69449FC1}"/>
    <cellStyle name="Normal 2 18 3 19" xfId="7399" xr:uid="{C551C2A6-FC43-4C23-AAB7-9361A404D819}"/>
    <cellStyle name="Normal 2 18 3 2" xfId="7400" xr:uid="{5DA722DC-BB5D-4124-A44B-6D1BAF68350B}"/>
    <cellStyle name="Normal 2 18 3 2 10" xfId="7401" xr:uid="{0D5FE58D-4393-4A33-B7E4-C9AD961660B6}"/>
    <cellStyle name="Normal 2 18 3 2 11" xfId="7402" xr:uid="{68CC0014-7523-45A6-BA68-7B02AB2D9FB7}"/>
    <cellStyle name="Normal 2 18 3 2 12" xfId="7403" xr:uid="{17CA0644-58B6-49B1-8075-D1A0A7B2F5C6}"/>
    <cellStyle name="Normal 2 18 3 2 13" xfId="7404" xr:uid="{7192F35D-4F88-445D-9EA9-21933BB0DDA3}"/>
    <cellStyle name="Normal 2 18 3 2 14" xfId="7405" xr:uid="{7CBA617C-1CC2-4B6A-B48E-CED6E3B0DDD0}"/>
    <cellStyle name="Normal 2 18 3 2 15" xfId="7406" xr:uid="{D66864D8-90B8-48BE-AF08-AA0E75CDCFAC}"/>
    <cellStyle name="Normal 2 18 3 2 16" xfId="7407" xr:uid="{E6B444BC-28AD-40A8-ADF9-731CFD329F4B}"/>
    <cellStyle name="Normal 2 18 3 2 17" xfId="7408" xr:uid="{1F9C2BC4-51CE-4AD2-ACEC-A6CBC4B26C07}"/>
    <cellStyle name="Normal 2 18 3 2 18" xfId="7409" xr:uid="{6DEA1910-FD89-4AD6-A1FC-29CDC87E13B6}"/>
    <cellStyle name="Normal 2 18 3 2 19" xfId="7410" xr:uid="{0D9CD810-0AE4-4D48-B85A-9A850E50B6CE}"/>
    <cellStyle name="Normal 2 18 3 2 2" xfId="7411" xr:uid="{8A123967-C4DC-4864-A39B-EA77D74E91CB}"/>
    <cellStyle name="Normal 2 18 3 2 20" xfId="7412" xr:uid="{5BFE4BFC-93E2-4F12-B7AC-6D4DF1410310}"/>
    <cellStyle name="Normal 2 18 3 2 21" xfId="7413" xr:uid="{57F0B3E8-D95C-4266-B11B-3A740894F467}"/>
    <cellStyle name="Normal 2 18 3 2 22" xfId="7414" xr:uid="{F75306E6-C564-4401-BDB8-F95DBFA790B1}"/>
    <cellStyle name="Normal 2 18 3 2 23" xfId="7415" xr:uid="{2A74EACA-1C3B-457A-802D-F7ADA745EAD9}"/>
    <cellStyle name="Normal 2 18 3 2 24" xfId="7416" xr:uid="{002A6396-339C-4849-8669-DB6A288D8EF3}"/>
    <cellStyle name="Normal 2 18 3 2 25" xfId="7417" xr:uid="{02F3107F-28E8-46DB-9D9B-D843A2F5BEC1}"/>
    <cellStyle name="Normal 2 18 3 2 26" xfId="7418" xr:uid="{72244AFA-BB23-49D2-B61C-9D4825197A0C}"/>
    <cellStyle name="Normal 2 18 3 2 27" xfId="7419" xr:uid="{461B6017-25A0-48AE-95D6-94EE10654E96}"/>
    <cellStyle name="Normal 2 18 3 2 28" xfId="7420" xr:uid="{8AFDF69A-014D-468D-B047-0AAAB1C3A057}"/>
    <cellStyle name="Normal 2 18 3 2 29" xfId="7421" xr:uid="{2CB84F11-96C9-4FB8-BEB3-955E4F11A715}"/>
    <cellStyle name="Normal 2 18 3 2 3" xfId="7422" xr:uid="{B3056011-ED1B-4153-951F-47EFB693B5A9}"/>
    <cellStyle name="Normal 2 18 3 2 30" xfId="7423" xr:uid="{BF938B94-30A3-4699-AA48-BD27177E70F5}"/>
    <cellStyle name="Normal 2 18 3 2 31" xfId="7424" xr:uid="{6C4D69F3-27AB-43E6-9D22-BD48104D89B1}"/>
    <cellStyle name="Normal 2 18 3 2 32" xfId="7425" xr:uid="{E2BCA78F-37B2-496B-8F14-396E7524BE9C}"/>
    <cellStyle name="Normal 2 18 3 2 33" xfId="7426" xr:uid="{3B69D5CA-1884-472E-A850-46FC3B0B677C}"/>
    <cellStyle name="Normal 2 18 3 2 34" xfId="7427" xr:uid="{521B8139-A45B-44B6-918A-604C1D288099}"/>
    <cellStyle name="Normal 2 18 3 2 35" xfId="7428" xr:uid="{2FAFA13A-A39F-458D-932F-7C3F30551657}"/>
    <cellStyle name="Normal 2 18 3 2 36" xfId="7429" xr:uid="{8BA64A4F-4F36-452C-9A98-824DAE6814BD}"/>
    <cellStyle name="Normal 2 18 3 2 37" xfId="7430" xr:uid="{0751B15E-7823-47B8-A416-8D66BE35B4CF}"/>
    <cellStyle name="Normal 2 18 3 2 38" xfId="7431" xr:uid="{59E68DD3-DCC5-4A57-8526-69C75C3791D7}"/>
    <cellStyle name="Normal 2 18 3 2 4" xfId="7432" xr:uid="{5E1E3A52-7029-4C22-8BC8-2D3052740504}"/>
    <cellStyle name="Normal 2 18 3 2 5" xfId="7433" xr:uid="{1C5D3963-D9F8-4ADB-B42F-E0F088CC9C51}"/>
    <cellStyle name="Normal 2 18 3 2 6" xfId="7434" xr:uid="{246A1113-76F0-4C5C-8FBB-BBC27CDA30E5}"/>
    <cellStyle name="Normal 2 18 3 2 7" xfId="7435" xr:uid="{508453A8-55B1-4413-8FC6-822035CB77DD}"/>
    <cellStyle name="Normal 2 18 3 2 8" xfId="7436" xr:uid="{A2D692C9-C72B-4007-89AB-2AC396758322}"/>
    <cellStyle name="Normal 2 18 3 2 9" xfId="7437" xr:uid="{C1E87DF2-B3F0-4733-8094-1539602E126A}"/>
    <cellStyle name="Normal 2 18 3 20" xfId="7438" xr:uid="{610EB0B7-9E75-4ABA-9BF9-5E9182A8A436}"/>
    <cellStyle name="Normal 2 18 3 21" xfId="7439" xr:uid="{49CD7EC3-48C0-4D62-A967-2BF7D7783D34}"/>
    <cellStyle name="Normal 2 18 3 22" xfId="7440" xr:uid="{163F3BD8-AA6E-490E-9081-E980B1491DAD}"/>
    <cellStyle name="Normal 2 18 3 23" xfId="7441" xr:uid="{BA38E8F7-24AC-45A4-8DB3-149EF159EDDD}"/>
    <cellStyle name="Normal 2 18 3 24" xfId="7442" xr:uid="{412E03A0-E6B6-4F50-A361-4E438B3FC76D}"/>
    <cellStyle name="Normal 2 18 3 25" xfId="7443" xr:uid="{F07973EB-A24D-486E-8B3F-E1362B6DFB45}"/>
    <cellStyle name="Normal 2 18 3 26" xfId="7444" xr:uid="{92402020-81F0-48EB-9B6F-3F2A8E588674}"/>
    <cellStyle name="Normal 2 18 3 27" xfId="7445" xr:uid="{B7E1BA29-C7D5-4B33-8EB2-1CCE82336B53}"/>
    <cellStyle name="Normal 2 18 3 28" xfId="7446" xr:uid="{DD3FFAA6-6A4F-4628-977D-5E0050FE9901}"/>
    <cellStyle name="Normal 2 18 3 29" xfId="7447" xr:uid="{269F3375-421E-4800-9D89-1EABE1C37063}"/>
    <cellStyle name="Normal 2 18 3 3" xfId="7448" xr:uid="{C5DDA1B0-CDE5-4B1A-B4F8-4DFE3A2F9740}"/>
    <cellStyle name="Normal 2 18 3 30" xfId="7449" xr:uid="{883C04B5-0733-403E-B978-046E76361EEF}"/>
    <cellStyle name="Normal 2 18 3 31" xfId="7450" xr:uid="{2C11E42F-F8A2-40F7-9A1C-E50FABD94C6D}"/>
    <cellStyle name="Normal 2 18 3 32" xfId="7451" xr:uid="{BEA297B0-12ED-4F3C-A7F3-105D6956AB34}"/>
    <cellStyle name="Normal 2 18 3 33" xfId="7452" xr:uid="{AB838525-AE39-45BA-AED7-75C434829FAE}"/>
    <cellStyle name="Normal 2 18 3 34" xfId="7453" xr:uid="{A4D719CE-9982-420F-BEF3-2CF79680E397}"/>
    <cellStyle name="Normal 2 18 3 35" xfId="7454" xr:uid="{27071236-C15C-49C3-A23D-64F81CD264C9}"/>
    <cellStyle name="Normal 2 18 3 36" xfId="7455" xr:uid="{BDBB7798-4F9A-4F1A-A605-AFFEE75DB0B0}"/>
    <cellStyle name="Normal 2 18 3 37" xfId="7456" xr:uid="{1517F5F6-7A7B-4996-A0ED-9E093FC9994B}"/>
    <cellStyle name="Normal 2 18 3 38" xfId="7457" xr:uid="{37177F91-0646-488A-82E2-80F326EFB841}"/>
    <cellStyle name="Normal 2 18 3 4" xfId="7458" xr:uid="{D6180CB6-6343-42B2-825E-A7E7A7AFD695}"/>
    <cellStyle name="Normal 2 18 3 5" xfId="7459" xr:uid="{7287FCB1-418B-47E7-B719-2581079C307D}"/>
    <cellStyle name="Normal 2 18 3 6" xfId="7460" xr:uid="{418AE4E6-2F3F-4016-90E9-B19B873DA0C8}"/>
    <cellStyle name="Normal 2 18 3 7" xfId="7461" xr:uid="{D610C69E-F7F4-4576-A3A5-E2B18273705F}"/>
    <cellStyle name="Normal 2 18 3 8" xfId="7462" xr:uid="{51B0FEE3-19B3-4C66-9A6E-D74818E24682}"/>
    <cellStyle name="Normal 2 18 3 9" xfId="7463" xr:uid="{7FB223BD-9809-4C0D-BB24-EBB80AAACA96}"/>
    <cellStyle name="Normal 2 18 30" xfId="7464" xr:uid="{A03796D1-8904-4576-84B1-2A88BAD2D491}"/>
    <cellStyle name="Normal 2 18 31" xfId="7465" xr:uid="{FCF8A88E-4B89-4BEA-B049-D6DBAE33BE15}"/>
    <cellStyle name="Normal 2 18 32" xfId="7466" xr:uid="{9452CB88-3B80-4EBC-A971-ABC06E73EBAC}"/>
    <cellStyle name="Normal 2 18 33" xfId="7467" xr:uid="{8346ADEF-E4EF-4B07-A560-61E4FA8B9447}"/>
    <cellStyle name="Normal 2 18 34" xfId="7468" xr:uid="{56D97119-0219-4E70-A6EF-86EEF33AB32E}"/>
    <cellStyle name="Normal 2 18 35" xfId="7469" xr:uid="{A9E3922C-67B8-4D2F-92F9-394D77222D74}"/>
    <cellStyle name="Normal 2 18 36" xfId="7470" xr:uid="{B28A95CF-95A9-4881-96CA-A0A714488840}"/>
    <cellStyle name="Normal 2 18 37" xfId="7471" xr:uid="{BDE9A2A8-32D5-4948-9ABA-AAE486FEABC2}"/>
    <cellStyle name="Normal 2 18 38" xfId="7472" xr:uid="{AB12D3F5-81C9-4CF2-A2C8-50FC9238E625}"/>
    <cellStyle name="Normal 2 18 39" xfId="7473" xr:uid="{50F2747D-8EF9-487E-9701-A5C49F9ED742}"/>
    <cellStyle name="Normal 2 18 4" xfId="7474" xr:uid="{94CEEFC3-EE68-48E3-B66F-990804C8CED0}"/>
    <cellStyle name="Normal 2 18 40" xfId="7475" xr:uid="{78E24BD1-5DCA-44AF-8BE0-23DFF590B179}"/>
    <cellStyle name="Normal 2 18 5" xfId="7476" xr:uid="{BF01300E-5FC9-4ACC-BC38-4DC2CB4547B2}"/>
    <cellStyle name="Normal 2 18 6" xfId="7477" xr:uid="{61A5ADD0-47A2-464A-8379-90912255CBBC}"/>
    <cellStyle name="Normal 2 18 7" xfId="7478" xr:uid="{59EA01E4-F459-41DA-87AC-E38DA473AD70}"/>
    <cellStyle name="Normal 2 18 8" xfId="7479" xr:uid="{7035DF00-B5B0-425B-BFCF-AE81F4C8C161}"/>
    <cellStyle name="Normal 2 18 9" xfId="7480" xr:uid="{EDBEB47A-DA90-4DF4-B820-9192D64EC461}"/>
    <cellStyle name="Normal 2 19" xfId="7481" xr:uid="{1512D7D6-24DC-4EAC-9DC6-C1E8ADBAABA6}"/>
    <cellStyle name="Normal 2 19 10" xfId="7482" xr:uid="{9CCC3286-2D4B-4CD4-B5AA-55934D6E3BA0}"/>
    <cellStyle name="Normal 2 19 11" xfId="7483" xr:uid="{C865E51C-73FF-4F6F-9224-7A0010279764}"/>
    <cellStyle name="Normal 2 19 12" xfId="7484" xr:uid="{816552A3-7F5C-46B6-AB09-0628FED1ED7B}"/>
    <cellStyle name="Normal 2 19 13" xfId="7485" xr:uid="{38D0652A-9600-48EA-B55C-62903D087323}"/>
    <cellStyle name="Normal 2 19 14" xfId="7486" xr:uid="{02E1DB6A-E10D-4B4A-8DAF-AAFFDE4E9AB3}"/>
    <cellStyle name="Normal 2 19 15" xfId="7487" xr:uid="{F0C27719-181E-46BE-85D0-DA9686ED020B}"/>
    <cellStyle name="Normal 2 19 16" xfId="7488" xr:uid="{DBD721F4-C8BF-465E-B1E0-2052BBE2C97F}"/>
    <cellStyle name="Normal 2 19 17" xfId="7489" xr:uid="{485F3E23-EF70-4F10-8E30-774D4E3436CC}"/>
    <cellStyle name="Normal 2 19 18" xfId="7490" xr:uid="{56395301-C6DD-4971-B24E-A85835316815}"/>
    <cellStyle name="Normal 2 19 19" xfId="7491" xr:uid="{A70B09D7-BE1B-49C0-A05D-E3993CFF6F4C}"/>
    <cellStyle name="Normal 2 19 2" xfId="7492" xr:uid="{E6DB3ED2-24FD-4E4F-9F88-E5DE7CE701F0}"/>
    <cellStyle name="Normal 2 19 2 10" xfId="7493" xr:uid="{A69FEA7D-E404-430F-AA5A-8A2B0CA038D3}"/>
    <cellStyle name="Normal 2 19 2 11" xfId="7494" xr:uid="{C69DD5CF-42AA-4E67-B855-EA81E0A06BEC}"/>
    <cellStyle name="Normal 2 19 2 12" xfId="7495" xr:uid="{FF016988-2C01-440D-9EB3-9DD38829C855}"/>
    <cellStyle name="Normal 2 19 2 13" xfId="7496" xr:uid="{C932A165-0198-4751-8D54-004D7510B38E}"/>
    <cellStyle name="Normal 2 19 2 14" xfId="7497" xr:uid="{B24E0C9F-3D3A-4C39-A68E-CA33EFBCE8A2}"/>
    <cellStyle name="Normal 2 19 2 15" xfId="7498" xr:uid="{4004A70D-9E0E-4108-97AB-95D2F8FE5D30}"/>
    <cellStyle name="Normal 2 19 2 16" xfId="7499" xr:uid="{43E13873-204D-49EB-9780-35220F6A9933}"/>
    <cellStyle name="Normal 2 19 2 17" xfId="7500" xr:uid="{274C4D6E-4619-461B-B940-DA9C477694B7}"/>
    <cellStyle name="Normal 2 19 2 18" xfId="7501" xr:uid="{6ECDC0D1-60FE-49FD-9FCC-0C019FC89138}"/>
    <cellStyle name="Normal 2 19 2 19" xfId="7502" xr:uid="{2C32B452-AADC-4481-B84A-04D12A7C9426}"/>
    <cellStyle name="Normal 2 19 2 2" xfId="7503" xr:uid="{59D28210-1341-4882-851B-B591666D9084}"/>
    <cellStyle name="Normal 2 19 2 2 10" xfId="7504" xr:uid="{53525AEE-3087-480F-99BF-F23EA2D7DCB9}"/>
    <cellStyle name="Normal 2 19 2 2 11" xfId="7505" xr:uid="{82A2CF75-F783-49FE-B6C5-583BD26B16AF}"/>
    <cellStyle name="Normal 2 19 2 2 12" xfId="7506" xr:uid="{9D751F03-F669-448E-AAB9-595F9490EA33}"/>
    <cellStyle name="Normal 2 19 2 2 13" xfId="7507" xr:uid="{9D5EA3F7-FA6F-4D03-9A8E-69F28AB191F9}"/>
    <cellStyle name="Normal 2 19 2 2 14" xfId="7508" xr:uid="{F2DF6B7B-F09A-4F39-85C5-FF663E4058E5}"/>
    <cellStyle name="Normal 2 19 2 2 15" xfId="7509" xr:uid="{36B1AB42-38CE-4AC0-A4CA-780870099652}"/>
    <cellStyle name="Normal 2 19 2 2 16" xfId="7510" xr:uid="{C5B0C680-62B3-4A47-84F1-10768AD18A15}"/>
    <cellStyle name="Normal 2 19 2 2 17" xfId="7511" xr:uid="{469B2382-7A04-48C7-B815-FE98515D6FD9}"/>
    <cellStyle name="Normal 2 19 2 2 18" xfId="7512" xr:uid="{14EE0EC0-1589-4E45-B582-ADD66D52B85D}"/>
    <cellStyle name="Normal 2 19 2 2 19" xfId="7513" xr:uid="{43579612-8BE3-4A47-9CDB-15E00D2259FA}"/>
    <cellStyle name="Normal 2 19 2 2 2" xfId="7514" xr:uid="{49622FC3-9DA8-4E01-88D5-BC92BDB8566B}"/>
    <cellStyle name="Normal 2 19 2 2 2 10" xfId="7515" xr:uid="{257A256B-45F1-4B82-A24A-7EC9787C7FA4}"/>
    <cellStyle name="Normal 2 19 2 2 2 11" xfId="7516" xr:uid="{D34FB83F-DABD-46CD-8AD6-438C097ED856}"/>
    <cellStyle name="Normal 2 19 2 2 2 12" xfId="7517" xr:uid="{093C7363-E89A-4B54-8805-9F3264F2CC56}"/>
    <cellStyle name="Normal 2 19 2 2 2 13" xfId="7518" xr:uid="{4ADBA4CC-9E13-4D98-BE0F-2AABFA34BEB4}"/>
    <cellStyle name="Normal 2 19 2 2 2 14" xfId="7519" xr:uid="{61CAD9A5-FDB4-4394-8E32-79BED47B5A5E}"/>
    <cellStyle name="Normal 2 19 2 2 2 15" xfId="7520" xr:uid="{0F19EC6C-F086-42E3-8768-2282C5BDAC45}"/>
    <cellStyle name="Normal 2 19 2 2 2 16" xfId="7521" xr:uid="{85B269A4-AAE5-4C2B-9A27-45E4F6861854}"/>
    <cellStyle name="Normal 2 19 2 2 2 17" xfId="7522" xr:uid="{ACCCBB98-AD7E-46D7-B346-4C5286773E61}"/>
    <cellStyle name="Normal 2 19 2 2 2 18" xfId="7523" xr:uid="{0058A3D6-050F-4706-8810-9A3A54317C87}"/>
    <cellStyle name="Normal 2 19 2 2 2 19" xfId="7524" xr:uid="{ACDECCB3-E947-4DDC-BF16-9A320DDC9972}"/>
    <cellStyle name="Normal 2 19 2 2 2 2" xfId="7525" xr:uid="{8DCACECF-D9B8-4454-82C1-4FC5DD57B971}"/>
    <cellStyle name="Normal 2 19 2 2 2 20" xfId="7526" xr:uid="{083DB80C-A8E0-4564-8ABB-BDA766E848AC}"/>
    <cellStyle name="Normal 2 19 2 2 2 21" xfId="7527" xr:uid="{A9302F6D-FABA-4E66-B981-FDDF78BFEF00}"/>
    <cellStyle name="Normal 2 19 2 2 2 22" xfId="7528" xr:uid="{D6787BA7-AEF8-4119-B736-4BF103FA77CE}"/>
    <cellStyle name="Normal 2 19 2 2 2 23" xfId="7529" xr:uid="{D523CB16-C26A-4DCB-A181-F8E86E8B5E12}"/>
    <cellStyle name="Normal 2 19 2 2 2 24" xfId="7530" xr:uid="{60D4C3D0-0D0D-44EB-ADA5-A30DB5AC537F}"/>
    <cellStyle name="Normal 2 19 2 2 2 25" xfId="7531" xr:uid="{5BA99949-E137-4C78-85FE-444BCD7BCFD5}"/>
    <cellStyle name="Normal 2 19 2 2 2 26" xfId="7532" xr:uid="{2CD27CAF-F996-4A66-910D-111E31CEF09C}"/>
    <cellStyle name="Normal 2 19 2 2 2 27" xfId="7533" xr:uid="{D5F4D6CC-CFF8-4348-AFD5-4735D84C31E7}"/>
    <cellStyle name="Normal 2 19 2 2 2 28" xfId="7534" xr:uid="{E74EC8AA-EE3B-4095-9FFD-7E04FC5A4AB1}"/>
    <cellStyle name="Normal 2 19 2 2 2 29" xfId="7535" xr:uid="{C02B23B0-B164-4007-ABA3-182F936E8147}"/>
    <cellStyle name="Normal 2 19 2 2 2 3" xfId="7536" xr:uid="{36F94F7E-EAD0-4500-A2B0-EB5F67ACF4DF}"/>
    <cellStyle name="Normal 2 19 2 2 2 30" xfId="7537" xr:uid="{E7D97F7E-E6BB-4F25-BA45-EBFBEF6301D9}"/>
    <cellStyle name="Normal 2 19 2 2 2 31" xfId="7538" xr:uid="{32A08400-221D-406D-B891-956BAD8C855A}"/>
    <cellStyle name="Normal 2 19 2 2 2 32" xfId="7539" xr:uid="{BC11834A-F87E-47CF-B2C3-059AA68D9A04}"/>
    <cellStyle name="Normal 2 19 2 2 2 33" xfId="7540" xr:uid="{49E02E17-CEE1-4387-BEBF-3CEDAC255171}"/>
    <cellStyle name="Normal 2 19 2 2 2 34" xfId="7541" xr:uid="{81B01EF8-5E8C-4DCE-94DD-355A853A43C8}"/>
    <cellStyle name="Normal 2 19 2 2 2 35" xfId="7542" xr:uid="{76434757-52DD-4E56-AE9D-1A24B09F1BB1}"/>
    <cellStyle name="Normal 2 19 2 2 2 36" xfId="7543" xr:uid="{D092DA87-C764-4F4F-AD42-D598649823D3}"/>
    <cellStyle name="Normal 2 19 2 2 2 37" xfId="7544" xr:uid="{D52B819F-D896-4A25-9DE0-A9DD79A7A58D}"/>
    <cellStyle name="Normal 2 19 2 2 2 38" xfId="7545" xr:uid="{30A5414E-11AB-4541-AC79-AEC6536D885B}"/>
    <cellStyle name="Normal 2 19 2 2 2 4" xfId="7546" xr:uid="{D76FE459-BBBC-4044-A537-83B797539922}"/>
    <cellStyle name="Normal 2 19 2 2 2 5" xfId="7547" xr:uid="{2655887C-F2E3-48E5-B2CF-EA4D7B114AA8}"/>
    <cellStyle name="Normal 2 19 2 2 2 6" xfId="7548" xr:uid="{E6349982-1B04-40BE-BB78-5DEEA4C6DCFB}"/>
    <cellStyle name="Normal 2 19 2 2 2 7" xfId="7549" xr:uid="{3549EB23-4BAA-4286-BA47-45E0048CB8AC}"/>
    <cellStyle name="Normal 2 19 2 2 2 8" xfId="7550" xr:uid="{331C85E0-999A-4DFB-B57A-B32703EA7037}"/>
    <cellStyle name="Normal 2 19 2 2 2 9" xfId="7551" xr:uid="{F5222D16-B736-42B1-BCEB-CD6C3B531EFF}"/>
    <cellStyle name="Normal 2 19 2 2 20" xfId="7552" xr:uid="{E030749A-581C-4C70-9AB5-DD5EEA0F12B3}"/>
    <cellStyle name="Normal 2 19 2 2 21" xfId="7553" xr:uid="{095F62CF-9852-4640-B453-A23028019E5C}"/>
    <cellStyle name="Normal 2 19 2 2 22" xfId="7554" xr:uid="{574FC8A6-2F62-4291-B3DF-6F76A15219DB}"/>
    <cellStyle name="Normal 2 19 2 2 23" xfId="7555" xr:uid="{804F2C12-B1C7-4E7C-9917-FDAA4058C620}"/>
    <cellStyle name="Normal 2 19 2 2 24" xfId="7556" xr:uid="{5E6F2DC1-90F5-4E41-814D-174ADA9A54C2}"/>
    <cellStyle name="Normal 2 19 2 2 25" xfId="7557" xr:uid="{01F787E7-694A-4C06-A207-F28986283C5D}"/>
    <cellStyle name="Normal 2 19 2 2 26" xfId="7558" xr:uid="{70827854-63B3-4D95-9AE7-B270B5113BB8}"/>
    <cellStyle name="Normal 2 19 2 2 27" xfId="7559" xr:uid="{F56D9EB7-A00D-48E8-971D-D84DA21DA197}"/>
    <cellStyle name="Normal 2 19 2 2 28" xfId="7560" xr:uid="{6C421B52-6186-41EB-9DD5-036D19DC825F}"/>
    <cellStyle name="Normal 2 19 2 2 29" xfId="7561" xr:uid="{20CC7795-318B-4519-8793-78F1BE852AFA}"/>
    <cellStyle name="Normal 2 19 2 2 3" xfId="7562" xr:uid="{F8425975-FE41-46CA-9EB4-B79A5A0EE7EF}"/>
    <cellStyle name="Normal 2 19 2 2 30" xfId="7563" xr:uid="{C39A5D29-10F0-4F43-87AA-00AC5C072EBD}"/>
    <cellStyle name="Normal 2 19 2 2 31" xfId="7564" xr:uid="{D49493EC-74E1-4FAC-ACA2-C3EF3FCEAEDB}"/>
    <cellStyle name="Normal 2 19 2 2 32" xfId="7565" xr:uid="{73380BA1-18EF-492E-AE55-581BE4D91B2E}"/>
    <cellStyle name="Normal 2 19 2 2 33" xfId="7566" xr:uid="{453EFC9D-713C-4CF1-8FC6-1E83552F434D}"/>
    <cellStyle name="Normal 2 19 2 2 34" xfId="7567" xr:uid="{436DE73F-ACE6-43C6-95D9-53D0A2A85CB0}"/>
    <cellStyle name="Normal 2 19 2 2 35" xfId="7568" xr:uid="{488E92D8-5905-49FA-9995-EA6471C2A68C}"/>
    <cellStyle name="Normal 2 19 2 2 36" xfId="7569" xr:uid="{A861E2A6-41EE-4565-A4C5-752BBC534FED}"/>
    <cellStyle name="Normal 2 19 2 2 37" xfId="7570" xr:uid="{00BFB1FA-B16D-4DE2-B824-3D9C3AEEBB8E}"/>
    <cellStyle name="Normal 2 19 2 2 38" xfId="7571" xr:uid="{7FE8C6F1-C502-448D-BE8F-44A4F527DFED}"/>
    <cellStyle name="Normal 2 19 2 2 4" xfId="7572" xr:uid="{82C8FD39-EFC9-406B-9C94-9A62D302564A}"/>
    <cellStyle name="Normal 2 19 2 2 5" xfId="7573" xr:uid="{E58FEBF7-89DB-4983-84FF-CFEFF47E8C96}"/>
    <cellStyle name="Normal 2 19 2 2 6" xfId="7574" xr:uid="{6FF23E43-C1F7-4AB2-8BE5-6A9CAB434333}"/>
    <cellStyle name="Normal 2 19 2 2 7" xfId="7575" xr:uid="{511F9CAD-93AF-4CF8-A9E1-9D5B94D5664E}"/>
    <cellStyle name="Normal 2 19 2 2 8" xfId="7576" xr:uid="{987AD6EC-1CAC-45CF-B94E-4CF4548C5DD9}"/>
    <cellStyle name="Normal 2 19 2 2 9" xfId="7577" xr:uid="{088DFB21-2CD7-4CDE-B82A-37170742DBCB}"/>
    <cellStyle name="Normal 2 19 2 20" xfId="7578" xr:uid="{0369813C-346B-4074-A70C-00B03DB89FE9}"/>
    <cellStyle name="Normal 2 19 2 21" xfId="7579" xr:uid="{5C2EF7DB-02AD-47F7-8511-E9A1C1985EED}"/>
    <cellStyle name="Normal 2 19 2 22" xfId="7580" xr:uid="{562E001A-A387-41A6-BC65-AB22894B9159}"/>
    <cellStyle name="Normal 2 19 2 23" xfId="7581" xr:uid="{1FFB5DEB-DA37-47A1-853E-CB177A6C1311}"/>
    <cellStyle name="Normal 2 19 2 24" xfId="7582" xr:uid="{91C91093-EC56-405E-911D-C487EE18FC8C}"/>
    <cellStyle name="Normal 2 19 2 25" xfId="7583" xr:uid="{EDB1C326-3515-42D8-B3E2-369E31F36AD3}"/>
    <cellStyle name="Normal 2 19 2 26" xfId="7584" xr:uid="{9BEFA2E8-CD57-4E9E-AB99-8D466C6B76D2}"/>
    <cellStyle name="Normal 2 19 2 27" xfId="7585" xr:uid="{B590AE82-7573-4A79-8E27-B47E463C11D6}"/>
    <cellStyle name="Normal 2 19 2 28" xfId="7586" xr:uid="{DC9B6680-4174-4CBC-A4CD-B84F444E046D}"/>
    <cellStyle name="Normal 2 19 2 29" xfId="7587" xr:uid="{A10C41E4-F7A1-4E9A-86DF-DF62D415A788}"/>
    <cellStyle name="Normal 2 19 2 3" xfId="7588" xr:uid="{74AB6C1B-707B-4ACD-A9A8-BCD752BE5775}"/>
    <cellStyle name="Normal 2 19 2 30" xfId="7589" xr:uid="{BEC55C97-561F-4268-B77C-439507AE42B8}"/>
    <cellStyle name="Normal 2 19 2 31" xfId="7590" xr:uid="{CFFEEF54-5982-429E-BD17-77D1D58DB1CF}"/>
    <cellStyle name="Normal 2 19 2 32" xfId="7591" xr:uid="{FC90E30F-354E-46A9-AC43-2545F807102A}"/>
    <cellStyle name="Normal 2 19 2 33" xfId="7592" xr:uid="{3CFE41E8-EB37-4D71-9A0E-92F7953E1E01}"/>
    <cellStyle name="Normal 2 19 2 34" xfId="7593" xr:uid="{A79EFB5D-0E99-412C-BA37-AC68408136DF}"/>
    <cellStyle name="Normal 2 19 2 35" xfId="7594" xr:uid="{B9B7D51C-747C-4AC4-A591-1DFB93A87C65}"/>
    <cellStyle name="Normal 2 19 2 36" xfId="7595" xr:uid="{1B080FCB-BC62-4A5A-B732-99C0D6C84672}"/>
    <cellStyle name="Normal 2 19 2 37" xfId="7596" xr:uid="{4A2E9B96-5C3D-4637-A4A1-C9196AF566B3}"/>
    <cellStyle name="Normal 2 19 2 38" xfId="7597" xr:uid="{B02D019B-C60F-4A90-9899-A84BA0B19C4D}"/>
    <cellStyle name="Normal 2 19 2 39" xfId="7598" xr:uid="{02F6D15D-A726-4946-966E-729162283DF3}"/>
    <cellStyle name="Normal 2 19 2 4" xfId="7599" xr:uid="{2DE15055-12BB-4CED-A43C-8F9404FE76DD}"/>
    <cellStyle name="Normal 2 19 2 40" xfId="7600" xr:uid="{2F0DFE83-CE63-419D-81A6-1CDB1CE192F7}"/>
    <cellStyle name="Normal 2 19 2 5" xfId="7601" xr:uid="{271A31DC-1BAB-4583-80FA-4A975E4BC01B}"/>
    <cellStyle name="Normal 2 19 2 6" xfId="7602" xr:uid="{4686D4B2-795B-4024-B480-CC4173DCC94C}"/>
    <cellStyle name="Normal 2 19 2 7" xfId="7603" xr:uid="{23292C88-44DF-4F52-8FC8-7B4186A308A4}"/>
    <cellStyle name="Normal 2 19 2 8" xfId="7604" xr:uid="{1BBDF0E9-8C89-4361-A3E2-AF8A004C76DC}"/>
    <cellStyle name="Normal 2 19 2 9" xfId="7605" xr:uid="{21417D95-BE4E-4F82-9B00-37210C61FB25}"/>
    <cellStyle name="Normal 2 19 20" xfId="7606" xr:uid="{62D62355-4B60-4491-A8A4-227B026848D7}"/>
    <cellStyle name="Normal 2 19 21" xfId="7607" xr:uid="{D675C112-7EC2-4388-9203-D5871F904803}"/>
    <cellStyle name="Normal 2 19 22" xfId="7608" xr:uid="{DB03B03F-65D8-4731-8825-E0AF27DEE21B}"/>
    <cellStyle name="Normal 2 19 23" xfId="7609" xr:uid="{F8A48307-B003-4601-9C19-83B2B0EACF60}"/>
    <cellStyle name="Normal 2 19 24" xfId="7610" xr:uid="{4C86D769-3E30-4384-A99C-673BFDD1C7A7}"/>
    <cellStyle name="Normal 2 19 25" xfId="7611" xr:uid="{C8644C06-10E8-4BA6-A2A9-CA008586A2D3}"/>
    <cellStyle name="Normal 2 19 26" xfId="7612" xr:uid="{0CC51C7B-23C7-4560-9CEE-9D164CCBAEF3}"/>
    <cellStyle name="Normal 2 19 27" xfId="7613" xr:uid="{6439B02E-A060-4BC1-8431-44624B2A5036}"/>
    <cellStyle name="Normal 2 19 28" xfId="7614" xr:uid="{4CF72CF7-E6E3-4878-B3EA-433FAAA2B44A}"/>
    <cellStyle name="Normal 2 19 29" xfId="7615" xr:uid="{993E064D-BA49-4C00-B0B9-3A552A125BCE}"/>
    <cellStyle name="Normal 2 19 3" xfId="7616" xr:uid="{9092041F-34A0-4745-8920-E0EB2E69C74D}"/>
    <cellStyle name="Normal 2 19 3 10" xfId="7617" xr:uid="{83C9E7EC-9DE1-4D8A-9FBE-5C30AA3ABA84}"/>
    <cellStyle name="Normal 2 19 3 11" xfId="7618" xr:uid="{585F64D4-D4A5-45FD-BF32-020D703BAF99}"/>
    <cellStyle name="Normal 2 19 3 12" xfId="7619" xr:uid="{12204C84-CCD4-4315-896F-18DD17934E8D}"/>
    <cellStyle name="Normal 2 19 3 13" xfId="7620" xr:uid="{D70F1AFF-D17C-4A87-8B7C-9584629D663D}"/>
    <cellStyle name="Normal 2 19 3 14" xfId="7621" xr:uid="{01D9657B-69AD-4B6A-90BB-123772C305D7}"/>
    <cellStyle name="Normal 2 19 3 15" xfId="7622" xr:uid="{E2B812B3-9748-4AAB-9DE1-CF18F3A905FA}"/>
    <cellStyle name="Normal 2 19 3 16" xfId="7623" xr:uid="{C5DAB3A6-30C3-4B6D-B39C-D600D26A87A4}"/>
    <cellStyle name="Normal 2 19 3 17" xfId="7624" xr:uid="{F3257A41-B6CC-423C-B151-D5996F88F812}"/>
    <cellStyle name="Normal 2 19 3 18" xfId="7625" xr:uid="{B9313B0E-F70B-400D-AD18-822D76D34692}"/>
    <cellStyle name="Normal 2 19 3 19" xfId="7626" xr:uid="{5BAE657B-7FCD-4C67-A653-253A08A36359}"/>
    <cellStyle name="Normal 2 19 3 2" xfId="7627" xr:uid="{E1CFAF51-2B8B-4C58-A14B-552F0699D936}"/>
    <cellStyle name="Normal 2 19 3 2 10" xfId="7628" xr:uid="{7414D6CB-3B44-4917-B2E7-093150954574}"/>
    <cellStyle name="Normal 2 19 3 2 11" xfId="7629" xr:uid="{66D55D53-4D50-4AFB-93D3-0FB925DB7336}"/>
    <cellStyle name="Normal 2 19 3 2 12" xfId="7630" xr:uid="{F5707F1C-FD62-4258-8541-C21014D81BD3}"/>
    <cellStyle name="Normal 2 19 3 2 13" xfId="7631" xr:uid="{4A71DEA7-0F1F-4E5B-B6C9-A960B6B0D24C}"/>
    <cellStyle name="Normal 2 19 3 2 14" xfId="7632" xr:uid="{93C5FAF3-2782-4499-9E3B-BA69084F4820}"/>
    <cellStyle name="Normal 2 19 3 2 15" xfId="7633" xr:uid="{DBCF704D-E7BD-40EE-9865-D9DB31A662C0}"/>
    <cellStyle name="Normal 2 19 3 2 16" xfId="7634" xr:uid="{F22460D4-97AC-44A3-A35C-429FF87A40F1}"/>
    <cellStyle name="Normal 2 19 3 2 17" xfId="7635" xr:uid="{7494CEB4-A7F8-431B-A1D1-ABC538BC2A02}"/>
    <cellStyle name="Normal 2 19 3 2 18" xfId="7636" xr:uid="{2E1E147A-C9C9-44A3-BC9F-E1803414C910}"/>
    <cellStyle name="Normal 2 19 3 2 19" xfId="7637" xr:uid="{433B3A9A-AD68-477F-8F0D-2CD8D2316B10}"/>
    <cellStyle name="Normal 2 19 3 2 2" xfId="7638" xr:uid="{9D844ED6-3F4C-4178-A67B-B0BFB1798FFE}"/>
    <cellStyle name="Normal 2 19 3 2 20" xfId="7639" xr:uid="{CAEFDFD5-5060-427F-BEFE-BE1FDBA3B7E3}"/>
    <cellStyle name="Normal 2 19 3 2 21" xfId="7640" xr:uid="{3B4B2BFB-5910-4EEE-8673-38542B4DC009}"/>
    <cellStyle name="Normal 2 19 3 2 22" xfId="7641" xr:uid="{80D674DE-6BA0-4878-A1C9-4DEBB04FD76E}"/>
    <cellStyle name="Normal 2 19 3 2 23" xfId="7642" xr:uid="{48157546-857B-4A9C-BCE8-7C410C57DD3B}"/>
    <cellStyle name="Normal 2 19 3 2 24" xfId="7643" xr:uid="{AD24D230-481E-4689-A4E1-C592B2B2AD4D}"/>
    <cellStyle name="Normal 2 19 3 2 25" xfId="7644" xr:uid="{3B2491AE-E7EC-4E34-8842-BC461D689C20}"/>
    <cellStyle name="Normal 2 19 3 2 26" xfId="7645" xr:uid="{F38B267F-940A-4B64-8D4F-617F5D69107A}"/>
    <cellStyle name="Normal 2 19 3 2 27" xfId="7646" xr:uid="{92F3A45D-9825-4E41-8A32-1C84AE37B80B}"/>
    <cellStyle name="Normal 2 19 3 2 28" xfId="7647" xr:uid="{DE3328E6-91E1-4998-9F41-5EF1D2F016F4}"/>
    <cellStyle name="Normal 2 19 3 2 29" xfId="7648" xr:uid="{495BBEF3-8E32-47E6-A53C-B651CB4C10EC}"/>
    <cellStyle name="Normal 2 19 3 2 3" xfId="7649" xr:uid="{190626C5-3F12-42E7-951A-7720002D93AB}"/>
    <cellStyle name="Normal 2 19 3 2 30" xfId="7650" xr:uid="{2D80874F-18FE-4E56-A595-39E07B65950E}"/>
    <cellStyle name="Normal 2 19 3 2 31" xfId="7651" xr:uid="{F093640B-C899-4A6F-8857-42C7D71EE218}"/>
    <cellStyle name="Normal 2 19 3 2 32" xfId="7652" xr:uid="{BF925F29-536A-41C7-8A74-AF7815FDA14D}"/>
    <cellStyle name="Normal 2 19 3 2 33" xfId="7653" xr:uid="{CA29FA1E-72B8-4894-8877-AE01EA480D8D}"/>
    <cellStyle name="Normal 2 19 3 2 34" xfId="7654" xr:uid="{F34F5F72-89CF-4DBF-8776-A91F2319D1E8}"/>
    <cellStyle name="Normal 2 19 3 2 35" xfId="7655" xr:uid="{932471A4-7894-4BB3-9287-1133682E1EEC}"/>
    <cellStyle name="Normal 2 19 3 2 36" xfId="7656" xr:uid="{009FCD1C-4254-46F9-AA82-7B21F7AA0A49}"/>
    <cellStyle name="Normal 2 19 3 2 37" xfId="7657" xr:uid="{AB4E65E3-9B84-45F7-ADFB-67A81B06826C}"/>
    <cellStyle name="Normal 2 19 3 2 38" xfId="7658" xr:uid="{BA2C1670-67F4-4398-A92B-0B7D6D776760}"/>
    <cellStyle name="Normal 2 19 3 2 4" xfId="7659" xr:uid="{D21B3DA9-3D6A-47D3-AB31-0FF5957AFB9A}"/>
    <cellStyle name="Normal 2 19 3 2 5" xfId="7660" xr:uid="{4015EBFD-2657-4FDC-A624-E43A0590F3E5}"/>
    <cellStyle name="Normal 2 19 3 2 6" xfId="7661" xr:uid="{9AFA6A18-4D2F-43BA-896E-BDFDE2942517}"/>
    <cellStyle name="Normal 2 19 3 2 7" xfId="7662" xr:uid="{AED42E01-B999-498B-9957-C6DAF5BA204B}"/>
    <cellStyle name="Normal 2 19 3 2 8" xfId="7663" xr:uid="{20BF9E82-EFDC-4625-B32F-EF14AB0B4D42}"/>
    <cellStyle name="Normal 2 19 3 2 9" xfId="7664" xr:uid="{B511946D-06E1-4EF8-B158-77E6A03B3DC8}"/>
    <cellStyle name="Normal 2 19 3 20" xfId="7665" xr:uid="{974B59D8-7D7B-4F55-B71F-E412336D3582}"/>
    <cellStyle name="Normal 2 19 3 21" xfId="7666" xr:uid="{2AE299D5-36B8-4B96-AC08-E2F1B1BFA0FC}"/>
    <cellStyle name="Normal 2 19 3 22" xfId="7667" xr:uid="{2B0458EC-2363-403D-8152-EDF3CA52E46C}"/>
    <cellStyle name="Normal 2 19 3 23" xfId="7668" xr:uid="{5DFE9E0C-CCB7-4A4C-B6E4-A9BE907C530A}"/>
    <cellStyle name="Normal 2 19 3 24" xfId="7669" xr:uid="{49E03BB5-A9EA-4AC6-A4DC-800EB1D9F341}"/>
    <cellStyle name="Normal 2 19 3 25" xfId="7670" xr:uid="{B0471381-C349-4574-8571-5BCBC2815D66}"/>
    <cellStyle name="Normal 2 19 3 26" xfId="7671" xr:uid="{4475219A-C782-460C-A815-F51369A4AA59}"/>
    <cellStyle name="Normal 2 19 3 27" xfId="7672" xr:uid="{35831054-8C9B-4F2B-802C-B6DB2AFD23B1}"/>
    <cellStyle name="Normal 2 19 3 28" xfId="7673" xr:uid="{C669C71F-2AFD-4DC7-906A-F5A182DC9130}"/>
    <cellStyle name="Normal 2 19 3 29" xfId="7674" xr:uid="{193DA773-B634-4C42-9A63-3CBA5331F106}"/>
    <cellStyle name="Normal 2 19 3 3" xfId="7675" xr:uid="{52796B30-A9FB-4B03-9B5E-1A3E0732E402}"/>
    <cellStyle name="Normal 2 19 3 30" xfId="7676" xr:uid="{C8C2E3F4-7E97-4F6C-8B5E-94BCCA704C6A}"/>
    <cellStyle name="Normal 2 19 3 31" xfId="7677" xr:uid="{EDFFA6A2-4901-4007-BB65-811ECCA83D9F}"/>
    <cellStyle name="Normal 2 19 3 32" xfId="7678" xr:uid="{2EC7F444-496A-4148-A4BE-71079920564D}"/>
    <cellStyle name="Normal 2 19 3 33" xfId="7679" xr:uid="{CFCAA98C-1C75-4330-B554-5F9AF48DFA7F}"/>
    <cellStyle name="Normal 2 19 3 34" xfId="7680" xr:uid="{FFA62B52-0FC7-4058-894E-273DECC3E050}"/>
    <cellStyle name="Normal 2 19 3 35" xfId="7681" xr:uid="{923A4767-4B7C-465E-B3B5-03FED26A594D}"/>
    <cellStyle name="Normal 2 19 3 36" xfId="7682" xr:uid="{EEAC9370-DC10-4A62-949E-15736A8DDCB9}"/>
    <cellStyle name="Normal 2 19 3 37" xfId="7683" xr:uid="{F226B191-434F-45A9-9B28-D29959347FE6}"/>
    <cellStyle name="Normal 2 19 3 38" xfId="7684" xr:uid="{7EEE2FED-D061-4D75-8F7D-4CA67B997BC8}"/>
    <cellStyle name="Normal 2 19 3 4" xfId="7685" xr:uid="{42920616-604F-4789-8EB2-7D1B23DB61FF}"/>
    <cellStyle name="Normal 2 19 3 5" xfId="7686" xr:uid="{3CBB8B15-044A-4474-A09A-EF934990055C}"/>
    <cellStyle name="Normal 2 19 3 6" xfId="7687" xr:uid="{4E0DDD91-4D7C-4389-BC42-BE333DD4BD88}"/>
    <cellStyle name="Normal 2 19 3 7" xfId="7688" xr:uid="{9B72F69D-F71F-46C8-9403-021EDE250012}"/>
    <cellStyle name="Normal 2 19 3 8" xfId="7689" xr:uid="{CE99F45A-4A07-411D-82F4-8EEF9277D0CF}"/>
    <cellStyle name="Normal 2 19 3 9" xfId="7690" xr:uid="{72B9EB82-75FC-4A9A-A18F-3FBBCD4B608F}"/>
    <cellStyle name="Normal 2 19 30" xfId="7691" xr:uid="{2D862047-4F07-412C-8F77-383F0312CAEE}"/>
    <cellStyle name="Normal 2 19 31" xfId="7692" xr:uid="{86DD4122-3674-480F-BB8F-3CFA94A90AE1}"/>
    <cellStyle name="Normal 2 19 32" xfId="7693" xr:uid="{DACFC84E-40E5-401A-B76E-2A2A3BC1D201}"/>
    <cellStyle name="Normal 2 19 33" xfId="7694" xr:uid="{0E49629A-5F1C-4434-8FDB-ECBE47119516}"/>
    <cellStyle name="Normal 2 19 34" xfId="7695" xr:uid="{B3D86DC0-9B98-4A41-B47C-3611692A4FD2}"/>
    <cellStyle name="Normal 2 19 35" xfId="7696" xr:uid="{130A8623-A5A5-4852-B01D-D4D9E5BA92BC}"/>
    <cellStyle name="Normal 2 19 36" xfId="7697" xr:uid="{B7B9975B-954E-496E-B84C-F63DE9638BBC}"/>
    <cellStyle name="Normal 2 19 37" xfId="7698" xr:uid="{FE21D0BF-72CD-4F65-AED5-2911F1453EC2}"/>
    <cellStyle name="Normal 2 19 38" xfId="7699" xr:uid="{39A307BB-7D2D-41B6-A008-7B2F176BAABF}"/>
    <cellStyle name="Normal 2 19 39" xfId="7700" xr:uid="{2802F07D-759A-43F3-BC1F-798EA50FE862}"/>
    <cellStyle name="Normal 2 19 4" xfId="7701" xr:uid="{34994C79-20F9-4FB0-8E29-ABCF9DBB0358}"/>
    <cellStyle name="Normal 2 19 40" xfId="7702" xr:uid="{3F908259-1B19-4078-9C0D-94A289C50688}"/>
    <cellStyle name="Normal 2 19 5" xfId="7703" xr:uid="{0AE84F26-A866-4B77-9D98-37F84C5515DF}"/>
    <cellStyle name="Normal 2 19 6" xfId="7704" xr:uid="{919FF931-1C6F-4EC7-A9EC-DE8F34E54F6B}"/>
    <cellStyle name="Normal 2 19 7" xfId="7705" xr:uid="{C45AF35F-51F1-4569-8957-36E42E8CB84E}"/>
    <cellStyle name="Normal 2 19 8" xfId="7706" xr:uid="{3F607DD9-682A-4E31-9C67-D31E87245EC6}"/>
    <cellStyle name="Normal 2 19 9" xfId="7707" xr:uid="{F2083852-9E98-4157-A8C4-9DDE4652B58D}"/>
    <cellStyle name="Normal 2 2" xfId="7708" xr:uid="{9146BC97-5C72-4BD7-82A5-62A3DB5E4F2E}"/>
    <cellStyle name="Normal 2 2 10" xfId="7709" xr:uid="{A10830C7-4D2F-4C54-BA62-3DEBDF261CC7}"/>
    <cellStyle name="Normal 2 2 11" xfId="7710" xr:uid="{B49174AC-8999-4FAF-A9BD-8BAD40C7D112}"/>
    <cellStyle name="Normal 2 2 12" xfId="7711" xr:uid="{F1FE49C7-2F0A-44D6-9D53-17B185A9C21B}"/>
    <cellStyle name="Normal 2 2 13" xfId="7712" xr:uid="{DF99294F-034D-48A0-86E7-9A732FB397E2}"/>
    <cellStyle name="Normal 2 2 14" xfId="7713" xr:uid="{5B2DC8EA-95C5-4657-AC12-B983AD5F8E1D}"/>
    <cellStyle name="Normal 2 2 15" xfId="7714" xr:uid="{BAEAE7EC-E9A8-43DB-9C3B-20287566EE25}"/>
    <cellStyle name="Normal 2 2 16" xfId="7715" xr:uid="{821B78DB-DA73-4024-9C83-F3075F896D4D}"/>
    <cellStyle name="Normal 2 2 17" xfId="7716" xr:uid="{4CA959CF-74F0-4957-B653-2A473C63CDD9}"/>
    <cellStyle name="Normal 2 2 18" xfId="7717" xr:uid="{03FC89B9-1A87-4DC5-B928-9CBD971655A3}"/>
    <cellStyle name="Normal 2 2 19" xfId="7718" xr:uid="{840613C0-6EDE-4B0A-90B8-FB340D4D0F1B}"/>
    <cellStyle name="Normal 2 2 2" xfId="7719" xr:uid="{D8F00893-A9A7-4F29-A963-FC1C81C5EA4E}"/>
    <cellStyle name="Normal 2 2 20" xfId="7720" xr:uid="{E2386B24-9853-4268-B240-FB96C766EB72}"/>
    <cellStyle name="Normal 2 2 21" xfId="7721" xr:uid="{4CF07E29-8202-4AEA-A7AE-6A9B9D4DDC4A}"/>
    <cellStyle name="Normal 2 2 22" xfId="7722" xr:uid="{C9DC4AD1-CA3B-4F6C-8526-28073CC6DAE8}"/>
    <cellStyle name="Normal 2 2 23" xfId="7723" xr:uid="{CA932346-F439-4BB8-8593-439ED69FA627}"/>
    <cellStyle name="Normal 2 2 24" xfId="7724" xr:uid="{562FE9AC-C8E4-42F1-B391-5AB286E08734}"/>
    <cellStyle name="Normal 2 2 25" xfId="7725" xr:uid="{15A5CB4F-1B89-4365-A18F-44D8872C5E20}"/>
    <cellStyle name="Normal 2 2 26" xfId="7726" xr:uid="{C6DC210A-C1BF-4DCA-A20D-4658968127D6}"/>
    <cellStyle name="Normal 2 2 27" xfId="7727" xr:uid="{82097AC1-4074-4864-9085-B8C756564DD7}"/>
    <cellStyle name="Normal 2 2 28" xfId="7728" xr:uid="{E39BBF4D-2FD4-47D1-9780-DCA9BC6126F1}"/>
    <cellStyle name="Normal 2 2 29" xfId="7729" xr:uid="{F8A01D9A-9572-4E74-870B-52210457FC6F}"/>
    <cellStyle name="Normal 2 2 3" xfId="7730" xr:uid="{DED4C655-AB78-4D1F-AECA-887F296B0C2D}"/>
    <cellStyle name="Normal 2 2 30" xfId="7731" xr:uid="{04223CA9-C74D-4070-9F46-39B723F7C942}"/>
    <cellStyle name="Normal 2 2 31" xfId="7732" xr:uid="{71DB779C-21CE-444A-8EAC-83D856CEE30A}"/>
    <cellStyle name="Normal 2 2 32" xfId="7733" xr:uid="{0F9B79D0-3D68-492E-88F4-2F8641F6728B}"/>
    <cellStyle name="Normal 2 2 33" xfId="7734" xr:uid="{72C2B485-193E-4828-9170-B149FC2E86F8}"/>
    <cellStyle name="Normal 2 2 34" xfId="7735" xr:uid="{802E482E-2391-4A95-B33E-E70CA2A96756}"/>
    <cellStyle name="Normal 2 2 35" xfId="7736" xr:uid="{9CCD73E6-7BCE-4FC5-BB2F-3BEA869214AB}"/>
    <cellStyle name="Normal 2 2 36" xfId="7737" xr:uid="{A1B5DEB4-0F1B-40EF-8EDE-E36362F16691}"/>
    <cellStyle name="Normal 2 2 37" xfId="7738" xr:uid="{FF6CEDCD-5C58-4B38-BD35-660AE907CBC3}"/>
    <cellStyle name="Normal 2 2 38" xfId="7739" xr:uid="{B13F1260-23F5-4731-9411-BF6C1AB9DE5A}"/>
    <cellStyle name="Normal 2 2 39" xfId="7740" xr:uid="{816C90C9-630D-4787-8FD0-F10A9BDF8F59}"/>
    <cellStyle name="Normal 2 2 4" xfId="7741" xr:uid="{D8DBDFB1-57FC-4113-A237-54CF5B5E6DDA}"/>
    <cellStyle name="Normal 2 2 40" xfId="7742" xr:uid="{3EE03368-CC17-462F-BE92-F821F2E04B4C}"/>
    <cellStyle name="Normal 2 2 41" xfId="7743" xr:uid="{B655228F-5545-41EC-9C04-EE27B034B175}"/>
    <cellStyle name="Normal 2 2 42" xfId="7744" xr:uid="{44997329-D6EC-48BF-A22E-177FC9A5BE0D}"/>
    <cellStyle name="Normal 2 2 43" xfId="7745" xr:uid="{C522627F-EF0F-4BFD-A9D4-A37E405A1347}"/>
    <cellStyle name="Normal 2 2 5" xfId="7746" xr:uid="{47528DA6-4D5B-4E0E-866D-A82FC3066C4C}"/>
    <cellStyle name="Normal 2 2 6" xfId="7747" xr:uid="{C27F7FD3-858F-4068-A4A5-2B4A2D390748}"/>
    <cellStyle name="Normal 2 2 7" xfId="7748" xr:uid="{14038838-3EB4-498F-B8CE-FE9BD8AF5489}"/>
    <cellStyle name="Normal 2 2 8" xfId="7749" xr:uid="{8914D852-EAEA-4367-8D7C-69AA9943E739}"/>
    <cellStyle name="Normal 2 2 9" xfId="7750" xr:uid="{4B38D518-7C35-4B2E-9868-ECBC71A1FF93}"/>
    <cellStyle name="Normal 2 20" xfId="7751" xr:uid="{30F61DB6-8A7E-4393-B58B-AFB5BA6C8790}"/>
    <cellStyle name="Normal 2 20 10" xfId="7752" xr:uid="{D0B47669-C79A-4DC5-833E-1B76D2D5E148}"/>
    <cellStyle name="Normal 2 20 11" xfId="7753" xr:uid="{44D44C36-9046-44F3-8E6D-F0875D7D4E53}"/>
    <cellStyle name="Normal 2 20 12" xfId="7754" xr:uid="{2124807B-AD38-4CD2-9201-0126D8605DF6}"/>
    <cellStyle name="Normal 2 20 13" xfId="7755" xr:uid="{59DCB0AD-4C3D-4B9C-AD3A-8D27247301C7}"/>
    <cellStyle name="Normal 2 20 14" xfId="7756" xr:uid="{74B7839F-E14A-4823-B34D-E8113EAC993A}"/>
    <cellStyle name="Normal 2 20 15" xfId="7757" xr:uid="{EF6859D6-78DF-4913-B015-865FF1A76FA8}"/>
    <cellStyle name="Normal 2 20 16" xfId="7758" xr:uid="{465E4529-2658-48B5-872C-7D3C97E8145A}"/>
    <cellStyle name="Normal 2 20 17" xfId="7759" xr:uid="{071BA64A-FFDA-446F-BB9C-750DBE4C25D9}"/>
    <cellStyle name="Normal 2 20 18" xfId="7760" xr:uid="{329DE776-6036-4759-A9BF-41DC446C150A}"/>
    <cellStyle name="Normal 2 20 19" xfId="7761" xr:uid="{AA1F9E16-D886-4429-821A-4617FA84E31C}"/>
    <cellStyle name="Normal 2 20 2" xfId="7762" xr:uid="{83B09797-C53E-425C-826D-F5054EB344F7}"/>
    <cellStyle name="Normal 2 20 2 10" xfId="7763" xr:uid="{B003CF86-BFE5-4C3D-8C27-30FDA5E94621}"/>
    <cellStyle name="Normal 2 20 2 11" xfId="7764" xr:uid="{B71007A0-03D0-4C23-BDB8-76054325432D}"/>
    <cellStyle name="Normal 2 20 2 12" xfId="7765" xr:uid="{A2DE3675-5167-4E62-B484-9E31D8DD9B82}"/>
    <cellStyle name="Normal 2 20 2 13" xfId="7766" xr:uid="{F39D187A-CB05-4E91-AF25-56F44B829487}"/>
    <cellStyle name="Normal 2 20 2 14" xfId="7767" xr:uid="{7193A60A-3C24-4981-ACCF-DB498A936D0E}"/>
    <cellStyle name="Normal 2 20 2 15" xfId="7768" xr:uid="{79E56512-E70F-4D72-80D3-A2D14EE87AFD}"/>
    <cellStyle name="Normal 2 20 2 16" xfId="7769" xr:uid="{F58D391E-5F24-4342-BF0A-4B0FB1F36DA5}"/>
    <cellStyle name="Normal 2 20 2 17" xfId="7770" xr:uid="{3C22EF7C-69D9-4B68-BEDE-DADEE0E59112}"/>
    <cellStyle name="Normal 2 20 2 18" xfId="7771" xr:uid="{6907ACAC-0C19-41DA-B000-24161DFC14D0}"/>
    <cellStyle name="Normal 2 20 2 19" xfId="7772" xr:uid="{1D360571-2928-45C6-96D4-595098AC4B0F}"/>
    <cellStyle name="Normal 2 20 2 2" xfId="7773" xr:uid="{32E90A7C-6313-4BF5-BDF4-13B9E103343E}"/>
    <cellStyle name="Normal 2 20 2 2 10" xfId="7774" xr:uid="{F054D56C-746E-49A1-8DC7-51EF81659883}"/>
    <cellStyle name="Normal 2 20 2 2 11" xfId="7775" xr:uid="{43807A0D-5830-4E27-972E-902CB1CAF8EF}"/>
    <cellStyle name="Normal 2 20 2 2 12" xfId="7776" xr:uid="{FFB89108-0524-473D-84A1-E96562AFCAE3}"/>
    <cellStyle name="Normal 2 20 2 2 13" xfId="7777" xr:uid="{F115D6D0-2A09-4874-8887-9931D8DFA385}"/>
    <cellStyle name="Normal 2 20 2 2 14" xfId="7778" xr:uid="{C89B745B-AE5A-4CC3-A752-37BDE0F72CE8}"/>
    <cellStyle name="Normal 2 20 2 2 15" xfId="7779" xr:uid="{0FA5D791-ED0B-4AAB-945D-A716DEF8E5D2}"/>
    <cellStyle name="Normal 2 20 2 2 16" xfId="7780" xr:uid="{03DC4917-E85F-4EAE-8221-0AAC20D106BE}"/>
    <cellStyle name="Normal 2 20 2 2 17" xfId="7781" xr:uid="{2CB1B7B9-6CC1-4869-9AA3-59C93F2CDBFA}"/>
    <cellStyle name="Normal 2 20 2 2 18" xfId="7782" xr:uid="{A698DB53-493B-4D7C-9BBA-D17A8D06CC24}"/>
    <cellStyle name="Normal 2 20 2 2 19" xfId="7783" xr:uid="{C24CF35D-5F49-4772-9BA3-E5E71EB07059}"/>
    <cellStyle name="Normal 2 20 2 2 2" xfId="7784" xr:uid="{A8298699-A573-4870-9067-95C89BBCD635}"/>
    <cellStyle name="Normal 2 20 2 2 2 10" xfId="7785" xr:uid="{46B3D02F-B1E9-4B2C-B11D-906D58743110}"/>
    <cellStyle name="Normal 2 20 2 2 2 11" xfId="7786" xr:uid="{86AEC8C9-ACA7-42B0-8205-44CFEC698BEE}"/>
    <cellStyle name="Normal 2 20 2 2 2 12" xfId="7787" xr:uid="{B10CA919-CB18-413D-840D-6F81E9C24BE1}"/>
    <cellStyle name="Normal 2 20 2 2 2 13" xfId="7788" xr:uid="{12C182E9-F766-422A-8E43-EA167EBB59E1}"/>
    <cellStyle name="Normal 2 20 2 2 2 14" xfId="7789" xr:uid="{15003B9C-7E64-46E0-B9B3-33D7D398E90F}"/>
    <cellStyle name="Normal 2 20 2 2 2 15" xfId="7790" xr:uid="{FE908190-385C-4E3F-80D0-D03AAEF7FDD6}"/>
    <cellStyle name="Normal 2 20 2 2 2 16" xfId="7791" xr:uid="{B3F9338E-FAA3-435F-BB4E-25C75C2776BF}"/>
    <cellStyle name="Normal 2 20 2 2 2 17" xfId="7792" xr:uid="{BD47DA44-4B41-4CF8-991B-0C3CA9171753}"/>
    <cellStyle name="Normal 2 20 2 2 2 18" xfId="7793" xr:uid="{02625107-25BD-4F33-A864-9BAF91BB6674}"/>
    <cellStyle name="Normal 2 20 2 2 2 19" xfId="7794" xr:uid="{2EA4D3B4-912D-42DC-BCBF-446D9EC8808F}"/>
    <cellStyle name="Normal 2 20 2 2 2 2" xfId="7795" xr:uid="{3D81CA7D-6F5F-4983-840D-587203F465ED}"/>
    <cellStyle name="Normal 2 20 2 2 2 20" xfId="7796" xr:uid="{1D832A9B-0F24-4906-8233-235AAA845C32}"/>
    <cellStyle name="Normal 2 20 2 2 2 21" xfId="7797" xr:uid="{797177AD-98FD-4526-B450-E20297272191}"/>
    <cellStyle name="Normal 2 20 2 2 2 22" xfId="7798" xr:uid="{A3B5DF18-7B40-4D5E-8CED-689343FFF0F7}"/>
    <cellStyle name="Normal 2 20 2 2 2 23" xfId="7799" xr:uid="{44E9527E-BCBD-461D-B310-C87E8B6C479A}"/>
    <cellStyle name="Normal 2 20 2 2 2 24" xfId="7800" xr:uid="{0BBC5840-1786-4492-BF0C-E2EF76C22151}"/>
    <cellStyle name="Normal 2 20 2 2 2 25" xfId="7801" xr:uid="{852112EE-38E4-4D8D-AF48-7FED4BDC91A6}"/>
    <cellStyle name="Normal 2 20 2 2 2 26" xfId="7802" xr:uid="{7F0D0EE6-7CD7-4BBD-82AC-C1B92D0906FC}"/>
    <cellStyle name="Normal 2 20 2 2 2 27" xfId="7803" xr:uid="{933DFC8A-557A-4EE4-ADCF-9B4371C15BE7}"/>
    <cellStyle name="Normal 2 20 2 2 2 28" xfId="7804" xr:uid="{160D6CC6-6AEB-41AC-970F-D0801D16B98E}"/>
    <cellStyle name="Normal 2 20 2 2 2 29" xfId="7805" xr:uid="{E245E31B-BAAB-482B-9EA6-57D26DB4ABAF}"/>
    <cellStyle name="Normal 2 20 2 2 2 3" xfId="7806" xr:uid="{2F767442-DC1F-4554-9243-777F3E9721D2}"/>
    <cellStyle name="Normal 2 20 2 2 2 30" xfId="7807" xr:uid="{C7E9E06C-8434-4854-8BD8-9772BF3BABB9}"/>
    <cellStyle name="Normal 2 20 2 2 2 31" xfId="7808" xr:uid="{D47D29EC-36DC-4030-8FD8-4A304678AAD5}"/>
    <cellStyle name="Normal 2 20 2 2 2 32" xfId="7809" xr:uid="{173806C3-FB80-42BD-BEAC-05B3D6313FDE}"/>
    <cellStyle name="Normal 2 20 2 2 2 33" xfId="7810" xr:uid="{ECE91ADB-39C9-43DD-A3F7-2B2892638F33}"/>
    <cellStyle name="Normal 2 20 2 2 2 34" xfId="7811" xr:uid="{CD509C17-2137-4C1E-B42C-8687570BA29C}"/>
    <cellStyle name="Normal 2 20 2 2 2 35" xfId="7812" xr:uid="{67B66936-EFE8-4E31-9F6C-FB8A2B1D35C2}"/>
    <cellStyle name="Normal 2 20 2 2 2 36" xfId="7813" xr:uid="{5C46768B-18A2-4F0E-B7CA-99C8B54ED8E1}"/>
    <cellStyle name="Normal 2 20 2 2 2 37" xfId="7814" xr:uid="{4876F881-CAAA-4105-B9FD-A1B35258F3FC}"/>
    <cellStyle name="Normal 2 20 2 2 2 38" xfId="7815" xr:uid="{4016E1E4-CC03-4ADB-BCF3-FFBEBEB2BCFA}"/>
    <cellStyle name="Normal 2 20 2 2 2 4" xfId="7816" xr:uid="{A658E7D0-EE1F-4934-ACF1-9368379F4005}"/>
    <cellStyle name="Normal 2 20 2 2 2 5" xfId="7817" xr:uid="{14717349-4DD6-4C22-8D7D-C07D42035AAC}"/>
    <cellStyle name="Normal 2 20 2 2 2 6" xfId="7818" xr:uid="{16DAADEC-7CCB-4D78-A962-F7531C10435E}"/>
    <cellStyle name="Normal 2 20 2 2 2 7" xfId="7819" xr:uid="{A6DAA025-9F4E-4918-AB9C-4F4B175CC0C4}"/>
    <cellStyle name="Normal 2 20 2 2 2 8" xfId="7820" xr:uid="{24D336C1-1F1D-42F5-8A0F-501E4D3F2F26}"/>
    <cellStyle name="Normal 2 20 2 2 2 9" xfId="7821" xr:uid="{88E50CCC-0F04-48F9-9F3B-618997A8E71B}"/>
    <cellStyle name="Normal 2 20 2 2 20" xfId="7822" xr:uid="{5D2D1398-84E5-4E8E-BF23-B041A95EA88B}"/>
    <cellStyle name="Normal 2 20 2 2 21" xfId="7823" xr:uid="{A794269D-DB95-4E3E-A466-22A813CD1030}"/>
    <cellStyle name="Normal 2 20 2 2 22" xfId="7824" xr:uid="{F932432E-020D-4CC9-A95C-A4C8D3574DB6}"/>
    <cellStyle name="Normal 2 20 2 2 23" xfId="7825" xr:uid="{08FC25A1-D718-4161-BC27-E9B059CFB32C}"/>
    <cellStyle name="Normal 2 20 2 2 24" xfId="7826" xr:uid="{1336B54C-1CD4-43E7-B348-E789D9A75651}"/>
    <cellStyle name="Normal 2 20 2 2 25" xfId="7827" xr:uid="{F4A12B21-2C4F-4AE1-A799-63F532200498}"/>
    <cellStyle name="Normal 2 20 2 2 26" xfId="7828" xr:uid="{B3076103-023F-44C2-A854-05BD43B08CA9}"/>
    <cellStyle name="Normal 2 20 2 2 27" xfId="7829" xr:uid="{CA041D23-EB37-424E-AD56-76A4A972E6D1}"/>
    <cellStyle name="Normal 2 20 2 2 28" xfId="7830" xr:uid="{F482534B-9349-40FE-BFB5-BF56424EC05D}"/>
    <cellStyle name="Normal 2 20 2 2 29" xfId="7831" xr:uid="{538BFA0D-426E-4B67-9BE1-87855934E556}"/>
    <cellStyle name="Normal 2 20 2 2 3" xfId="7832" xr:uid="{1A0F7FAF-7B38-48F6-A307-7804A1609016}"/>
    <cellStyle name="Normal 2 20 2 2 30" xfId="7833" xr:uid="{F291FE86-F9C2-459C-A404-411EAE6B545E}"/>
    <cellStyle name="Normal 2 20 2 2 31" xfId="7834" xr:uid="{00F07881-098C-46DC-8A74-4E99F61905CB}"/>
    <cellStyle name="Normal 2 20 2 2 32" xfId="7835" xr:uid="{2F3E754D-8C33-4655-81CC-77A86E5A8166}"/>
    <cellStyle name="Normal 2 20 2 2 33" xfId="7836" xr:uid="{1893C6BA-F6F1-4125-9A8A-75101A84AADB}"/>
    <cellStyle name="Normal 2 20 2 2 34" xfId="7837" xr:uid="{438FA744-C15C-4FB7-B291-F03F1741FF86}"/>
    <cellStyle name="Normal 2 20 2 2 35" xfId="7838" xr:uid="{3E6BE20A-F423-48EC-BAFD-1FE532B552DE}"/>
    <cellStyle name="Normal 2 20 2 2 36" xfId="7839" xr:uid="{2C1BA160-C16C-421B-998E-84163764CFDD}"/>
    <cellStyle name="Normal 2 20 2 2 37" xfId="7840" xr:uid="{F88AA4F7-8D0E-43AA-A50D-ED8C8B1FCFC7}"/>
    <cellStyle name="Normal 2 20 2 2 38" xfId="7841" xr:uid="{FF54EA07-9BA4-4A38-9CF1-5F3B5BC42E74}"/>
    <cellStyle name="Normal 2 20 2 2 4" xfId="7842" xr:uid="{080AB8FB-0CEB-4F8C-8D66-89C7B91169D3}"/>
    <cellStyle name="Normal 2 20 2 2 5" xfId="7843" xr:uid="{E4DBEA35-21DB-44DC-BA03-B6388F62F681}"/>
    <cellStyle name="Normal 2 20 2 2 6" xfId="7844" xr:uid="{62647E33-8AD5-4119-B185-08CE0B18D9A1}"/>
    <cellStyle name="Normal 2 20 2 2 7" xfId="7845" xr:uid="{A6DECF4F-D973-4D67-9BE8-201A6F174969}"/>
    <cellStyle name="Normal 2 20 2 2 8" xfId="7846" xr:uid="{59C206A3-86AD-42B4-AA96-9F58EA720665}"/>
    <cellStyle name="Normal 2 20 2 2 9" xfId="7847" xr:uid="{7BEEB830-8BEE-4F1E-9385-B20FCD4C544D}"/>
    <cellStyle name="Normal 2 20 2 20" xfId="7848" xr:uid="{EFE4280A-67BD-4639-9540-44738998D754}"/>
    <cellStyle name="Normal 2 20 2 21" xfId="7849" xr:uid="{391B4F61-9D6C-4E98-8960-6CD59CA2442A}"/>
    <cellStyle name="Normal 2 20 2 22" xfId="7850" xr:uid="{BEFD26DB-B6B6-405B-8CEF-54178BD7631E}"/>
    <cellStyle name="Normal 2 20 2 23" xfId="7851" xr:uid="{B19B8792-868B-4AED-B2FE-D03345F7BF6F}"/>
    <cellStyle name="Normal 2 20 2 24" xfId="7852" xr:uid="{38DDA060-712B-4818-9AA2-33998173AE69}"/>
    <cellStyle name="Normal 2 20 2 25" xfId="7853" xr:uid="{560EF166-B686-40C9-8F0B-384492A61B73}"/>
    <cellStyle name="Normal 2 20 2 26" xfId="7854" xr:uid="{93C6DD91-6679-49AB-8ED5-0933C093309B}"/>
    <cellStyle name="Normal 2 20 2 27" xfId="7855" xr:uid="{6DAA1DDB-7A17-411D-A3CC-21776D1E6894}"/>
    <cellStyle name="Normal 2 20 2 28" xfId="7856" xr:uid="{6711A8F8-CF2D-4214-AEB4-5A1D83EECCAE}"/>
    <cellStyle name="Normal 2 20 2 29" xfId="7857" xr:uid="{5E6FA78B-3E47-4B1A-A9CA-6DA49EAF5CCF}"/>
    <cellStyle name="Normal 2 20 2 3" xfId="7858" xr:uid="{5328B507-E4C3-4A52-9669-DF65F1B67756}"/>
    <cellStyle name="Normal 2 20 2 30" xfId="7859" xr:uid="{86647E2B-AC0F-4D44-BFB0-C825574C0691}"/>
    <cellStyle name="Normal 2 20 2 31" xfId="7860" xr:uid="{677F1E7F-5A81-4C89-B5C7-77394F7617FA}"/>
    <cellStyle name="Normal 2 20 2 32" xfId="7861" xr:uid="{729DBB96-6EC2-4E96-A3CB-F759B36BBE20}"/>
    <cellStyle name="Normal 2 20 2 33" xfId="7862" xr:uid="{AB5C4517-225E-42C8-9C76-910AD0F756ED}"/>
    <cellStyle name="Normal 2 20 2 34" xfId="7863" xr:uid="{473316BE-1080-4FED-A447-D70352AB261C}"/>
    <cellStyle name="Normal 2 20 2 35" xfId="7864" xr:uid="{8D35D2E6-22B1-4170-9F7B-326F5AEC29A2}"/>
    <cellStyle name="Normal 2 20 2 36" xfId="7865" xr:uid="{A011F2D0-E5DB-41B1-917F-282652FD318F}"/>
    <cellStyle name="Normal 2 20 2 37" xfId="7866" xr:uid="{768F7473-D0A5-45EA-8959-1C6580BFA235}"/>
    <cellStyle name="Normal 2 20 2 38" xfId="7867" xr:uid="{8DBE04C3-6C81-4898-A6A6-0A5DF748A911}"/>
    <cellStyle name="Normal 2 20 2 39" xfId="7868" xr:uid="{32F24D0A-30D6-4DE9-B999-E386A229FC8D}"/>
    <cellStyle name="Normal 2 20 2 4" xfId="7869" xr:uid="{9DD8E6AB-1E53-42A5-A1EE-EC198B643370}"/>
    <cellStyle name="Normal 2 20 2 40" xfId="7870" xr:uid="{C0C6DF80-822A-4197-9758-C48BD996FEBC}"/>
    <cellStyle name="Normal 2 20 2 5" xfId="7871" xr:uid="{60251BA6-4EA7-43BB-878B-BD974C467F73}"/>
    <cellStyle name="Normal 2 20 2 6" xfId="7872" xr:uid="{55F1E4D7-6422-4DF6-8B5E-A5769F7C93FE}"/>
    <cellStyle name="Normal 2 20 2 7" xfId="7873" xr:uid="{BCFF9621-B89C-4C31-970F-300FD1BD0C26}"/>
    <cellStyle name="Normal 2 20 2 8" xfId="7874" xr:uid="{C655CA17-C729-4DEB-869D-EA6A35010A06}"/>
    <cellStyle name="Normal 2 20 2 9" xfId="7875" xr:uid="{36C3866E-902E-418B-B93B-EA849D685184}"/>
    <cellStyle name="Normal 2 20 20" xfId="7876" xr:uid="{81D4A78F-292E-43F3-A73E-97E14A3E8FB2}"/>
    <cellStyle name="Normal 2 20 21" xfId="7877" xr:uid="{5C4376C1-F7B2-46AD-8365-046F349FD50E}"/>
    <cellStyle name="Normal 2 20 22" xfId="7878" xr:uid="{1598D9B8-E590-4E02-BA24-95C12856B60A}"/>
    <cellStyle name="Normal 2 20 23" xfId="7879" xr:uid="{078F3ED6-18EE-47E6-B318-06F5CDC8B025}"/>
    <cellStyle name="Normal 2 20 24" xfId="7880" xr:uid="{98591BE1-985C-416E-A2F8-BB8843DA56CD}"/>
    <cellStyle name="Normal 2 20 25" xfId="7881" xr:uid="{690B2192-08D7-4EF6-8F17-74D81803DDB7}"/>
    <cellStyle name="Normal 2 20 26" xfId="7882" xr:uid="{1CCBED38-E15A-4DC2-979A-7361B85576FF}"/>
    <cellStyle name="Normal 2 20 27" xfId="7883" xr:uid="{02C6CC0E-702C-49D4-90C0-583B34D14580}"/>
    <cellStyle name="Normal 2 20 28" xfId="7884" xr:uid="{CBAEF1E9-F16A-478F-98E7-513FF0E4C50E}"/>
    <cellStyle name="Normal 2 20 29" xfId="7885" xr:uid="{036F822D-6801-48F4-8D3A-12DA2ABFCC06}"/>
    <cellStyle name="Normal 2 20 3" xfId="7886" xr:uid="{EBD9FABB-E0D8-4C76-B69C-31D8A8FB6AC0}"/>
    <cellStyle name="Normal 2 20 3 10" xfId="7887" xr:uid="{2E3653AA-16BE-41F5-86AC-001D5D79FEE8}"/>
    <cellStyle name="Normal 2 20 3 11" xfId="7888" xr:uid="{9050B2EC-3348-4D7D-96A5-05D561639C66}"/>
    <cellStyle name="Normal 2 20 3 12" xfId="7889" xr:uid="{5C66D20D-6E74-4BBF-951F-531605A2C1DE}"/>
    <cellStyle name="Normal 2 20 3 13" xfId="7890" xr:uid="{AA206A97-4A60-43E2-B920-5B2274EB271A}"/>
    <cellStyle name="Normal 2 20 3 14" xfId="7891" xr:uid="{2D3941DA-55B6-4B22-BBA4-45549FF29E28}"/>
    <cellStyle name="Normal 2 20 3 15" xfId="7892" xr:uid="{4514FDC6-F1F2-4F7B-8C20-6C0894675906}"/>
    <cellStyle name="Normal 2 20 3 16" xfId="7893" xr:uid="{5A4ED2AF-AA7B-4CF1-9846-21E550D6B2FF}"/>
    <cellStyle name="Normal 2 20 3 17" xfId="7894" xr:uid="{0432EB0A-5A6B-4B2A-9E18-335AADC6C2AA}"/>
    <cellStyle name="Normal 2 20 3 18" xfId="7895" xr:uid="{8C7A32E3-DA83-4A7F-ABA3-C280563CF1A5}"/>
    <cellStyle name="Normal 2 20 3 19" xfId="7896" xr:uid="{82704194-CD2B-4586-944E-4D32DA4FBF31}"/>
    <cellStyle name="Normal 2 20 3 2" xfId="7897" xr:uid="{F5A74A80-7A58-4A3F-B4EF-846A9ABC23E2}"/>
    <cellStyle name="Normal 2 20 3 2 10" xfId="7898" xr:uid="{09574F33-CA17-41AF-B793-CA65B856DE79}"/>
    <cellStyle name="Normal 2 20 3 2 11" xfId="7899" xr:uid="{0FEB81EC-59E3-403B-B702-E02DD1459330}"/>
    <cellStyle name="Normal 2 20 3 2 12" xfId="7900" xr:uid="{6E3511BF-25D6-47B4-94E6-04F7C126B32E}"/>
    <cellStyle name="Normal 2 20 3 2 13" xfId="7901" xr:uid="{4B2CD64D-F1FB-40F2-A4F1-C57748951701}"/>
    <cellStyle name="Normal 2 20 3 2 14" xfId="7902" xr:uid="{35BAEDA2-2AC3-4D5F-80F5-2A58A2305E9E}"/>
    <cellStyle name="Normal 2 20 3 2 15" xfId="7903" xr:uid="{3BB4FD1D-BBB5-43DF-89BB-13D7AE0EE40F}"/>
    <cellStyle name="Normal 2 20 3 2 16" xfId="7904" xr:uid="{B263D25D-3479-4C36-961C-2EF94CF98373}"/>
    <cellStyle name="Normal 2 20 3 2 17" xfId="7905" xr:uid="{07BD4E79-9D1A-48F2-970D-CC5416CD3DF5}"/>
    <cellStyle name="Normal 2 20 3 2 18" xfId="7906" xr:uid="{EC09709F-3C81-4DAD-9B42-EC0B805A3C06}"/>
    <cellStyle name="Normal 2 20 3 2 19" xfId="7907" xr:uid="{84D9808C-F634-45BD-A053-923E5E8D1066}"/>
    <cellStyle name="Normal 2 20 3 2 2" xfId="7908" xr:uid="{9DD75141-4DE8-41EF-B69C-2143B93C84CB}"/>
    <cellStyle name="Normal 2 20 3 2 20" xfId="7909" xr:uid="{AABFF1C9-4C0E-45EE-BD7F-6C41EA35874B}"/>
    <cellStyle name="Normal 2 20 3 2 21" xfId="7910" xr:uid="{2534014B-4192-43B3-9152-6F216EBCFEA0}"/>
    <cellStyle name="Normal 2 20 3 2 22" xfId="7911" xr:uid="{C3C80870-DAC2-4387-AB74-77EDFB6AED21}"/>
    <cellStyle name="Normal 2 20 3 2 23" xfId="7912" xr:uid="{323DA52B-1A8C-4150-B916-CD8EA06B07DD}"/>
    <cellStyle name="Normal 2 20 3 2 24" xfId="7913" xr:uid="{41CA8430-5E12-470E-9030-DBBBE12FF207}"/>
    <cellStyle name="Normal 2 20 3 2 25" xfId="7914" xr:uid="{3816E61F-E0D3-495C-A234-91616C856163}"/>
    <cellStyle name="Normal 2 20 3 2 26" xfId="7915" xr:uid="{3E92842F-CC75-412A-B880-5AD7C1B1355C}"/>
    <cellStyle name="Normal 2 20 3 2 27" xfId="7916" xr:uid="{A6E073E8-5BB0-46A7-AAFD-2A90D29353E1}"/>
    <cellStyle name="Normal 2 20 3 2 28" xfId="7917" xr:uid="{4D3FB65E-E4D8-4C91-8DAB-DFEAED223E81}"/>
    <cellStyle name="Normal 2 20 3 2 29" xfId="7918" xr:uid="{CBFF97D9-590F-40A5-8E79-943733D015C7}"/>
    <cellStyle name="Normal 2 20 3 2 3" xfId="7919" xr:uid="{F1B8E5AB-695E-4DB3-8455-03472D0BB40B}"/>
    <cellStyle name="Normal 2 20 3 2 30" xfId="7920" xr:uid="{82434106-7A40-4DB3-9866-83373EDA947B}"/>
    <cellStyle name="Normal 2 20 3 2 31" xfId="7921" xr:uid="{573063FB-7A11-429B-8BB2-7F38251F3678}"/>
    <cellStyle name="Normal 2 20 3 2 32" xfId="7922" xr:uid="{D07AA1D8-CF6D-4B31-B292-A3DDAD0E5A62}"/>
    <cellStyle name="Normal 2 20 3 2 33" xfId="7923" xr:uid="{24AD9830-FE34-46D9-9827-E7C705BE7A13}"/>
    <cellStyle name="Normal 2 20 3 2 34" xfId="7924" xr:uid="{CD73460F-0EEC-4D73-9273-D96742A1498B}"/>
    <cellStyle name="Normal 2 20 3 2 35" xfId="7925" xr:uid="{4BDCD147-EFCA-417A-86A9-B174CCFE5030}"/>
    <cellStyle name="Normal 2 20 3 2 36" xfId="7926" xr:uid="{F41722B7-0A59-4D34-B27E-DFBB6568628A}"/>
    <cellStyle name="Normal 2 20 3 2 37" xfId="7927" xr:uid="{2FACD6C6-680A-4AFC-BC59-50377EB81C2B}"/>
    <cellStyle name="Normal 2 20 3 2 38" xfId="7928" xr:uid="{DA71671C-EF98-4112-9F40-3494EB3E3101}"/>
    <cellStyle name="Normal 2 20 3 2 4" xfId="7929" xr:uid="{B72178AE-37CB-4BF7-AFC4-D521CEBC68DA}"/>
    <cellStyle name="Normal 2 20 3 2 5" xfId="7930" xr:uid="{D18DD4FE-5BA2-4ECA-8FFD-4291EA8A403F}"/>
    <cellStyle name="Normal 2 20 3 2 6" xfId="7931" xr:uid="{AC7167D0-B1AF-4368-BFAE-619C9252E84F}"/>
    <cellStyle name="Normal 2 20 3 2 7" xfId="7932" xr:uid="{EA63802C-4044-4EB8-8CDC-2146C208CAE7}"/>
    <cellStyle name="Normal 2 20 3 2 8" xfId="7933" xr:uid="{884468E0-F452-4EC2-B966-48FBCB693858}"/>
    <cellStyle name="Normal 2 20 3 2 9" xfId="7934" xr:uid="{602B63C8-BEBB-4D5B-970A-2465075C54A5}"/>
    <cellStyle name="Normal 2 20 3 20" xfId="7935" xr:uid="{17967B02-D7BE-4556-A903-F3ADB9AA6A5E}"/>
    <cellStyle name="Normal 2 20 3 21" xfId="7936" xr:uid="{37B08442-9192-4D86-8186-2B43A3359DC8}"/>
    <cellStyle name="Normal 2 20 3 22" xfId="7937" xr:uid="{5A5D5B42-71D5-4776-8E9E-8731B1DC8090}"/>
    <cellStyle name="Normal 2 20 3 23" xfId="7938" xr:uid="{E2E6CFEE-ECE7-45E2-B847-4CFAE253825C}"/>
    <cellStyle name="Normal 2 20 3 24" xfId="7939" xr:uid="{DB267C3E-90BF-4427-82B3-C870AD05D262}"/>
    <cellStyle name="Normal 2 20 3 25" xfId="7940" xr:uid="{75D078DA-32A1-4F5E-9EE8-6E222665AB53}"/>
    <cellStyle name="Normal 2 20 3 26" xfId="7941" xr:uid="{D5CA85E7-BFD6-4090-8402-93DCA23148B6}"/>
    <cellStyle name="Normal 2 20 3 27" xfId="7942" xr:uid="{F383A76D-273E-40A5-8FFC-FFFF3C36A697}"/>
    <cellStyle name="Normal 2 20 3 28" xfId="7943" xr:uid="{66DFBF95-F046-4E3B-BB40-909BF4A72A76}"/>
    <cellStyle name="Normal 2 20 3 29" xfId="7944" xr:uid="{C97FCA6A-AB1D-4C57-974D-79F34DDF8716}"/>
    <cellStyle name="Normal 2 20 3 3" xfId="7945" xr:uid="{AC3C6334-F793-4663-BA35-EF2C0D81AD54}"/>
    <cellStyle name="Normal 2 20 3 30" xfId="7946" xr:uid="{3A67D644-35D0-4BA2-A655-91144220C346}"/>
    <cellStyle name="Normal 2 20 3 31" xfId="7947" xr:uid="{D8B92D0D-1346-4AF9-A594-6DC810F9FD12}"/>
    <cellStyle name="Normal 2 20 3 32" xfId="7948" xr:uid="{C33380DC-FAA6-4B5D-9F9A-2DF591A2A72E}"/>
    <cellStyle name="Normal 2 20 3 33" xfId="7949" xr:uid="{9780CF88-6E63-43E4-91D9-5A7A64CD5A73}"/>
    <cellStyle name="Normal 2 20 3 34" xfId="7950" xr:uid="{09662BB0-9F18-4162-BC84-96A55B29EF1E}"/>
    <cellStyle name="Normal 2 20 3 35" xfId="7951" xr:uid="{D52B6F23-2EF2-4C73-939A-D05023ED8567}"/>
    <cellStyle name="Normal 2 20 3 36" xfId="7952" xr:uid="{BAC7546C-4187-403E-9D3B-E8B31D04D486}"/>
    <cellStyle name="Normal 2 20 3 37" xfId="7953" xr:uid="{B79954EF-899A-486A-A647-4ABABA27CC19}"/>
    <cellStyle name="Normal 2 20 3 38" xfId="7954" xr:uid="{9B7D1FCD-0C64-4B0B-A34A-B4CAB71E79C1}"/>
    <cellStyle name="Normal 2 20 3 4" xfId="7955" xr:uid="{D64DE759-5CC8-4D5D-AD21-5EBC87D7A512}"/>
    <cellStyle name="Normal 2 20 3 5" xfId="7956" xr:uid="{B064C148-5C9E-4F62-8AA8-90ADF8400BB7}"/>
    <cellStyle name="Normal 2 20 3 6" xfId="7957" xr:uid="{F66093B1-796F-4792-BC95-50DD3DE36172}"/>
    <cellStyle name="Normal 2 20 3 7" xfId="7958" xr:uid="{C48D2DAB-C388-45DE-9457-2078204692AE}"/>
    <cellStyle name="Normal 2 20 3 8" xfId="7959" xr:uid="{9CE232ED-2D49-4CB6-B417-43939B0D11AC}"/>
    <cellStyle name="Normal 2 20 3 9" xfId="7960" xr:uid="{780E9AB7-9A5F-4F19-9C60-3BE245470226}"/>
    <cellStyle name="Normal 2 20 30" xfId="7961" xr:uid="{80899798-A1B5-43E0-970A-817F558F14B5}"/>
    <cellStyle name="Normal 2 20 31" xfId="7962" xr:uid="{E86F427D-930F-4FCA-92EC-DDBFA4170C0D}"/>
    <cellStyle name="Normal 2 20 32" xfId="7963" xr:uid="{D63D3018-D6CC-4B59-9722-EA6E1918E6E2}"/>
    <cellStyle name="Normal 2 20 33" xfId="7964" xr:uid="{E8A7C8EB-E899-4744-B4E6-5A04CD4E7F7A}"/>
    <cellStyle name="Normal 2 20 34" xfId="7965" xr:uid="{EAAAE6E7-2581-413C-B264-8F3B04C9F4DB}"/>
    <cellStyle name="Normal 2 20 35" xfId="7966" xr:uid="{C3ACCBD0-C634-4F9E-9A8E-D47A56217F4C}"/>
    <cellStyle name="Normal 2 20 36" xfId="7967" xr:uid="{E8A09804-4137-4426-8C89-23BF20C112AC}"/>
    <cellStyle name="Normal 2 20 37" xfId="7968" xr:uid="{09DF6107-6177-44F0-A686-C646A89B6273}"/>
    <cellStyle name="Normal 2 20 38" xfId="7969" xr:uid="{C9FABF4A-E29C-43AB-B618-595E7090EE98}"/>
    <cellStyle name="Normal 2 20 39" xfId="7970" xr:uid="{E9AD1FA5-1A0B-4E15-9612-240906EE2136}"/>
    <cellStyle name="Normal 2 20 4" xfId="7971" xr:uid="{54D58E89-C2ED-423E-B44E-5CC1539B17D9}"/>
    <cellStyle name="Normal 2 20 40" xfId="7972" xr:uid="{C1D103CB-DF0A-48A3-A1E9-5E5C333468A7}"/>
    <cellStyle name="Normal 2 20 5" xfId="7973" xr:uid="{A7D9DBA5-E439-42A5-80E3-0AD993BEBC1A}"/>
    <cellStyle name="Normal 2 20 6" xfId="7974" xr:uid="{E38384DC-7F81-4EF3-A7C6-1CFF70B72003}"/>
    <cellStyle name="Normal 2 20 7" xfId="7975" xr:uid="{779BC56F-AA33-4B63-AC7A-5FAD6C45605C}"/>
    <cellStyle name="Normal 2 20 8" xfId="7976" xr:uid="{4C0A4272-89EB-480D-9B4C-B3A36888FD7B}"/>
    <cellStyle name="Normal 2 20 9" xfId="7977" xr:uid="{18C16C2F-101E-4C9A-8908-FB5C967DE19B}"/>
    <cellStyle name="Normal 2 21" xfId="7978" xr:uid="{74B22412-F730-4FE3-AB48-B9A4627CD194}"/>
    <cellStyle name="Normal 2 21 10" xfId="7979" xr:uid="{14438136-7BDB-4E54-B9D3-EC365A2C5241}"/>
    <cellStyle name="Normal 2 21 11" xfId="7980" xr:uid="{F7D32A73-1C1D-4897-9A39-D5609E3A51D4}"/>
    <cellStyle name="Normal 2 21 12" xfId="7981" xr:uid="{C54B982F-35D5-4161-BAA2-BEA5C4CF50E9}"/>
    <cellStyle name="Normal 2 21 13" xfId="7982" xr:uid="{D273417D-1D20-4806-AFFE-042A4261445E}"/>
    <cellStyle name="Normal 2 21 14" xfId="7983" xr:uid="{0DA21E41-C295-44F5-909B-A6CAA1235C62}"/>
    <cellStyle name="Normal 2 21 15" xfId="7984" xr:uid="{2C952A7B-3467-4E6B-B97F-F85A49F1F78A}"/>
    <cellStyle name="Normal 2 21 16" xfId="7985" xr:uid="{6A379548-AEB9-47D5-BEC9-86777D886A55}"/>
    <cellStyle name="Normal 2 21 17" xfId="7986" xr:uid="{B4919C24-711F-48CF-BAF5-D90544ACB700}"/>
    <cellStyle name="Normal 2 21 18" xfId="7987" xr:uid="{1D2B2879-22A4-4F14-9966-F83E1036B2D8}"/>
    <cellStyle name="Normal 2 21 19" xfId="7988" xr:uid="{9913E069-B722-4C70-8FEE-D7F72436F144}"/>
    <cellStyle name="Normal 2 21 2" xfId="7989" xr:uid="{F455AB2E-F530-4509-93C2-5036D97650B9}"/>
    <cellStyle name="Normal 2 21 2 10" xfId="7990" xr:uid="{8375EAA9-4590-4082-996B-762E6A428616}"/>
    <cellStyle name="Normal 2 21 2 11" xfId="7991" xr:uid="{1DFDEAFD-EF93-4C30-A9E7-3BFCA0913A95}"/>
    <cellStyle name="Normal 2 21 2 12" xfId="7992" xr:uid="{57D61166-1F6A-49EF-AAF7-B1B7F92CCCE5}"/>
    <cellStyle name="Normal 2 21 2 13" xfId="7993" xr:uid="{8BEE93D0-723B-4FF6-A809-FA4D345FB700}"/>
    <cellStyle name="Normal 2 21 2 14" xfId="7994" xr:uid="{234EFF37-F2D0-4540-832F-46EC8956AA7B}"/>
    <cellStyle name="Normal 2 21 2 15" xfId="7995" xr:uid="{B9F67C2E-C960-4EB2-AA81-65E81AC578B0}"/>
    <cellStyle name="Normal 2 21 2 16" xfId="7996" xr:uid="{DAAE7327-7657-4FFA-973B-FF1C448B55FA}"/>
    <cellStyle name="Normal 2 21 2 17" xfId="7997" xr:uid="{1DD10EAB-3AB7-41AB-A984-ED36B55AE123}"/>
    <cellStyle name="Normal 2 21 2 18" xfId="7998" xr:uid="{E483FBA0-56E8-4006-A9C6-160E20C5FBF2}"/>
    <cellStyle name="Normal 2 21 2 19" xfId="7999" xr:uid="{99B85605-0AC4-460D-946F-38FD5B7D0A00}"/>
    <cellStyle name="Normal 2 21 2 2" xfId="8000" xr:uid="{4E822C63-99B3-4A7D-9DA1-3DD98D28B7A5}"/>
    <cellStyle name="Normal 2 21 2 2 10" xfId="8001" xr:uid="{7AFAE489-F6C0-4BDC-BB60-E2B2D8C73443}"/>
    <cellStyle name="Normal 2 21 2 2 11" xfId="8002" xr:uid="{972DF19A-525A-4EF8-9DD0-5931F0F7A9E4}"/>
    <cellStyle name="Normal 2 21 2 2 12" xfId="8003" xr:uid="{D4E1EBB7-EA76-433B-81A2-8E56CF335CD2}"/>
    <cellStyle name="Normal 2 21 2 2 13" xfId="8004" xr:uid="{71F7DDF3-92E3-40A2-A8F5-0B20734D0864}"/>
    <cellStyle name="Normal 2 21 2 2 14" xfId="8005" xr:uid="{B105B90E-3325-4CF9-AC47-6F822CA2C4C0}"/>
    <cellStyle name="Normal 2 21 2 2 15" xfId="8006" xr:uid="{331B0058-70AC-4AF2-853B-78216A3C6DE1}"/>
    <cellStyle name="Normal 2 21 2 2 16" xfId="8007" xr:uid="{1E94DDA6-30C2-46F5-8146-83AB1F62474E}"/>
    <cellStyle name="Normal 2 21 2 2 17" xfId="8008" xr:uid="{53A2867F-883A-42A2-90D2-CEBE411D14E1}"/>
    <cellStyle name="Normal 2 21 2 2 18" xfId="8009" xr:uid="{F084CBEE-7AEF-4C18-B517-A5E3AAC39E09}"/>
    <cellStyle name="Normal 2 21 2 2 19" xfId="8010" xr:uid="{B693F3E7-8CBD-4733-A29C-A2BE8006DC62}"/>
    <cellStyle name="Normal 2 21 2 2 2" xfId="8011" xr:uid="{255B1C2C-8C84-46C6-9D9C-12B1B4404060}"/>
    <cellStyle name="Normal 2 21 2 2 2 10" xfId="8012" xr:uid="{CF947BEA-1959-42B4-989A-6E469E39125C}"/>
    <cellStyle name="Normal 2 21 2 2 2 11" xfId="8013" xr:uid="{72D56FC9-4D1C-488E-AEA6-84132A60A9D9}"/>
    <cellStyle name="Normal 2 21 2 2 2 12" xfId="8014" xr:uid="{E168078C-8B25-401C-9AC0-D7AFC56E5AED}"/>
    <cellStyle name="Normal 2 21 2 2 2 13" xfId="8015" xr:uid="{E7D091C8-DBD1-4A23-B20C-435A868A9D2E}"/>
    <cellStyle name="Normal 2 21 2 2 2 14" xfId="8016" xr:uid="{1685DE2C-5317-401A-A93B-C07A50353538}"/>
    <cellStyle name="Normal 2 21 2 2 2 15" xfId="8017" xr:uid="{C61D1360-A576-452F-8CF8-62615E6A3C87}"/>
    <cellStyle name="Normal 2 21 2 2 2 16" xfId="8018" xr:uid="{5CC4D974-EDAE-4567-BC71-836525008DE2}"/>
    <cellStyle name="Normal 2 21 2 2 2 17" xfId="8019" xr:uid="{C0DCF8FB-D89C-42DC-9787-00C45D4B0177}"/>
    <cellStyle name="Normal 2 21 2 2 2 18" xfId="8020" xr:uid="{452133FB-5DDC-4253-A23E-DC1CEA065EFF}"/>
    <cellStyle name="Normal 2 21 2 2 2 19" xfId="8021" xr:uid="{3402AF39-AD82-4697-9D16-D1B76295CB3F}"/>
    <cellStyle name="Normal 2 21 2 2 2 2" xfId="8022" xr:uid="{47EE4A90-169C-4A02-A007-EE94582D2156}"/>
    <cellStyle name="Normal 2 21 2 2 2 20" xfId="8023" xr:uid="{C91FC518-11E8-4C22-B917-098DB6A69093}"/>
    <cellStyle name="Normal 2 21 2 2 2 21" xfId="8024" xr:uid="{CBBFFA20-0779-4897-823C-52E5BA80DAF6}"/>
    <cellStyle name="Normal 2 21 2 2 2 22" xfId="8025" xr:uid="{A38A7549-E2D0-4B70-BED4-7DEA721D0276}"/>
    <cellStyle name="Normal 2 21 2 2 2 23" xfId="8026" xr:uid="{1A8EF3E7-12E0-4406-875C-78BF58298452}"/>
    <cellStyle name="Normal 2 21 2 2 2 24" xfId="8027" xr:uid="{492481AD-A536-46B1-BDAA-AB194E097354}"/>
    <cellStyle name="Normal 2 21 2 2 2 25" xfId="8028" xr:uid="{C9668DB7-0626-4E8B-8440-E75EB3037476}"/>
    <cellStyle name="Normal 2 21 2 2 2 26" xfId="8029" xr:uid="{29703644-968A-4774-AD5B-819180DF0C46}"/>
    <cellStyle name="Normal 2 21 2 2 2 27" xfId="8030" xr:uid="{E1ABF3A4-C10F-418F-96F8-145C8BB052C4}"/>
    <cellStyle name="Normal 2 21 2 2 2 28" xfId="8031" xr:uid="{5E0498C5-5E84-4D28-9830-FEC2EE0BB882}"/>
    <cellStyle name="Normal 2 21 2 2 2 29" xfId="8032" xr:uid="{C0977443-DFD2-4E44-A9D0-30F08629C3C2}"/>
    <cellStyle name="Normal 2 21 2 2 2 3" xfId="8033" xr:uid="{9782B771-59E0-4A81-9CF3-05517002A7C0}"/>
    <cellStyle name="Normal 2 21 2 2 2 30" xfId="8034" xr:uid="{760980E1-D9D6-417B-9491-D6A7B2C1AB14}"/>
    <cellStyle name="Normal 2 21 2 2 2 31" xfId="8035" xr:uid="{350D1D5A-12DC-48EE-B1C9-81A1E86928C5}"/>
    <cellStyle name="Normal 2 21 2 2 2 32" xfId="8036" xr:uid="{2135DFD9-151D-454E-9A4F-9AB2EBB8E027}"/>
    <cellStyle name="Normal 2 21 2 2 2 33" xfId="8037" xr:uid="{862AB34D-581D-4CF1-B04A-69D1C779076F}"/>
    <cellStyle name="Normal 2 21 2 2 2 34" xfId="8038" xr:uid="{4C51F378-B944-4A45-88B6-54799D00BCC4}"/>
    <cellStyle name="Normal 2 21 2 2 2 35" xfId="8039" xr:uid="{FDCEA462-5D0B-40F0-8139-B55B1FB4128E}"/>
    <cellStyle name="Normal 2 21 2 2 2 36" xfId="8040" xr:uid="{99F61B9D-46A2-4E8C-AB1D-5D5C3D7B4D3C}"/>
    <cellStyle name="Normal 2 21 2 2 2 37" xfId="8041" xr:uid="{99E61FD1-9BDA-4607-8A52-341A833FCD63}"/>
    <cellStyle name="Normal 2 21 2 2 2 38" xfId="8042" xr:uid="{3B46D115-1A3E-4908-B301-2200AE3E02E9}"/>
    <cellStyle name="Normal 2 21 2 2 2 4" xfId="8043" xr:uid="{40AD2CD2-7BAA-4216-AD06-227B60D13848}"/>
    <cellStyle name="Normal 2 21 2 2 2 5" xfId="8044" xr:uid="{A65F724E-0088-427B-9354-67805B853ADE}"/>
    <cellStyle name="Normal 2 21 2 2 2 6" xfId="8045" xr:uid="{27EEE65E-21CF-43DA-AD09-129EAF4DF40E}"/>
    <cellStyle name="Normal 2 21 2 2 2 7" xfId="8046" xr:uid="{F8B5C591-A18E-453E-A7A4-A3C27F648D81}"/>
    <cellStyle name="Normal 2 21 2 2 2 8" xfId="8047" xr:uid="{E9FEA39B-65D4-4223-A9D6-902873DE6D3F}"/>
    <cellStyle name="Normal 2 21 2 2 2 9" xfId="8048" xr:uid="{9AAD918A-3414-4C4F-84EB-52D9BE33C24B}"/>
    <cellStyle name="Normal 2 21 2 2 20" xfId="8049" xr:uid="{AE834070-EF4C-40F6-8DCE-F9C3D5D20D40}"/>
    <cellStyle name="Normal 2 21 2 2 21" xfId="8050" xr:uid="{DCA97560-410B-489A-9B41-AD1C0269C8D0}"/>
    <cellStyle name="Normal 2 21 2 2 22" xfId="8051" xr:uid="{60B54140-AC6A-4CD8-BDF8-CAA6CA5410C8}"/>
    <cellStyle name="Normal 2 21 2 2 23" xfId="8052" xr:uid="{DB6BE9D9-25A3-4D06-B830-F1F596745E0C}"/>
    <cellStyle name="Normal 2 21 2 2 24" xfId="8053" xr:uid="{780F553B-F964-4F9A-AB4D-96A91BBEF8D2}"/>
    <cellStyle name="Normal 2 21 2 2 25" xfId="8054" xr:uid="{6EE751D6-555D-4FED-92A6-6630F0355640}"/>
    <cellStyle name="Normal 2 21 2 2 26" xfId="8055" xr:uid="{2D4C5FA1-E35D-4DCB-9EAC-EF41A1BAA2D2}"/>
    <cellStyle name="Normal 2 21 2 2 27" xfId="8056" xr:uid="{F53EC7B1-13EC-4A67-AEF7-429F2C559FB4}"/>
    <cellStyle name="Normal 2 21 2 2 28" xfId="8057" xr:uid="{0E2036E8-B8B2-4FDD-BD77-42FED62645E3}"/>
    <cellStyle name="Normal 2 21 2 2 29" xfId="8058" xr:uid="{B2FAFBA4-6905-427C-8BB2-95323BB016AD}"/>
    <cellStyle name="Normal 2 21 2 2 3" xfId="8059" xr:uid="{E41E71E3-972C-4C37-B8CA-57006166BA85}"/>
    <cellStyle name="Normal 2 21 2 2 30" xfId="8060" xr:uid="{FDFE489F-985A-4171-9858-C68443E6C078}"/>
    <cellStyle name="Normal 2 21 2 2 31" xfId="8061" xr:uid="{04D42078-6CB5-47FD-A5A8-37AD67B6FDE0}"/>
    <cellStyle name="Normal 2 21 2 2 32" xfId="8062" xr:uid="{9957BCEE-999A-49E0-A389-34BD4DAECC42}"/>
    <cellStyle name="Normal 2 21 2 2 33" xfId="8063" xr:uid="{0161761A-47F4-4468-BD85-89402839F10A}"/>
    <cellStyle name="Normal 2 21 2 2 34" xfId="8064" xr:uid="{F469FD47-8211-44B4-B1E8-F203769F318A}"/>
    <cellStyle name="Normal 2 21 2 2 35" xfId="8065" xr:uid="{10D899E8-713C-4C2B-B2F3-EBECB70EEA06}"/>
    <cellStyle name="Normal 2 21 2 2 36" xfId="8066" xr:uid="{C8D3E84F-A313-4E16-987A-A4C71AAB6B97}"/>
    <cellStyle name="Normal 2 21 2 2 37" xfId="8067" xr:uid="{28FB90D9-AB7E-4F42-A93D-DE2C1C61019C}"/>
    <cellStyle name="Normal 2 21 2 2 38" xfId="8068" xr:uid="{981562BC-207C-4B65-A334-A1D632E5D0E8}"/>
    <cellStyle name="Normal 2 21 2 2 4" xfId="8069" xr:uid="{B2DE0394-3303-4BEF-927C-3CB85BD1A701}"/>
    <cellStyle name="Normal 2 21 2 2 5" xfId="8070" xr:uid="{AF4FDA2E-4006-430D-98CF-DE7C12407E56}"/>
    <cellStyle name="Normal 2 21 2 2 6" xfId="8071" xr:uid="{BAE5D032-0807-4B7F-88C5-7B797B53E01A}"/>
    <cellStyle name="Normal 2 21 2 2 7" xfId="8072" xr:uid="{F227C5D6-7703-4C87-844D-2D9D71421DF6}"/>
    <cellStyle name="Normal 2 21 2 2 8" xfId="8073" xr:uid="{40D0ECC1-150F-4ABC-B4CC-7EC1991A8C0D}"/>
    <cellStyle name="Normal 2 21 2 2 9" xfId="8074" xr:uid="{58A9DCFB-151E-41A4-B090-C923FC239CEE}"/>
    <cellStyle name="Normal 2 21 2 20" xfId="8075" xr:uid="{79D36558-314A-4163-A43C-4AB7BBB0C7AD}"/>
    <cellStyle name="Normal 2 21 2 21" xfId="8076" xr:uid="{F6ED51FA-3F2F-447B-9CDB-43D4F18AB082}"/>
    <cellStyle name="Normal 2 21 2 22" xfId="8077" xr:uid="{ACB45567-0D3B-4BC7-B0E2-E66FA009AFFB}"/>
    <cellStyle name="Normal 2 21 2 23" xfId="8078" xr:uid="{4D712A68-EDC4-4A3B-A69F-2C78337BEA80}"/>
    <cellStyle name="Normal 2 21 2 24" xfId="8079" xr:uid="{6F1EC06A-138A-45CB-92FC-54BADC66D8AB}"/>
    <cellStyle name="Normal 2 21 2 25" xfId="8080" xr:uid="{3677393E-E8FB-4750-8D19-08FDD74CC62C}"/>
    <cellStyle name="Normal 2 21 2 26" xfId="8081" xr:uid="{8E8AF9EC-D7E1-47F2-B181-13CC626C8D72}"/>
    <cellStyle name="Normal 2 21 2 27" xfId="8082" xr:uid="{3E37B4F0-1332-4394-AD3A-A50DB9608BDF}"/>
    <cellStyle name="Normal 2 21 2 28" xfId="8083" xr:uid="{61B2A595-C5C6-4C4E-96E3-10F1A6137483}"/>
    <cellStyle name="Normal 2 21 2 29" xfId="8084" xr:uid="{74148B0B-9E99-4A14-8F85-49192922C47C}"/>
    <cellStyle name="Normal 2 21 2 3" xfId="8085" xr:uid="{C9049986-33BF-4F7A-9404-7CF7914644E2}"/>
    <cellStyle name="Normal 2 21 2 30" xfId="8086" xr:uid="{0A7E3CAE-FE83-4E52-8396-4A820E3032E7}"/>
    <cellStyle name="Normal 2 21 2 31" xfId="8087" xr:uid="{7794A0BA-8369-4535-A6E3-5690260E796E}"/>
    <cellStyle name="Normal 2 21 2 32" xfId="8088" xr:uid="{CE49E6D7-8050-4CE9-83CD-83252A359427}"/>
    <cellStyle name="Normal 2 21 2 33" xfId="8089" xr:uid="{3A368FAA-73CC-499B-AE30-44E17AD41B13}"/>
    <cellStyle name="Normal 2 21 2 34" xfId="8090" xr:uid="{8E76254E-AB48-40EB-9C0B-C4A83C34F80B}"/>
    <cellStyle name="Normal 2 21 2 35" xfId="8091" xr:uid="{D8D73A45-1F78-4354-B98C-F9A3244AE377}"/>
    <cellStyle name="Normal 2 21 2 36" xfId="8092" xr:uid="{95CE1A1A-F534-49C1-BEF3-2EF7A06255A9}"/>
    <cellStyle name="Normal 2 21 2 37" xfId="8093" xr:uid="{B8579735-5D1C-454D-AEF2-F8409392DCE3}"/>
    <cellStyle name="Normal 2 21 2 38" xfId="8094" xr:uid="{10740BBF-0567-43CB-847E-827501EDDB66}"/>
    <cellStyle name="Normal 2 21 2 39" xfId="8095" xr:uid="{D00E37E2-3B46-481A-89E3-3666B2F99EAE}"/>
    <cellStyle name="Normal 2 21 2 4" xfId="8096" xr:uid="{43202C26-B138-4B79-ABB9-8E8D36C878E5}"/>
    <cellStyle name="Normal 2 21 2 40" xfId="8097" xr:uid="{DE645D12-51EB-4658-9AAC-F904EBA8070B}"/>
    <cellStyle name="Normal 2 21 2 5" xfId="8098" xr:uid="{FB1D2885-2D3C-464F-9FBE-79E94C8DC26C}"/>
    <cellStyle name="Normal 2 21 2 6" xfId="8099" xr:uid="{8BA49938-F7BF-431B-87E4-59122F138255}"/>
    <cellStyle name="Normal 2 21 2 7" xfId="8100" xr:uid="{CC24BE3A-41E7-49BC-844D-C3C920F67512}"/>
    <cellStyle name="Normal 2 21 2 8" xfId="8101" xr:uid="{BD83DEB3-19FC-4B2A-B4E7-34F1B61DA1C2}"/>
    <cellStyle name="Normal 2 21 2 9" xfId="8102" xr:uid="{7974E3D4-C7DA-41E4-8F94-B7753135192F}"/>
    <cellStyle name="Normal 2 21 20" xfId="8103" xr:uid="{3375FB90-0F84-4C92-AE5A-F90D4C79F507}"/>
    <cellStyle name="Normal 2 21 21" xfId="8104" xr:uid="{EF272A71-337C-479F-9918-6AD9CA69B58B}"/>
    <cellStyle name="Normal 2 21 22" xfId="8105" xr:uid="{17B36FF4-35C5-4969-8CA6-A1D205307E20}"/>
    <cellStyle name="Normal 2 21 23" xfId="8106" xr:uid="{40FBB1DA-10D5-4156-A641-5DCA38046AEF}"/>
    <cellStyle name="Normal 2 21 24" xfId="8107" xr:uid="{343E2221-CB85-498E-928E-571050C2A566}"/>
    <cellStyle name="Normal 2 21 25" xfId="8108" xr:uid="{B246886D-0437-4351-AF2C-C914A5B20EAE}"/>
    <cellStyle name="Normal 2 21 26" xfId="8109" xr:uid="{85A28B86-EE27-4EE6-B292-A5EDFD56DC11}"/>
    <cellStyle name="Normal 2 21 27" xfId="8110" xr:uid="{741FEFF8-0D1D-4B35-80E4-87666FFFB2C0}"/>
    <cellStyle name="Normal 2 21 28" xfId="8111" xr:uid="{B063E979-774D-4198-A797-9BF3C74391C9}"/>
    <cellStyle name="Normal 2 21 29" xfId="8112" xr:uid="{0346C39E-E706-4D33-A323-C61D5729CCCE}"/>
    <cellStyle name="Normal 2 21 3" xfId="8113" xr:uid="{CCF8EC63-1392-44A6-9A2B-565AED16C47F}"/>
    <cellStyle name="Normal 2 21 3 10" xfId="8114" xr:uid="{E3E5F3B5-D11B-4E7D-A2E0-109832AA1311}"/>
    <cellStyle name="Normal 2 21 3 11" xfId="8115" xr:uid="{46B22907-8E63-43C2-850D-037E2EC0C358}"/>
    <cellStyle name="Normal 2 21 3 12" xfId="8116" xr:uid="{ACFB1088-CACE-439D-87E6-ACD69BDDEADC}"/>
    <cellStyle name="Normal 2 21 3 13" xfId="8117" xr:uid="{F2D17071-C68B-45AD-A0F6-AE3841AC2CDD}"/>
    <cellStyle name="Normal 2 21 3 14" xfId="8118" xr:uid="{22B531B2-3848-466F-8F18-702E514B6483}"/>
    <cellStyle name="Normal 2 21 3 15" xfId="8119" xr:uid="{B95F04DE-2CD7-499A-A16E-084E7BDFAF33}"/>
    <cellStyle name="Normal 2 21 3 16" xfId="8120" xr:uid="{5C681C4E-7AE7-469A-A474-44AC7AD8ABDF}"/>
    <cellStyle name="Normal 2 21 3 17" xfId="8121" xr:uid="{A4FBD070-5170-4183-96EA-49BE82CFE5B8}"/>
    <cellStyle name="Normal 2 21 3 18" xfId="8122" xr:uid="{82794384-BFF4-4111-8AD2-D29A5E7C465C}"/>
    <cellStyle name="Normal 2 21 3 19" xfId="8123" xr:uid="{5AB14B9C-071D-4674-9C7B-7BFEDEA29E03}"/>
    <cellStyle name="Normal 2 21 3 2" xfId="8124" xr:uid="{5E2DBD14-BB36-4C6A-B903-161800E05049}"/>
    <cellStyle name="Normal 2 21 3 2 10" xfId="8125" xr:uid="{89EEF581-BCCE-4027-B28F-002359CCF92E}"/>
    <cellStyle name="Normal 2 21 3 2 11" xfId="8126" xr:uid="{B472746C-1BBC-440F-8B9A-AF73240E5D20}"/>
    <cellStyle name="Normal 2 21 3 2 12" xfId="8127" xr:uid="{5EE6844B-5AFE-4BA9-89AF-9980F217F00A}"/>
    <cellStyle name="Normal 2 21 3 2 13" xfId="8128" xr:uid="{677E0420-2CEA-40B1-BB11-4298648FCFAA}"/>
    <cellStyle name="Normal 2 21 3 2 14" xfId="8129" xr:uid="{00EB5D2E-E68B-4D44-A535-CC4B06E5F534}"/>
    <cellStyle name="Normal 2 21 3 2 15" xfId="8130" xr:uid="{A27EF4C9-D7BD-434E-B932-51CDF2AAB23F}"/>
    <cellStyle name="Normal 2 21 3 2 16" xfId="8131" xr:uid="{9548AF1F-04FA-41EE-93E8-C335FC78C1AF}"/>
    <cellStyle name="Normal 2 21 3 2 17" xfId="8132" xr:uid="{C1837195-ABBC-4A1D-8F05-B45A8435D3A2}"/>
    <cellStyle name="Normal 2 21 3 2 18" xfId="8133" xr:uid="{2B663C3A-C466-4699-927A-67A0DD949818}"/>
    <cellStyle name="Normal 2 21 3 2 19" xfId="8134" xr:uid="{101CA19B-7174-405A-951A-D7DF004310FC}"/>
    <cellStyle name="Normal 2 21 3 2 2" xfId="8135" xr:uid="{6E7A97E4-F24B-47B3-8D44-C37F082E0E54}"/>
    <cellStyle name="Normal 2 21 3 2 20" xfId="8136" xr:uid="{A41BDDC5-96F2-4431-A742-5020A08F4E64}"/>
    <cellStyle name="Normal 2 21 3 2 21" xfId="8137" xr:uid="{CD5872CE-F432-416C-9421-090CBAA7628F}"/>
    <cellStyle name="Normal 2 21 3 2 22" xfId="8138" xr:uid="{1A0EE452-BC66-49A7-9588-5ECAEDD2A97A}"/>
    <cellStyle name="Normal 2 21 3 2 23" xfId="8139" xr:uid="{89AFEB9F-EFAB-48C7-AAF3-21EECC0B9CDB}"/>
    <cellStyle name="Normal 2 21 3 2 24" xfId="8140" xr:uid="{56125F82-67A4-4A30-A64C-5CCBA1C43F69}"/>
    <cellStyle name="Normal 2 21 3 2 25" xfId="8141" xr:uid="{E8B6E871-38CB-4407-ADB4-F677AE420834}"/>
    <cellStyle name="Normal 2 21 3 2 26" xfId="8142" xr:uid="{70004F2B-02D3-4100-9705-726D785C47D9}"/>
    <cellStyle name="Normal 2 21 3 2 27" xfId="8143" xr:uid="{B9BD99CA-BB10-431D-9593-710C7CAF51B7}"/>
    <cellStyle name="Normal 2 21 3 2 28" xfId="8144" xr:uid="{3B1442E9-9694-4909-AE1E-0DF2DCC71E43}"/>
    <cellStyle name="Normal 2 21 3 2 29" xfId="8145" xr:uid="{0B3A0788-32A9-427B-AC50-C83CA802F1B3}"/>
    <cellStyle name="Normal 2 21 3 2 3" xfId="8146" xr:uid="{20085096-1153-45BA-A004-C2974E89F065}"/>
    <cellStyle name="Normal 2 21 3 2 30" xfId="8147" xr:uid="{0EBC78AD-E256-48B8-86BC-FBBF9BA68347}"/>
    <cellStyle name="Normal 2 21 3 2 31" xfId="8148" xr:uid="{48FB3A1A-F145-4025-BBD4-073945A1E347}"/>
    <cellStyle name="Normal 2 21 3 2 32" xfId="8149" xr:uid="{1F5EC234-0488-4C35-A467-443C8F53F1DB}"/>
    <cellStyle name="Normal 2 21 3 2 33" xfId="8150" xr:uid="{9679B36A-8D7B-47AF-9245-091510DC351D}"/>
    <cellStyle name="Normal 2 21 3 2 34" xfId="8151" xr:uid="{CD92F439-06BB-491D-9358-5CB19561C662}"/>
    <cellStyle name="Normal 2 21 3 2 35" xfId="8152" xr:uid="{8D7347D7-8E34-4CCF-9CCA-0D6584460D4B}"/>
    <cellStyle name="Normal 2 21 3 2 36" xfId="8153" xr:uid="{3E7B006C-68C2-43D6-B5C8-A12ECFDC2AEA}"/>
    <cellStyle name="Normal 2 21 3 2 37" xfId="8154" xr:uid="{34EE4436-679E-448A-AE59-978E2A4ED02E}"/>
    <cellStyle name="Normal 2 21 3 2 38" xfId="8155" xr:uid="{13EE5F8D-5D28-4C8F-8E2D-EF9A357E4C53}"/>
    <cellStyle name="Normal 2 21 3 2 4" xfId="8156" xr:uid="{E00E61BE-A48C-40C6-A501-66EA860B95C6}"/>
    <cellStyle name="Normal 2 21 3 2 5" xfId="8157" xr:uid="{6514FFF3-8D2E-435A-B2B7-6ADED1EC12A2}"/>
    <cellStyle name="Normal 2 21 3 2 6" xfId="8158" xr:uid="{6AE7B0D1-CBC5-4FD5-A604-5D40A6CD5769}"/>
    <cellStyle name="Normal 2 21 3 2 7" xfId="8159" xr:uid="{575154F2-B53E-42C9-9976-EF83FEEF668B}"/>
    <cellStyle name="Normal 2 21 3 2 8" xfId="8160" xr:uid="{43EFD800-5A7B-46B2-A88E-FD1304EF860B}"/>
    <cellStyle name="Normal 2 21 3 2 9" xfId="8161" xr:uid="{8122B2E8-8AE6-4663-B850-8DE77E10C1F9}"/>
    <cellStyle name="Normal 2 21 3 20" xfId="8162" xr:uid="{62D57CA5-24A4-4F6C-B1B2-81F19E68C373}"/>
    <cellStyle name="Normal 2 21 3 21" xfId="8163" xr:uid="{F920A6DE-AC01-4C60-B4C5-10CF5B169D04}"/>
    <cellStyle name="Normal 2 21 3 22" xfId="8164" xr:uid="{3B6197BF-F6E0-4F87-832C-AD25A56BB6BD}"/>
    <cellStyle name="Normal 2 21 3 23" xfId="8165" xr:uid="{264EFD18-CE60-40E1-A0CD-DDA5B17F5F7C}"/>
    <cellStyle name="Normal 2 21 3 24" xfId="8166" xr:uid="{D094BDBE-D690-4367-A33B-15D2699E407B}"/>
    <cellStyle name="Normal 2 21 3 25" xfId="8167" xr:uid="{0BA6F730-C2E4-4B03-820F-A883032A33DC}"/>
    <cellStyle name="Normal 2 21 3 26" xfId="8168" xr:uid="{1B8565E3-10CD-4DD8-B941-A47D0C8A4226}"/>
    <cellStyle name="Normal 2 21 3 27" xfId="8169" xr:uid="{851D4706-B57E-46F5-97FE-11D86D56F8F8}"/>
    <cellStyle name="Normal 2 21 3 28" xfId="8170" xr:uid="{589F4125-092E-494E-87DF-57A4D8C9742F}"/>
    <cellStyle name="Normal 2 21 3 29" xfId="8171" xr:uid="{2D35C6C5-CC7B-43AF-837E-65ED1878E6A6}"/>
    <cellStyle name="Normal 2 21 3 3" xfId="8172" xr:uid="{4F5C7C3D-B04A-4654-BF4F-2192295B16A0}"/>
    <cellStyle name="Normal 2 21 3 30" xfId="8173" xr:uid="{D48D3B18-7F19-49DD-B669-A1259BD3F1F1}"/>
    <cellStyle name="Normal 2 21 3 31" xfId="8174" xr:uid="{C929174B-2A5F-4DD8-B355-976E37AB154A}"/>
    <cellStyle name="Normal 2 21 3 32" xfId="8175" xr:uid="{4993314F-68D5-4064-81E9-440C87821B52}"/>
    <cellStyle name="Normal 2 21 3 33" xfId="8176" xr:uid="{048DC4AC-094D-40D7-A81B-B7B946AF9DB8}"/>
    <cellStyle name="Normal 2 21 3 34" xfId="8177" xr:uid="{E8C55E25-81DB-4AD3-8E0F-FACC6685F928}"/>
    <cellStyle name="Normal 2 21 3 35" xfId="8178" xr:uid="{AC18D1D8-91BC-4B79-A42D-624B4C42490C}"/>
    <cellStyle name="Normal 2 21 3 36" xfId="8179" xr:uid="{DC054E3D-ABA3-4556-AB08-727245144603}"/>
    <cellStyle name="Normal 2 21 3 37" xfId="8180" xr:uid="{35AC8A34-0158-4348-932F-81E47BE9E51F}"/>
    <cellStyle name="Normal 2 21 3 38" xfId="8181" xr:uid="{D0D2BD5A-AA5E-47B5-BD4A-C7A883CB906D}"/>
    <cellStyle name="Normal 2 21 3 4" xfId="8182" xr:uid="{F6257027-6AE2-490D-BD1A-EFDFBCDDE06A}"/>
    <cellStyle name="Normal 2 21 3 5" xfId="8183" xr:uid="{205E9CD0-07CA-4918-8966-BD98CC09242E}"/>
    <cellStyle name="Normal 2 21 3 6" xfId="8184" xr:uid="{D7C43624-3D2B-43CD-943D-875F4B9455DC}"/>
    <cellStyle name="Normal 2 21 3 7" xfId="8185" xr:uid="{E6E97291-DF28-420A-90B3-C02796881833}"/>
    <cellStyle name="Normal 2 21 3 8" xfId="8186" xr:uid="{F275341E-79D1-4F63-B840-00D61DDAF929}"/>
    <cellStyle name="Normal 2 21 3 9" xfId="8187" xr:uid="{99AA4899-A1C2-4FAB-BABB-1968AFE8398F}"/>
    <cellStyle name="Normal 2 21 30" xfId="8188" xr:uid="{14AC9024-1A4C-462A-87E7-5D139432CF68}"/>
    <cellStyle name="Normal 2 21 31" xfId="8189" xr:uid="{53DA52F5-5972-4A53-B2F8-D3751F83E9B0}"/>
    <cellStyle name="Normal 2 21 32" xfId="8190" xr:uid="{A47B6F7C-C0AF-463F-906A-ED3678E7DEE2}"/>
    <cellStyle name="Normal 2 21 33" xfId="8191" xr:uid="{F198749C-E1ED-4F17-B151-E473C19204B0}"/>
    <cellStyle name="Normal 2 21 34" xfId="8192" xr:uid="{2EEAD89D-91D4-4DC3-A45A-E47854975AB7}"/>
    <cellStyle name="Normal 2 21 35" xfId="8193" xr:uid="{CF65B89E-9524-4F1E-A617-AC3BB6E41CDC}"/>
    <cellStyle name="Normal 2 21 36" xfId="8194" xr:uid="{546EDF42-B47B-4729-9357-24F0E0BF2139}"/>
    <cellStyle name="Normal 2 21 37" xfId="8195" xr:uid="{0C9BAD2C-FF51-470F-9A91-D353985187E7}"/>
    <cellStyle name="Normal 2 21 38" xfId="8196" xr:uid="{EF568862-EFD6-46FD-9B23-04AB5C81C41C}"/>
    <cellStyle name="Normal 2 21 39" xfId="8197" xr:uid="{2C870133-16E7-4147-8E64-C74F0794A9AE}"/>
    <cellStyle name="Normal 2 21 4" xfId="8198" xr:uid="{DCCC4676-41DF-440A-949A-48A9C3624412}"/>
    <cellStyle name="Normal 2 21 40" xfId="8199" xr:uid="{84A39726-62DB-48AF-AAE3-E151E70DC4F9}"/>
    <cellStyle name="Normal 2 21 5" xfId="8200" xr:uid="{FFE108AF-C2ED-403F-87A5-AC5A7EAF737D}"/>
    <cellStyle name="Normal 2 21 6" xfId="8201" xr:uid="{2D4884B7-3FA8-4DED-A15E-B11FAD9145DD}"/>
    <cellStyle name="Normal 2 21 7" xfId="8202" xr:uid="{23EBCAC5-196D-4BE4-ADEA-BE0929CD6593}"/>
    <cellStyle name="Normal 2 21 8" xfId="8203" xr:uid="{80707909-A0B9-4B42-9F78-25178536F8E3}"/>
    <cellStyle name="Normal 2 21 9" xfId="8204" xr:uid="{EE0888D9-7290-438B-B0B0-DBACC1ED86FD}"/>
    <cellStyle name="Normal 2 22" xfId="8205" xr:uid="{C6A02861-249D-42E2-83CC-6AF5C6181426}"/>
    <cellStyle name="Normal 2 22 10" xfId="8206" xr:uid="{1B5E0572-1AEA-4645-B0F9-C51497C386CD}"/>
    <cellStyle name="Normal 2 22 11" xfId="8207" xr:uid="{7D2F1AC1-66CB-468D-9ED7-A18D6519B3C3}"/>
    <cellStyle name="Normal 2 22 12" xfId="8208" xr:uid="{BE431928-C98B-49F9-AA09-4BD9CECF0F33}"/>
    <cellStyle name="Normal 2 22 13" xfId="8209" xr:uid="{E0EC89B8-9582-4167-A987-9084AB976912}"/>
    <cellStyle name="Normal 2 22 14" xfId="8210" xr:uid="{B9766BC3-7F5A-45EF-B3C0-6E44ACBF0FD0}"/>
    <cellStyle name="Normal 2 22 15" xfId="8211" xr:uid="{B910BD6A-7679-4AA9-8543-6CCBF4F856D0}"/>
    <cellStyle name="Normal 2 22 16" xfId="8212" xr:uid="{3928A75C-3B39-4554-A406-687A90650749}"/>
    <cellStyle name="Normal 2 22 17" xfId="8213" xr:uid="{0B18CC66-53CC-41D8-9134-E1F6133D41C9}"/>
    <cellStyle name="Normal 2 22 18" xfId="8214" xr:uid="{69469909-4D3A-4DD8-A99D-0419E7F40A7D}"/>
    <cellStyle name="Normal 2 22 19" xfId="8215" xr:uid="{9EE7A72D-D505-4C0A-B754-ED6662511BE8}"/>
    <cellStyle name="Normal 2 22 2" xfId="8216" xr:uid="{319B76F7-B3FB-494C-B558-1CF5B818D777}"/>
    <cellStyle name="Normal 2 22 2 10" xfId="8217" xr:uid="{538E490C-9272-4AA5-A48D-AAC0DF7D56EE}"/>
    <cellStyle name="Normal 2 22 2 11" xfId="8218" xr:uid="{0B87A79A-927B-4D72-9DF7-5D070E60D711}"/>
    <cellStyle name="Normal 2 22 2 12" xfId="8219" xr:uid="{1CF60D3A-9F73-4823-9C17-066577CE23D1}"/>
    <cellStyle name="Normal 2 22 2 13" xfId="8220" xr:uid="{8BC77F5F-AE93-40C9-A874-E0C5AD4E9E37}"/>
    <cellStyle name="Normal 2 22 2 14" xfId="8221" xr:uid="{42C71CAE-D842-4DA2-8533-D77DA09C7E39}"/>
    <cellStyle name="Normal 2 22 2 15" xfId="8222" xr:uid="{7AB86CEC-AB71-4B35-ABF4-FF9468DF5CA8}"/>
    <cellStyle name="Normal 2 22 2 16" xfId="8223" xr:uid="{440CE873-90EC-4BE6-80A7-BBD77D8DDB7E}"/>
    <cellStyle name="Normal 2 22 2 17" xfId="8224" xr:uid="{5AA2B881-CAEF-4293-9238-39EAA7CC0FC7}"/>
    <cellStyle name="Normal 2 22 2 18" xfId="8225" xr:uid="{7A65897D-5BCB-4BA5-8FA9-51C3682A9964}"/>
    <cellStyle name="Normal 2 22 2 19" xfId="8226" xr:uid="{A5EA0968-8C6C-4507-839B-51CC646F3C87}"/>
    <cellStyle name="Normal 2 22 2 2" xfId="8227" xr:uid="{6FB7DDCC-A850-4DC3-A5DA-6BD13DA9B8DC}"/>
    <cellStyle name="Normal 2 22 2 2 10" xfId="8228" xr:uid="{857C8558-B049-4574-98A7-28FBB27A0057}"/>
    <cellStyle name="Normal 2 22 2 2 11" xfId="8229" xr:uid="{B05CBDD1-A9DA-4BCE-A4D7-01E268685DB9}"/>
    <cellStyle name="Normal 2 22 2 2 12" xfId="8230" xr:uid="{0E80023D-E576-47E7-BBC7-AAF1EC1289E8}"/>
    <cellStyle name="Normal 2 22 2 2 13" xfId="8231" xr:uid="{9300A83D-CD42-4225-8711-14AEBFE39C43}"/>
    <cellStyle name="Normal 2 22 2 2 14" xfId="8232" xr:uid="{4DD2ED8F-7C51-41FC-B9D4-C97D6221A5AF}"/>
    <cellStyle name="Normal 2 22 2 2 15" xfId="8233" xr:uid="{9301D17F-FCD7-4C59-A539-9F1D3A94D06F}"/>
    <cellStyle name="Normal 2 22 2 2 16" xfId="8234" xr:uid="{66924B95-EF98-4972-8D94-721BB1A6B5A3}"/>
    <cellStyle name="Normal 2 22 2 2 17" xfId="8235" xr:uid="{E73DEDB4-720F-4F33-8ED6-A1DD9F9D7146}"/>
    <cellStyle name="Normal 2 22 2 2 18" xfId="8236" xr:uid="{0CF88A55-86EE-4907-BDE9-AC406E6D2052}"/>
    <cellStyle name="Normal 2 22 2 2 19" xfId="8237" xr:uid="{6BC7954B-DE86-4456-BBDA-4280CCF37799}"/>
    <cellStyle name="Normal 2 22 2 2 2" xfId="8238" xr:uid="{01DA1943-B550-4179-9A9B-30F09E3F6231}"/>
    <cellStyle name="Normal 2 22 2 2 2 10" xfId="8239" xr:uid="{849C4177-E72C-4B13-A9FE-F9ECB369BDD5}"/>
    <cellStyle name="Normal 2 22 2 2 2 11" xfId="8240" xr:uid="{A4E06A7F-FD1D-45D5-BCD8-C54B2F1A833C}"/>
    <cellStyle name="Normal 2 22 2 2 2 12" xfId="8241" xr:uid="{A329C108-C1A8-47AE-B15D-B8B15DE483B1}"/>
    <cellStyle name="Normal 2 22 2 2 2 13" xfId="8242" xr:uid="{E893BCD5-2254-49B3-B5B6-ADAE56230971}"/>
    <cellStyle name="Normal 2 22 2 2 2 14" xfId="8243" xr:uid="{0C96850D-0D9F-4A07-8C84-0B4DF6406E42}"/>
    <cellStyle name="Normal 2 22 2 2 2 15" xfId="8244" xr:uid="{1B8EFF85-2130-4C8B-8727-2D5D004868C3}"/>
    <cellStyle name="Normal 2 22 2 2 2 16" xfId="8245" xr:uid="{25642166-92E9-4B8A-841E-9E2FA8994CBD}"/>
    <cellStyle name="Normal 2 22 2 2 2 17" xfId="8246" xr:uid="{037A9C9F-149F-4637-A7BC-B84EB8F33A2E}"/>
    <cellStyle name="Normal 2 22 2 2 2 18" xfId="8247" xr:uid="{C8304B5B-D453-4762-86A1-4A6B29333FF9}"/>
    <cellStyle name="Normal 2 22 2 2 2 19" xfId="8248" xr:uid="{6988DC63-B87B-4692-9ACC-3AF8DBAE3A8F}"/>
    <cellStyle name="Normal 2 22 2 2 2 2" xfId="8249" xr:uid="{2B0FCB55-ADCD-48E8-B49F-87C0C3ABE8D0}"/>
    <cellStyle name="Normal 2 22 2 2 2 20" xfId="8250" xr:uid="{571CEDA5-05A6-4363-B181-D1BBD6644F92}"/>
    <cellStyle name="Normal 2 22 2 2 2 21" xfId="8251" xr:uid="{BE1DB98E-9CDA-4E99-87CB-88DC51AEF2A1}"/>
    <cellStyle name="Normal 2 22 2 2 2 22" xfId="8252" xr:uid="{9B7F6C86-E27B-4CC4-993D-F339434F466A}"/>
    <cellStyle name="Normal 2 22 2 2 2 23" xfId="8253" xr:uid="{640CEFF1-62B9-4B24-86A2-D50CE8728D49}"/>
    <cellStyle name="Normal 2 22 2 2 2 24" xfId="8254" xr:uid="{CC01E764-EB6E-45BB-8809-6E724ACC7876}"/>
    <cellStyle name="Normal 2 22 2 2 2 25" xfId="8255" xr:uid="{D8790AE6-48B5-4BE3-AC28-E24C732B4936}"/>
    <cellStyle name="Normal 2 22 2 2 2 26" xfId="8256" xr:uid="{EA952AF7-E0D8-461D-A882-20091E60D7E6}"/>
    <cellStyle name="Normal 2 22 2 2 2 27" xfId="8257" xr:uid="{DCC1C1E0-2305-4EC8-8439-C087B3321ACE}"/>
    <cellStyle name="Normal 2 22 2 2 2 28" xfId="8258" xr:uid="{A4BB7E7B-946A-441A-BF61-FE4E75A8946B}"/>
    <cellStyle name="Normal 2 22 2 2 2 29" xfId="8259" xr:uid="{FF97D9FE-CA6C-4E10-8782-DEE1D6CCE765}"/>
    <cellStyle name="Normal 2 22 2 2 2 3" xfId="8260" xr:uid="{72F86357-D1BF-4C86-AD05-AFA4BF0D952A}"/>
    <cellStyle name="Normal 2 22 2 2 2 30" xfId="8261" xr:uid="{0186E99A-5624-4FA7-B8EF-EB30A65368CF}"/>
    <cellStyle name="Normal 2 22 2 2 2 31" xfId="8262" xr:uid="{351C1286-85FA-4FB6-A86F-757C14073F77}"/>
    <cellStyle name="Normal 2 22 2 2 2 32" xfId="8263" xr:uid="{956E18BC-5535-4572-BAEF-D03B914700CB}"/>
    <cellStyle name="Normal 2 22 2 2 2 33" xfId="8264" xr:uid="{CD929638-9398-41D4-9FF5-87E6FCCF288C}"/>
    <cellStyle name="Normal 2 22 2 2 2 34" xfId="8265" xr:uid="{5A723CE3-B634-47A8-B8E4-0BB4A2E8FA1D}"/>
    <cellStyle name="Normal 2 22 2 2 2 35" xfId="8266" xr:uid="{6F1DC329-C898-47B3-8ABE-340796904007}"/>
    <cellStyle name="Normal 2 22 2 2 2 36" xfId="8267" xr:uid="{9B30CC49-C5D3-4E28-B11E-04EBCF801CB4}"/>
    <cellStyle name="Normal 2 22 2 2 2 37" xfId="8268" xr:uid="{92503677-6B8C-4C02-A00B-E01C7059C0B5}"/>
    <cellStyle name="Normal 2 22 2 2 2 38" xfId="8269" xr:uid="{FBBA9FD3-DC8E-4BB0-B028-A03FBD9CD860}"/>
    <cellStyle name="Normal 2 22 2 2 2 4" xfId="8270" xr:uid="{77DCB396-8572-41D5-AE74-A05087FBD799}"/>
    <cellStyle name="Normal 2 22 2 2 2 5" xfId="8271" xr:uid="{3BFBB758-31AE-4930-BD21-BE7037150B2E}"/>
    <cellStyle name="Normal 2 22 2 2 2 6" xfId="8272" xr:uid="{EB0D80CC-79A1-4E70-B617-D1D10A66C2F2}"/>
    <cellStyle name="Normal 2 22 2 2 2 7" xfId="8273" xr:uid="{77337BFB-299F-41CD-9709-0D92B93DE300}"/>
    <cellStyle name="Normal 2 22 2 2 2 8" xfId="8274" xr:uid="{95258000-12E8-4839-8FFC-752E32485B39}"/>
    <cellStyle name="Normal 2 22 2 2 2 9" xfId="8275" xr:uid="{411C42F5-862A-40DD-81EE-EC747FCC40A6}"/>
    <cellStyle name="Normal 2 22 2 2 20" xfId="8276" xr:uid="{27F9F07D-9AAD-4E6C-9408-12C699B30AB7}"/>
    <cellStyle name="Normal 2 22 2 2 21" xfId="8277" xr:uid="{22138C12-DD35-4064-8E9B-590D840CA816}"/>
    <cellStyle name="Normal 2 22 2 2 22" xfId="8278" xr:uid="{B392A025-C55D-44BA-B5F8-811CB77B6F55}"/>
    <cellStyle name="Normal 2 22 2 2 23" xfId="8279" xr:uid="{AF7C9506-A9BA-49CD-891E-3B8EA7850C32}"/>
    <cellStyle name="Normal 2 22 2 2 24" xfId="8280" xr:uid="{250EFB49-9881-4F3C-8B11-803B746528F8}"/>
    <cellStyle name="Normal 2 22 2 2 25" xfId="8281" xr:uid="{36D00590-BD24-4C8B-98EC-F8FE4C8AC418}"/>
    <cellStyle name="Normal 2 22 2 2 26" xfId="8282" xr:uid="{79F27556-55FD-40A6-A971-D215AD0A0BE5}"/>
    <cellStyle name="Normal 2 22 2 2 27" xfId="8283" xr:uid="{BF23CE75-2B88-40A2-86FB-79AF0ED11322}"/>
    <cellStyle name="Normal 2 22 2 2 28" xfId="8284" xr:uid="{7558F242-17CB-4381-A414-E38021BD2CED}"/>
    <cellStyle name="Normal 2 22 2 2 29" xfId="8285" xr:uid="{D0D85A23-F087-4784-8F91-2A15F0DDE525}"/>
    <cellStyle name="Normal 2 22 2 2 3" xfId="8286" xr:uid="{3B8AEECF-6FED-4E1D-8629-D45B5D780AB9}"/>
    <cellStyle name="Normal 2 22 2 2 30" xfId="8287" xr:uid="{242D8315-B255-49AE-A924-0D0E1D1E3022}"/>
    <cellStyle name="Normal 2 22 2 2 31" xfId="8288" xr:uid="{EC168BF3-FDAC-4DAF-9EDF-708425055BC0}"/>
    <cellStyle name="Normal 2 22 2 2 32" xfId="8289" xr:uid="{C6E53790-B660-40C3-83B4-7BFEAD04B164}"/>
    <cellStyle name="Normal 2 22 2 2 33" xfId="8290" xr:uid="{B8AD02C3-F76B-4ED0-9F56-4C448FB818DD}"/>
    <cellStyle name="Normal 2 22 2 2 34" xfId="8291" xr:uid="{96C44549-4A71-4EDE-92A9-596251439546}"/>
    <cellStyle name="Normal 2 22 2 2 35" xfId="8292" xr:uid="{F9CD72EB-6268-4675-8F9E-2BBA4584E5C6}"/>
    <cellStyle name="Normal 2 22 2 2 36" xfId="8293" xr:uid="{3F30AF10-74A9-41CF-BDC8-226379816D33}"/>
    <cellStyle name="Normal 2 22 2 2 37" xfId="8294" xr:uid="{4C4264E1-6B17-4995-906A-DFC9388C51E8}"/>
    <cellStyle name="Normal 2 22 2 2 38" xfId="8295" xr:uid="{A089864B-C426-4CEF-A762-0378EEBB128B}"/>
    <cellStyle name="Normal 2 22 2 2 4" xfId="8296" xr:uid="{F9FDB47A-3C05-4E81-94BF-B5A641336BAB}"/>
    <cellStyle name="Normal 2 22 2 2 5" xfId="8297" xr:uid="{88BE0172-846F-4926-8D25-F02372E0728E}"/>
    <cellStyle name="Normal 2 22 2 2 6" xfId="8298" xr:uid="{7BA1850E-E130-471B-95D1-C8D2DD92F648}"/>
    <cellStyle name="Normal 2 22 2 2 7" xfId="8299" xr:uid="{B364CEA5-83CF-4E7A-8597-D36EDBA48734}"/>
    <cellStyle name="Normal 2 22 2 2 8" xfId="8300" xr:uid="{3FAF5CDF-CC54-4335-A1B4-B756A936E1E3}"/>
    <cellStyle name="Normal 2 22 2 2 9" xfId="8301" xr:uid="{1F6B16C5-C149-461A-87BF-139F73C455D6}"/>
    <cellStyle name="Normal 2 22 2 20" xfId="8302" xr:uid="{0C2FDEDD-7A04-4B24-B767-51B5AB918F6F}"/>
    <cellStyle name="Normal 2 22 2 21" xfId="8303" xr:uid="{EDCC2760-7D9B-42F0-9994-7821D8C86C45}"/>
    <cellStyle name="Normal 2 22 2 22" xfId="8304" xr:uid="{E61CDBEC-2746-41E0-B913-77A04E9708DF}"/>
    <cellStyle name="Normal 2 22 2 23" xfId="8305" xr:uid="{BEA392B2-CC89-4EA6-9C46-6A6FD508A897}"/>
    <cellStyle name="Normal 2 22 2 24" xfId="8306" xr:uid="{8A65F362-17FA-4C26-AE23-18230AEEC16D}"/>
    <cellStyle name="Normal 2 22 2 25" xfId="8307" xr:uid="{521BDA05-E28F-4B2E-8230-44B5498884E1}"/>
    <cellStyle name="Normal 2 22 2 26" xfId="8308" xr:uid="{FF2B94C2-F354-430F-9F10-F1BED94BDED4}"/>
    <cellStyle name="Normal 2 22 2 27" xfId="8309" xr:uid="{78B25847-B742-4901-BE66-15C193C451DF}"/>
    <cellStyle name="Normal 2 22 2 28" xfId="8310" xr:uid="{13430F65-AB84-442E-BF92-3F901A48769C}"/>
    <cellStyle name="Normal 2 22 2 29" xfId="8311" xr:uid="{7C9AE661-DDAD-4D6D-8276-45F97E549A4E}"/>
    <cellStyle name="Normal 2 22 2 3" xfId="8312" xr:uid="{697D4F6C-FC0A-4604-883D-FA603682BF09}"/>
    <cellStyle name="Normal 2 22 2 30" xfId="8313" xr:uid="{4C7DABC5-BB47-46AA-85B1-A4C3F103E4E6}"/>
    <cellStyle name="Normal 2 22 2 31" xfId="8314" xr:uid="{3D239928-AA80-4734-A968-DD2FE7ACA912}"/>
    <cellStyle name="Normal 2 22 2 32" xfId="8315" xr:uid="{51A2B4DC-E719-441B-9821-5B840F03D98F}"/>
    <cellStyle name="Normal 2 22 2 33" xfId="8316" xr:uid="{F02C14BD-9FB8-48F1-BF84-AC3C14782F88}"/>
    <cellStyle name="Normal 2 22 2 34" xfId="8317" xr:uid="{2C063EA5-6576-4E40-A7F0-3CCC873C5FE1}"/>
    <cellStyle name="Normal 2 22 2 35" xfId="8318" xr:uid="{3A753597-8CFE-4FCA-A4CD-E10066318776}"/>
    <cellStyle name="Normal 2 22 2 36" xfId="8319" xr:uid="{C6A04B3B-A458-40BB-87C0-CC4F7F9E4570}"/>
    <cellStyle name="Normal 2 22 2 37" xfId="8320" xr:uid="{F5F5469D-93A3-4EE3-B41F-E830533631DA}"/>
    <cellStyle name="Normal 2 22 2 38" xfId="8321" xr:uid="{031132FA-5426-4721-95C4-DCD7847E93A0}"/>
    <cellStyle name="Normal 2 22 2 39" xfId="8322" xr:uid="{2D577162-6521-4E0A-94FA-CAF4273C498D}"/>
    <cellStyle name="Normal 2 22 2 4" xfId="8323" xr:uid="{450CB19B-D4D7-425C-99AD-C35CD8D6E0D9}"/>
    <cellStyle name="Normal 2 22 2 40" xfId="8324" xr:uid="{1E6AF43D-5D96-4AAF-890C-2CF4812A7A03}"/>
    <cellStyle name="Normal 2 22 2 5" xfId="8325" xr:uid="{3A8B2ABF-FF77-46E0-99CB-C47F3B307213}"/>
    <cellStyle name="Normal 2 22 2 6" xfId="8326" xr:uid="{C46A520F-E04C-498D-AD7E-9429EE4A13AE}"/>
    <cellStyle name="Normal 2 22 2 7" xfId="8327" xr:uid="{EF92C42C-B01F-46B1-8B14-BBF1EFF4627A}"/>
    <cellStyle name="Normal 2 22 2 8" xfId="8328" xr:uid="{0883D868-8BBE-48D1-A89F-5580459F7DCB}"/>
    <cellStyle name="Normal 2 22 2 9" xfId="8329" xr:uid="{11105C85-346D-4C2C-A3CB-ED35D94659DC}"/>
    <cellStyle name="Normal 2 22 20" xfId="8330" xr:uid="{81D470B0-5A6A-45C4-8C64-1902F6C2B35A}"/>
    <cellStyle name="Normal 2 22 21" xfId="8331" xr:uid="{FAF4C857-38E2-4F2B-8EBC-CB74366FE244}"/>
    <cellStyle name="Normal 2 22 22" xfId="8332" xr:uid="{77F939A4-4844-4123-85D5-D70531E5085D}"/>
    <cellStyle name="Normal 2 22 23" xfId="8333" xr:uid="{C9C4BC21-C3DC-400A-AF97-2C35A5EEDAB9}"/>
    <cellStyle name="Normal 2 22 24" xfId="8334" xr:uid="{7EE31BD5-6DCA-43FA-A59D-DAB7EDBA0B13}"/>
    <cellStyle name="Normal 2 22 25" xfId="8335" xr:uid="{B31CC8A7-4CD0-4AA0-9B7E-80205AFEC63F}"/>
    <cellStyle name="Normal 2 22 26" xfId="8336" xr:uid="{261098A9-2851-4D60-A02D-1861739D3700}"/>
    <cellStyle name="Normal 2 22 27" xfId="8337" xr:uid="{78E3C16C-4AC2-4CF2-9E42-E4F2C4B4DE4F}"/>
    <cellStyle name="Normal 2 22 28" xfId="8338" xr:uid="{4FE099FE-7EBE-4FD7-8E9A-8AF562064233}"/>
    <cellStyle name="Normal 2 22 29" xfId="8339" xr:uid="{0322FCCD-5A35-452D-BD24-F0EE75797014}"/>
    <cellStyle name="Normal 2 22 3" xfId="8340" xr:uid="{6C15D750-4749-4B9F-A860-4ADA2D5A9161}"/>
    <cellStyle name="Normal 2 22 3 10" xfId="8341" xr:uid="{63E5F082-0A8A-4E44-8245-2135E04B88AE}"/>
    <cellStyle name="Normal 2 22 3 11" xfId="8342" xr:uid="{5EEAE2AB-D801-4521-BE19-A5F5060AAF7E}"/>
    <cellStyle name="Normal 2 22 3 12" xfId="8343" xr:uid="{EE119149-6ECA-4CB8-B079-8A9ADD160D8A}"/>
    <cellStyle name="Normal 2 22 3 13" xfId="8344" xr:uid="{AF62F18D-790D-4313-A4C9-9756FB383138}"/>
    <cellStyle name="Normal 2 22 3 14" xfId="8345" xr:uid="{359FEA4D-147B-4086-AB5E-7589AEAF2FCF}"/>
    <cellStyle name="Normal 2 22 3 15" xfId="8346" xr:uid="{AE601AEE-B9CB-4AF2-B2A0-F8120761F2B3}"/>
    <cellStyle name="Normal 2 22 3 16" xfId="8347" xr:uid="{3BF4D8C5-371F-485D-BAEB-8E9136021462}"/>
    <cellStyle name="Normal 2 22 3 17" xfId="8348" xr:uid="{3F09716B-E4B5-4522-80DE-8BE31104AAE8}"/>
    <cellStyle name="Normal 2 22 3 18" xfId="8349" xr:uid="{F9DC8E04-CADB-4415-931B-CE4974DB407C}"/>
    <cellStyle name="Normal 2 22 3 19" xfId="8350" xr:uid="{C75B5108-731A-4E1D-8960-A0BE935A054B}"/>
    <cellStyle name="Normal 2 22 3 2" xfId="8351" xr:uid="{8B7489C8-CB6A-4D77-AD68-2C82CFEEC0C4}"/>
    <cellStyle name="Normal 2 22 3 2 10" xfId="8352" xr:uid="{298E91EE-78C0-4489-ABEC-6C3F062F9F0F}"/>
    <cellStyle name="Normal 2 22 3 2 11" xfId="8353" xr:uid="{11CF9F05-9825-440A-B964-3BBFB82226C9}"/>
    <cellStyle name="Normal 2 22 3 2 12" xfId="8354" xr:uid="{126F5D8C-D0B1-4002-828E-712116905EF5}"/>
    <cellStyle name="Normal 2 22 3 2 13" xfId="8355" xr:uid="{1C8E8500-9316-4236-A9B1-D1C381D55486}"/>
    <cellStyle name="Normal 2 22 3 2 14" xfId="8356" xr:uid="{7342199D-F3D3-44D1-98F4-1901D9A7510E}"/>
    <cellStyle name="Normal 2 22 3 2 15" xfId="8357" xr:uid="{8D663FC1-2167-469C-A696-549914E76E6C}"/>
    <cellStyle name="Normal 2 22 3 2 16" xfId="8358" xr:uid="{DE7B487F-ED3C-43AF-9804-D8484F4D676D}"/>
    <cellStyle name="Normal 2 22 3 2 17" xfId="8359" xr:uid="{38ABA76F-C19E-4E60-9984-A5866B0D3C74}"/>
    <cellStyle name="Normal 2 22 3 2 18" xfId="8360" xr:uid="{A818E57A-F3E7-4DA6-A7B0-AA5904CF4F5D}"/>
    <cellStyle name="Normal 2 22 3 2 19" xfId="8361" xr:uid="{71A26D40-1B01-4039-B90D-B108602ECF44}"/>
    <cellStyle name="Normal 2 22 3 2 2" xfId="8362" xr:uid="{669DD82E-2864-4798-938E-273DEC58CF50}"/>
    <cellStyle name="Normal 2 22 3 2 20" xfId="8363" xr:uid="{0794A591-7961-49CE-870A-EFBAE0E8AC71}"/>
    <cellStyle name="Normal 2 22 3 2 21" xfId="8364" xr:uid="{91640987-1213-4B50-8546-9DFCF2F05CD6}"/>
    <cellStyle name="Normal 2 22 3 2 22" xfId="8365" xr:uid="{6AC6295A-BD96-4231-8E8D-DBDB066EF370}"/>
    <cellStyle name="Normal 2 22 3 2 23" xfId="8366" xr:uid="{BEA97C7A-3FBF-4DEB-A599-45AD38CC2D6F}"/>
    <cellStyle name="Normal 2 22 3 2 24" xfId="8367" xr:uid="{363A5996-F9D3-4000-A6B6-5C3F0B760186}"/>
    <cellStyle name="Normal 2 22 3 2 25" xfId="8368" xr:uid="{C33A8859-2E1F-49BE-8C88-05289A3A8B17}"/>
    <cellStyle name="Normal 2 22 3 2 26" xfId="8369" xr:uid="{7CF8FF18-E455-4EC1-B9F6-45A65234C1DF}"/>
    <cellStyle name="Normal 2 22 3 2 27" xfId="8370" xr:uid="{BE1DCD32-CF27-4AAB-9DEB-4ADBFDD01564}"/>
    <cellStyle name="Normal 2 22 3 2 28" xfId="8371" xr:uid="{131EDFC7-21DF-4217-A005-A69906A5ADB7}"/>
    <cellStyle name="Normal 2 22 3 2 29" xfId="8372" xr:uid="{DC9E38F7-1511-46DB-B5DA-51AFDDC37267}"/>
    <cellStyle name="Normal 2 22 3 2 3" xfId="8373" xr:uid="{69BD79D3-5343-41CB-A1C7-5DDBDDDD5FE3}"/>
    <cellStyle name="Normal 2 22 3 2 30" xfId="8374" xr:uid="{3032DD83-6FBC-40D5-8DBD-8FE9D9D03942}"/>
    <cellStyle name="Normal 2 22 3 2 31" xfId="8375" xr:uid="{28301A7A-586C-4CA2-9B30-C7C4876DAA74}"/>
    <cellStyle name="Normal 2 22 3 2 32" xfId="8376" xr:uid="{5AE7F246-D320-40CD-AF1B-465F9F163644}"/>
    <cellStyle name="Normal 2 22 3 2 33" xfId="8377" xr:uid="{A4BBFED8-03B3-4661-B6F5-DB294C2EA8AC}"/>
    <cellStyle name="Normal 2 22 3 2 34" xfId="8378" xr:uid="{A8959F04-2F35-4FEB-A737-9FDBE8E555E4}"/>
    <cellStyle name="Normal 2 22 3 2 35" xfId="8379" xr:uid="{81174E7A-C9AC-4F35-9217-F7A62789FB0E}"/>
    <cellStyle name="Normal 2 22 3 2 36" xfId="8380" xr:uid="{7D40065F-76A1-40A2-9D63-B231CFA73853}"/>
    <cellStyle name="Normal 2 22 3 2 37" xfId="8381" xr:uid="{30BB2379-B8AA-422C-A0DE-B1AE7ED32AE6}"/>
    <cellStyle name="Normal 2 22 3 2 38" xfId="8382" xr:uid="{70592CA4-6BE4-4245-9D7E-DE7ED4B3B2C0}"/>
    <cellStyle name="Normal 2 22 3 2 4" xfId="8383" xr:uid="{C327F75D-F24B-442A-B249-D74B59B56E1D}"/>
    <cellStyle name="Normal 2 22 3 2 5" xfId="8384" xr:uid="{4C5A2AAB-48E6-4ADE-9652-F81E9AFBE508}"/>
    <cellStyle name="Normal 2 22 3 2 6" xfId="8385" xr:uid="{29AEF953-CF0B-4B9E-96CF-08A5BAAE6BE3}"/>
    <cellStyle name="Normal 2 22 3 2 7" xfId="8386" xr:uid="{53349808-D5F7-4C3F-8744-CC0E3F583FA2}"/>
    <cellStyle name="Normal 2 22 3 2 8" xfId="8387" xr:uid="{3E547EA2-D6D2-4B75-9CE6-3AA067BCF09A}"/>
    <cellStyle name="Normal 2 22 3 2 9" xfId="8388" xr:uid="{DBA52E8A-9A4D-4D55-B204-4DD0312C5109}"/>
    <cellStyle name="Normal 2 22 3 20" xfId="8389" xr:uid="{15977DF1-48AD-4763-9055-2D767E278828}"/>
    <cellStyle name="Normal 2 22 3 21" xfId="8390" xr:uid="{DB0F763B-14E4-4C21-A3E2-1E0E1BF67202}"/>
    <cellStyle name="Normal 2 22 3 22" xfId="8391" xr:uid="{1A71DBE4-1713-4513-B0A7-A66181EAD7BB}"/>
    <cellStyle name="Normal 2 22 3 23" xfId="8392" xr:uid="{BFDDD894-4944-4CF9-9F3D-301F94ADA8F6}"/>
    <cellStyle name="Normal 2 22 3 24" xfId="8393" xr:uid="{21807124-598F-4BBB-9684-3E97E41038F4}"/>
    <cellStyle name="Normal 2 22 3 25" xfId="8394" xr:uid="{BD350122-7A51-4F23-B502-C5753AC39AA2}"/>
    <cellStyle name="Normal 2 22 3 26" xfId="8395" xr:uid="{EC0E967D-2818-4205-9130-549F53F56C96}"/>
    <cellStyle name="Normal 2 22 3 27" xfId="8396" xr:uid="{09C2475E-6547-4319-96EC-16BF8B287D08}"/>
    <cellStyle name="Normal 2 22 3 28" xfId="8397" xr:uid="{77A19C5A-6759-48D6-B044-DF7CCA11BB54}"/>
    <cellStyle name="Normal 2 22 3 29" xfId="8398" xr:uid="{5B951581-8A60-4A51-B37F-A0DF8B709E56}"/>
    <cellStyle name="Normal 2 22 3 3" xfId="8399" xr:uid="{028CB1EB-5D5C-40B5-B394-153458C348A7}"/>
    <cellStyle name="Normal 2 22 3 30" xfId="8400" xr:uid="{E020F0DA-1A19-420D-8B51-D83BBD0ED222}"/>
    <cellStyle name="Normal 2 22 3 31" xfId="8401" xr:uid="{7D0CABCA-C397-439A-BB7D-2297BC827A63}"/>
    <cellStyle name="Normal 2 22 3 32" xfId="8402" xr:uid="{FBA0FB58-61F4-4B52-AA65-778CFA59062D}"/>
    <cellStyle name="Normal 2 22 3 33" xfId="8403" xr:uid="{769D755B-04BC-4814-9DC9-9E8C1282D921}"/>
    <cellStyle name="Normal 2 22 3 34" xfId="8404" xr:uid="{4087D7A7-7379-4791-81EC-920A2C38A4D3}"/>
    <cellStyle name="Normal 2 22 3 35" xfId="8405" xr:uid="{1A6D76F3-4BF5-4A51-91FF-A6AA65DE863C}"/>
    <cellStyle name="Normal 2 22 3 36" xfId="8406" xr:uid="{1DFEE179-3635-4F30-986B-2A07DEFA3780}"/>
    <cellStyle name="Normal 2 22 3 37" xfId="8407" xr:uid="{C9FF259F-0D15-4AB3-AF74-CD948B6107C9}"/>
    <cellStyle name="Normal 2 22 3 38" xfId="8408" xr:uid="{998D6DFF-4E30-4AAE-9296-F289AFAE5284}"/>
    <cellStyle name="Normal 2 22 3 4" xfId="8409" xr:uid="{8AEECB55-974E-4511-9749-5F8718C6072B}"/>
    <cellStyle name="Normal 2 22 3 5" xfId="8410" xr:uid="{73B086B9-64B9-46EC-86C7-8CB2A6508106}"/>
    <cellStyle name="Normal 2 22 3 6" xfId="8411" xr:uid="{742DA005-3FF0-4DF3-BD2A-5DDF709B0F6C}"/>
    <cellStyle name="Normal 2 22 3 7" xfId="8412" xr:uid="{0F69EA84-179A-4006-B2E3-4349CC20025D}"/>
    <cellStyle name="Normal 2 22 3 8" xfId="8413" xr:uid="{AEDC7DDB-F653-4FDF-A92E-BF37AA9C7FF1}"/>
    <cellStyle name="Normal 2 22 3 9" xfId="8414" xr:uid="{ADE3D945-4F41-48E2-B581-28D157ED8BD9}"/>
    <cellStyle name="Normal 2 22 30" xfId="8415" xr:uid="{40411DB8-4A20-420E-AB8B-7F8F33EFDFBB}"/>
    <cellStyle name="Normal 2 22 31" xfId="8416" xr:uid="{76D15D05-4892-458E-90F0-C66216DA5581}"/>
    <cellStyle name="Normal 2 22 32" xfId="8417" xr:uid="{EB9A3A96-A177-47F6-8650-03D20C929B48}"/>
    <cellStyle name="Normal 2 22 33" xfId="8418" xr:uid="{3850248E-9A92-490C-A2C0-B7E590D85DCA}"/>
    <cellStyle name="Normal 2 22 34" xfId="8419" xr:uid="{69484B6C-2588-4151-853D-9110FC2B3277}"/>
    <cellStyle name="Normal 2 22 35" xfId="8420" xr:uid="{C1ADCF24-C3B4-417F-B653-3F31EF6ECFA5}"/>
    <cellStyle name="Normal 2 22 36" xfId="8421" xr:uid="{05E7720E-260D-4D40-9EF1-32ABA8B5AE81}"/>
    <cellStyle name="Normal 2 22 37" xfId="8422" xr:uid="{854915A4-9ED0-4679-B92B-06FC0D22713C}"/>
    <cellStyle name="Normal 2 22 38" xfId="8423" xr:uid="{AD255189-FC01-477C-97C3-0727EF571921}"/>
    <cellStyle name="Normal 2 22 39" xfId="8424" xr:uid="{A9F2ED99-E5DB-4C35-A8F8-39A0E621CF9A}"/>
    <cellStyle name="Normal 2 22 4" xfId="8425" xr:uid="{8614EFE1-AEF1-46B2-8254-0ED6C1A43FCB}"/>
    <cellStyle name="Normal 2 22 40" xfId="8426" xr:uid="{D2589A67-D2D9-4149-BC0A-5C3B108A9BED}"/>
    <cellStyle name="Normal 2 22 5" xfId="8427" xr:uid="{D1B9FC9C-09B3-4059-BDF5-294EC56BF8D0}"/>
    <cellStyle name="Normal 2 22 6" xfId="8428" xr:uid="{2D28FF83-6A1D-4053-94BA-4BF86EA64D1C}"/>
    <cellStyle name="Normal 2 22 7" xfId="8429" xr:uid="{93B7D0D1-4BB5-4343-A27C-9C611C54280B}"/>
    <cellStyle name="Normal 2 22 8" xfId="8430" xr:uid="{F0626934-4891-4BE4-9356-F980459F8B4D}"/>
    <cellStyle name="Normal 2 22 9" xfId="8431" xr:uid="{7330227A-F080-4198-910A-2679DE8A5CFF}"/>
    <cellStyle name="Normal 2 23" xfId="8432" xr:uid="{0F59B14A-D218-4958-92CC-10041CDA744E}"/>
    <cellStyle name="Normal 2 23 10" xfId="8433" xr:uid="{7A06DD01-86D3-41AF-BB5F-2B2C9457A961}"/>
    <cellStyle name="Normal 2 23 11" xfId="8434" xr:uid="{D9F655BE-A6F6-4635-B0CF-EB55DADB34AC}"/>
    <cellStyle name="Normal 2 23 12" xfId="8435" xr:uid="{48B06A9C-D856-47E2-B0FD-37EC58CDCC2E}"/>
    <cellStyle name="Normal 2 23 13" xfId="8436" xr:uid="{B80C53E4-9FAB-4277-A5AF-34B531C99833}"/>
    <cellStyle name="Normal 2 23 14" xfId="8437" xr:uid="{61AB0279-9588-49AD-8EC0-E186137EEB2B}"/>
    <cellStyle name="Normal 2 23 15" xfId="8438" xr:uid="{91EE3964-F178-4878-91B8-A420864AA7A3}"/>
    <cellStyle name="Normal 2 23 16" xfId="8439" xr:uid="{A7D42DE2-D2F5-45A6-BDFE-9D8F96CF7855}"/>
    <cellStyle name="Normal 2 23 17" xfId="8440" xr:uid="{6197D2B2-53F7-4911-835A-1B853AB53EEE}"/>
    <cellStyle name="Normal 2 23 18" xfId="8441" xr:uid="{8FBAB29D-D832-491C-803E-B1D5DF5D8AB6}"/>
    <cellStyle name="Normal 2 23 19" xfId="8442" xr:uid="{CF3E599C-FC0C-4038-82E9-E28C31C4AAE8}"/>
    <cellStyle name="Normal 2 23 2" xfId="8443" xr:uid="{4CEAC305-C77E-415D-9919-DE7B0C009091}"/>
    <cellStyle name="Normal 2 23 2 10" xfId="8444" xr:uid="{C9C04AC1-75AF-4EF9-A2D5-86667B8D974D}"/>
    <cellStyle name="Normal 2 23 2 11" xfId="8445" xr:uid="{E4F7BF14-EE75-47DA-A32A-D4347E143E5E}"/>
    <cellStyle name="Normal 2 23 2 12" xfId="8446" xr:uid="{42DF5A37-5332-4A5C-B5E9-159D8C9669CB}"/>
    <cellStyle name="Normal 2 23 2 13" xfId="8447" xr:uid="{BAB981D7-CDD8-46D6-AFE8-505D9024FA36}"/>
    <cellStyle name="Normal 2 23 2 14" xfId="8448" xr:uid="{FD809A7F-7371-44D8-8821-A84520D4B234}"/>
    <cellStyle name="Normal 2 23 2 15" xfId="8449" xr:uid="{5B61B5AC-5050-4275-8208-3941AE54A667}"/>
    <cellStyle name="Normal 2 23 2 16" xfId="8450" xr:uid="{0A370F27-4C65-46BC-A2E2-1F13AE2E7E56}"/>
    <cellStyle name="Normal 2 23 2 17" xfId="8451" xr:uid="{49B0B90B-F2CE-4633-9844-1739DBA5E4BA}"/>
    <cellStyle name="Normal 2 23 2 18" xfId="8452" xr:uid="{D7B2E9B2-E2D0-43AF-9D02-C27B16C54BF1}"/>
    <cellStyle name="Normal 2 23 2 19" xfId="8453" xr:uid="{A1445BAE-21D2-42FF-AA18-3FF329DE6E8E}"/>
    <cellStyle name="Normal 2 23 2 2" xfId="8454" xr:uid="{EAF48A8C-9C99-4E85-9AC7-3B6E7D663B01}"/>
    <cellStyle name="Normal 2 23 2 2 10" xfId="8455" xr:uid="{D1A22785-2B87-4487-B8CC-2CA114408D01}"/>
    <cellStyle name="Normal 2 23 2 2 11" xfId="8456" xr:uid="{CA5550DB-3926-4A4A-9665-ECB7E71BB5BD}"/>
    <cellStyle name="Normal 2 23 2 2 12" xfId="8457" xr:uid="{6FB7620A-EEC5-4B61-888E-FE5B0F6BD916}"/>
    <cellStyle name="Normal 2 23 2 2 13" xfId="8458" xr:uid="{F1489FEA-9B23-4A6F-9623-5916ED776195}"/>
    <cellStyle name="Normal 2 23 2 2 14" xfId="8459" xr:uid="{D8CE4A58-CB9C-4849-99D6-CCD7F384374A}"/>
    <cellStyle name="Normal 2 23 2 2 15" xfId="8460" xr:uid="{475C8BA3-F965-41BF-B69E-5EF2086065ED}"/>
    <cellStyle name="Normal 2 23 2 2 16" xfId="8461" xr:uid="{0929B61E-7008-49D7-AFFB-A1291D9A3429}"/>
    <cellStyle name="Normal 2 23 2 2 17" xfId="8462" xr:uid="{9101F5AF-B38F-4325-A760-92E7DAC3AD94}"/>
    <cellStyle name="Normal 2 23 2 2 18" xfId="8463" xr:uid="{DF8439C6-E651-47BE-B39E-8350B39608D3}"/>
    <cellStyle name="Normal 2 23 2 2 19" xfId="8464" xr:uid="{DD41A481-ABD7-4F33-88FE-AFD33D00A5F7}"/>
    <cellStyle name="Normal 2 23 2 2 2" xfId="8465" xr:uid="{2A708CC7-5B7F-4AB2-9894-E170BCD6661A}"/>
    <cellStyle name="Normal 2 23 2 2 2 10" xfId="8466" xr:uid="{02224C86-A35D-4102-9F4E-212B0516052B}"/>
    <cellStyle name="Normal 2 23 2 2 2 11" xfId="8467" xr:uid="{BA73FEB5-5167-49E9-95FF-AA5A87F48207}"/>
    <cellStyle name="Normal 2 23 2 2 2 12" xfId="8468" xr:uid="{2C184116-07D4-471E-967F-88F9A3051AC3}"/>
    <cellStyle name="Normal 2 23 2 2 2 13" xfId="8469" xr:uid="{6D4BE87F-960C-4206-856A-141690E2565C}"/>
    <cellStyle name="Normal 2 23 2 2 2 14" xfId="8470" xr:uid="{7E829C9D-E71C-4668-8764-47C1D596EE80}"/>
    <cellStyle name="Normal 2 23 2 2 2 15" xfId="8471" xr:uid="{26F267CA-C190-475F-938B-27198DF5B7A1}"/>
    <cellStyle name="Normal 2 23 2 2 2 16" xfId="8472" xr:uid="{20DED875-EB51-4FD4-B717-60ADFCF29681}"/>
    <cellStyle name="Normal 2 23 2 2 2 17" xfId="8473" xr:uid="{0CAECC4B-E857-4F59-95BF-A9B1BFC83084}"/>
    <cellStyle name="Normal 2 23 2 2 2 18" xfId="8474" xr:uid="{FD7E1368-7B51-4A0F-9C7C-84793940BD3D}"/>
    <cellStyle name="Normal 2 23 2 2 2 19" xfId="8475" xr:uid="{47FC2478-6EC9-4A65-A5D1-260064277695}"/>
    <cellStyle name="Normal 2 23 2 2 2 2" xfId="8476" xr:uid="{D2CCEEA1-FDD3-4D13-9FB1-FF15CA64F8B1}"/>
    <cellStyle name="Normal 2 23 2 2 2 20" xfId="8477" xr:uid="{C98B7947-6A8E-4DA1-91E1-C1168D30567D}"/>
    <cellStyle name="Normal 2 23 2 2 2 21" xfId="8478" xr:uid="{0B65CE4E-1BEC-4B46-9295-290967C51645}"/>
    <cellStyle name="Normal 2 23 2 2 2 22" xfId="8479" xr:uid="{15C5D465-CFF3-40D7-A1F4-08DBC37FF2DA}"/>
    <cellStyle name="Normal 2 23 2 2 2 23" xfId="8480" xr:uid="{70D33770-D903-4CE2-8D8E-690D6D988870}"/>
    <cellStyle name="Normal 2 23 2 2 2 24" xfId="8481" xr:uid="{44D619F4-8132-4CCF-8AD7-98CCB449CEF8}"/>
    <cellStyle name="Normal 2 23 2 2 2 25" xfId="8482" xr:uid="{F8ADA936-6346-4285-992E-D80C0244822B}"/>
    <cellStyle name="Normal 2 23 2 2 2 26" xfId="8483" xr:uid="{DFF4AE1C-487C-40C1-ADA4-EDCE8484E632}"/>
    <cellStyle name="Normal 2 23 2 2 2 27" xfId="8484" xr:uid="{D4F6F0CB-E29B-4B0B-8EAE-0F0F4FAA8716}"/>
    <cellStyle name="Normal 2 23 2 2 2 28" xfId="8485" xr:uid="{CAC91197-B283-431A-B8EF-003D669AE8D8}"/>
    <cellStyle name="Normal 2 23 2 2 2 29" xfId="8486" xr:uid="{C767BE21-A7FC-4F6D-9C86-89EB173F1878}"/>
    <cellStyle name="Normal 2 23 2 2 2 3" xfId="8487" xr:uid="{E48269CF-B377-47F0-85CD-BFF32D688308}"/>
    <cellStyle name="Normal 2 23 2 2 2 30" xfId="8488" xr:uid="{CA092E2E-F63E-48FA-84DD-5A03D5D9EC73}"/>
    <cellStyle name="Normal 2 23 2 2 2 31" xfId="8489" xr:uid="{A2EF336D-98B1-4B14-9F22-C62F6D8A81B5}"/>
    <cellStyle name="Normal 2 23 2 2 2 32" xfId="8490" xr:uid="{0A929C4F-2CB3-4469-BB73-5A4C5450DF56}"/>
    <cellStyle name="Normal 2 23 2 2 2 33" xfId="8491" xr:uid="{3E099360-D6B5-449F-9786-2F12D2A9C963}"/>
    <cellStyle name="Normal 2 23 2 2 2 34" xfId="8492" xr:uid="{246D522E-7750-4FFE-80DD-FAEB19ABCF17}"/>
    <cellStyle name="Normal 2 23 2 2 2 35" xfId="8493" xr:uid="{B941A669-B705-42A7-9BA5-1E837A83BB2F}"/>
    <cellStyle name="Normal 2 23 2 2 2 36" xfId="8494" xr:uid="{D9587329-019E-4333-8A4C-06575BC4C7AB}"/>
    <cellStyle name="Normal 2 23 2 2 2 37" xfId="8495" xr:uid="{7F071807-AA55-4D4F-92E4-C55CEFD0205A}"/>
    <cellStyle name="Normal 2 23 2 2 2 38" xfId="8496" xr:uid="{91A6FF0F-7EF4-4A2C-A391-64E6A22B76ED}"/>
    <cellStyle name="Normal 2 23 2 2 2 4" xfId="8497" xr:uid="{1B309A65-0D7F-4276-B1A0-07D0245D4291}"/>
    <cellStyle name="Normal 2 23 2 2 2 5" xfId="8498" xr:uid="{066AA4FC-AD93-4E23-B294-D456094DEF4E}"/>
    <cellStyle name="Normal 2 23 2 2 2 6" xfId="8499" xr:uid="{0D94813F-CA23-4196-A8EC-437ECD586DB8}"/>
    <cellStyle name="Normal 2 23 2 2 2 7" xfId="8500" xr:uid="{41CB7E5F-CCB7-4826-9392-4C16DECC7E80}"/>
    <cellStyle name="Normal 2 23 2 2 2 8" xfId="8501" xr:uid="{3AFE45E1-0C10-4B01-96B6-83FE17220F4F}"/>
    <cellStyle name="Normal 2 23 2 2 2 9" xfId="8502" xr:uid="{7A925B3D-BD49-4768-A8CC-5B155CAE6172}"/>
    <cellStyle name="Normal 2 23 2 2 20" xfId="8503" xr:uid="{442E0F54-2BEE-4B95-815E-FDE8E81EDC53}"/>
    <cellStyle name="Normal 2 23 2 2 21" xfId="8504" xr:uid="{5271ED36-7754-4BF0-A1BF-5FE1B6AB5164}"/>
    <cellStyle name="Normal 2 23 2 2 22" xfId="8505" xr:uid="{30EC35CC-54A4-4E32-8C19-9DEA07DDEB58}"/>
    <cellStyle name="Normal 2 23 2 2 23" xfId="8506" xr:uid="{3AFC0979-A7C3-4278-8CB4-D751CB35C8C0}"/>
    <cellStyle name="Normal 2 23 2 2 24" xfId="8507" xr:uid="{0685C8D8-478C-49E8-901D-BAFC1F4541F4}"/>
    <cellStyle name="Normal 2 23 2 2 25" xfId="8508" xr:uid="{F8B15EF0-11FB-461B-B636-01F4309FD2EF}"/>
    <cellStyle name="Normal 2 23 2 2 26" xfId="8509" xr:uid="{28A84714-A7D8-45CC-93F9-0B36678E6C43}"/>
    <cellStyle name="Normal 2 23 2 2 27" xfId="8510" xr:uid="{51635C20-37C1-4D43-A21B-B86E4A310426}"/>
    <cellStyle name="Normal 2 23 2 2 28" xfId="8511" xr:uid="{D617D9C7-4807-4E4C-99ED-DF368BA8C045}"/>
    <cellStyle name="Normal 2 23 2 2 29" xfId="8512" xr:uid="{F762620A-7424-4ED2-A87E-6CB23B412916}"/>
    <cellStyle name="Normal 2 23 2 2 3" xfId="8513" xr:uid="{6E64A729-2887-4AAC-BADB-D030A36F72B5}"/>
    <cellStyle name="Normal 2 23 2 2 30" xfId="8514" xr:uid="{74B9F79E-69B5-449E-BD37-6949E782F281}"/>
    <cellStyle name="Normal 2 23 2 2 31" xfId="8515" xr:uid="{FA0AA581-B0AE-43E3-BF56-B698BA9EEFEC}"/>
    <cellStyle name="Normal 2 23 2 2 32" xfId="8516" xr:uid="{4EC437C9-F658-444F-886B-09B241DD5830}"/>
    <cellStyle name="Normal 2 23 2 2 33" xfId="8517" xr:uid="{47AEC75A-FE34-467D-A3A3-64123D2329E9}"/>
    <cellStyle name="Normal 2 23 2 2 34" xfId="8518" xr:uid="{6B9DC624-0C07-47F1-A497-D08BE3CEC6F1}"/>
    <cellStyle name="Normal 2 23 2 2 35" xfId="8519" xr:uid="{45FC668C-C9EE-4A3D-AB8D-28C773F365AE}"/>
    <cellStyle name="Normal 2 23 2 2 36" xfId="8520" xr:uid="{B17D8BF1-0346-453C-B347-5188A75AC132}"/>
    <cellStyle name="Normal 2 23 2 2 37" xfId="8521" xr:uid="{B2F418F5-2F2C-41AE-A729-08FED2DA7156}"/>
    <cellStyle name="Normal 2 23 2 2 38" xfId="8522" xr:uid="{66B146DF-6BE2-4B5B-AADD-7C40A7955F7D}"/>
    <cellStyle name="Normal 2 23 2 2 4" xfId="8523" xr:uid="{F3DEE7A9-ED9C-439A-8E65-CE436E0495CF}"/>
    <cellStyle name="Normal 2 23 2 2 5" xfId="8524" xr:uid="{48C2A0EE-654C-456F-93A4-7E519DED5588}"/>
    <cellStyle name="Normal 2 23 2 2 6" xfId="8525" xr:uid="{A4B7625E-CAFD-41D2-B81C-1F96BCCFB558}"/>
    <cellStyle name="Normal 2 23 2 2 7" xfId="8526" xr:uid="{26346E89-4049-40BB-A8EB-4249E82EF3B2}"/>
    <cellStyle name="Normal 2 23 2 2 8" xfId="8527" xr:uid="{18B57524-FBB5-4286-8399-7E1BE8C3B993}"/>
    <cellStyle name="Normal 2 23 2 2 9" xfId="8528" xr:uid="{FA729568-331E-4F85-B7FA-7158E7855D26}"/>
    <cellStyle name="Normal 2 23 2 20" xfId="8529" xr:uid="{323CE7EB-AC2B-422D-9628-B0FF42BAD14F}"/>
    <cellStyle name="Normal 2 23 2 21" xfId="8530" xr:uid="{85C923E0-A008-4B8C-B118-F61140382508}"/>
    <cellStyle name="Normal 2 23 2 22" xfId="8531" xr:uid="{3A00A768-0BDF-4F6A-A94A-FA8D9498EE19}"/>
    <cellStyle name="Normal 2 23 2 23" xfId="8532" xr:uid="{A5CF1236-9D1E-4936-B3D8-BB6DDB3891D3}"/>
    <cellStyle name="Normal 2 23 2 24" xfId="8533" xr:uid="{758DB7E4-E45A-4D9D-A77C-89C49782FC72}"/>
    <cellStyle name="Normal 2 23 2 25" xfId="8534" xr:uid="{E7E50334-146F-4392-BD24-6CDA9527A91E}"/>
    <cellStyle name="Normal 2 23 2 26" xfId="8535" xr:uid="{ACE92710-033A-4E5B-AD56-2F2A74482002}"/>
    <cellStyle name="Normal 2 23 2 27" xfId="8536" xr:uid="{EF436204-09A9-483F-B6D3-5324EFE12E78}"/>
    <cellStyle name="Normal 2 23 2 28" xfId="8537" xr:uid="{B1C44113-A96F-4347-B360-6EDF7AAB03CB}"/>
    <cellStyle name="Normal 2 23 2 29" xfId="8538" xr:uid="{F793E6B3-12A0-4B67-AF8D-709B245E0882}"/>
    <cellStyle name="Normal 2 23 2 3" xfId="8539" xr:uid="{97D56D52-6C3D-4793-8B6C-E07E99FAD595}"/>
    <cellStyle name="Normal 2 23 2 30" xfId="8540" xr:uid="{5D54145D-63F2-4C52-8A2B-72AB6C4EAD3F}"/>
    <cellStyle name="Normal 2 23 2 31" xfId="8541" xr:uid="{72A4D902-66BB-41B8-8ED7-DDB09A1D4232}"/>
    <cellStyle name="Normal 2 23 2 32" xfId="8542" xr:uid="{89BA276F-23CE-4375-B977-B96E904B13C3}"/>
    <cellStyle name="Normal 2 23 2 33" xfId="8543" xr:uid="{B5B6A6A0-4A32-4AB8-A739-D11E1BC0F9CF}"/>
    <cellStyle name="Normal 2 23 2 34" xfId="8544" xr:uid="{E58517C6-5478-4459-A4C1-B6D35F0ACF28}"/>
    <cellStyle name="Normal 2 23 2 35" xfId="8545" xr:uid="{5ADC4997-F80A-46D8-A63E-52225817F52F}"/>
    <cellStyle name="Normal 2 23 2 36" xfId="8546" xr:uid="{8AEE8FBA-4B51-46F6-B7C9-1D3FB074C6C7}"/>
    <cellStyle name="Normal 2 23 2 37" xfId="8547" xr:uid="{A6EA4884-4F02-43DF-9641-C117BF52AAE0}"/>
    <cellStyle name="Normal 2 23 2 38" xfId="8548" xr:uid="{39C069A3-21D2-46DE-A758-9F5604AF6DE0}"/>
    <cellStyle name="Normal 2 23 2 39" xfId="8549" xr:uid="{37D24E52-7B09-4221-9EA7-797D62B15687}"/>
    <cellStyle name="Normal 2 23 2 4" xfId="8550" xr:uid="{CF1D6FC2-C91F-49D5-91E5-DBEB7C1ACC69}"/>
    <cellStyle name="Normal 2 23 2 40" xfId="8551" xr:uid="{2E5642FC-B76A-4C62-B188-0B9917F4DA93}"/>
    <cellStyle name="Normal 2 23 2 5" xfId="8552" xr:uid="{F900D949-694F-442C-A5F4-22525340EE5D}"/>
    <cellStyle name="Normal 2 23 2 6" xfId="8553" xr:uid="{A7892E76-FC0E-4DDF-8EF8-A891EC1A6FF5}"/>
    <cellStyle name="Normal 2 23 2 7" xfId="8554" xr:uid="{433C0269-A49F-4008-B772-E833A0219B52}"/>
    <cellStyle name="Normal 2 23 2 8" xfId="8555" xr:uid="{5E303053-3C5B-41FD-973F-5B81D00166D0}"/>
    <cellStyle name="Normal 2 23 2 9" xfId="8556" xr:uid="{39C43891-11EC-4940-A826-BDE7EA1A7B49}"/>
    <cellStyle name="Normal 2 23 20" xfId="8557" xr:uid="{65C4C90F-F76F-432C-A894-87D7469E7A2C}"/>
    <cellStyle name="Normal 2 23 21" xfId="8558" xr:uid="{94EC5EB0-2884-4DCC-ACC7-6732C5C7C912}"/>
    <cellStyle name="Normal 2 23 22" xfId="8559" xr:uid="{C93474C5-F6C5-4CF1-AD0B-C858978BDD77}"/>
    <cellStyle name="Normal 2 23 23" xfId="8560" xr:uid="{87DE4D9B-D344-4CEB-BC89-2C0B5AEFCD88}"/>
    <cellStyle name="Normal 2 23 24" xfId="8561" xr:uid="{71C90CDD-D1ED-43F9-89D8-1CEEB54A9F82}"/>
    <cellStyle name="Normal 2 23 25" xfId="8562" xr:uid="{3ECBB769-2B60-4CC6-8BAB-8F586C5A007E}"/>
    <cellStyle name="Normal 2 23 26" xfId="8563" xr:uid="{DA38BB26-7E1C-47DD-81B9-8582722DD896}"/>
    <cellStyle name="Normal 2 23 27" xfId="8564" xr:uid="{CF7CFD89-D54B-4FC7-93D6-42553752BDBE}"/>
    <cellStyle name="Normal 2 23 28" xfId="8565" xr:uid="{1C0F8CF6-A3B6-4929-894A-0C8FF8EA05ED}"/>
    <cellStyle name="Normal 2 23 29" xfId="8566" xr:uid="{9C3A7A9F-3632-4AB9-9D40-DBE9C275A8C9}"/>
    <cellStyle name="Normal 2 23 3" xfId="8567" xr:uid="{064C54CE-D7E3-42E3-B3AB-7000E9111B0B}"/>
    <cellStyle name="Normal 2 23 3 10" xfId="8568" xr:uid="{98F8C1CE-69DB-4A23-93F6-759BCC412EAE}"/>
    <cellStyle name="Normal 2 23 3 11" xfId="8569" xr:uid="{54121680-7AE0-46FA-9B53-42F43979ADB9}"/>
    <cellStyle name="Normal 2 23 3 12" xfId="8570" xr:uid="{8714721A-330B-4024-A9BA-1C0E8DE3C846}"/>
    <cellStyle name="Normal 2 23 3 13" xfId="8571" xr:uid="{C9BC7717-16DA-420B-BFFF-64292CB05B8E}"/>
    <cellStyle name="Normal 2 23 3 14" xfId="8572" xr:uid="{DD732667-795A-4BDE-922F-F44E6ABA9468}"/>
    <cellStyle name="Normal 2 23 3 15" xfId="8573" xr:uid="{F41CD9D5-53A7-4B1E-816F-5E2A39D24D4F}"/>
    <cellStyle name="Normal 2 23 3 16" xfId="8574" xr:uid="{4659191F-EA4B-4DD6-A466-C91FD89E51D8}"/>
    <cellStyle name="Normal 2 23 3 17" xfId="8575" xr:uid="{807F1AA9-A220-40B9-A341-AC1EDB3CABD0}"/>
    <cellStyle name="Normal 2 23 3 18" xfId="8576" xr:uid="{3CC92877-0CBA-4D11-9F4F-0EBFC35DB17A}"/>
    <cellStyle name="Normal 2 23 3 19" xfId="8577" xr:uid="{78FDCB2A-3F9C-42E9-B51B-51A0AABB2C70}"/>
    <cellStyle name="Normal 2 23 3 2" xfId="8578" xr:uid="{055FF582-D5DA-4AE8-B35F-1DF29A3E60DB}"/>
    <cellStyle name="Normal 2 23 3 2 10" xfId="8579" xr:uid="{62EC3F65-909F-4A9A-BF77-A124E2FB9E83}"/>
    <cellStyle name="Normal 2 23 3 2 11" xfId="8580" xr:uid="{1070AB66-635E-4DDE-A9D1-70E88C891E9E}"/>
    <cellStyle name="Normal 2 23 3 2 12" xfId="8581" xr:uid="{FA854607-120C-4966-9FCB-ECDFEC4B6FAE}"/>
    <cellStyle name="Normal 2 23 3 2 13" xfId="8582" xr:uid="{45A89057-579F-4ED8-B996-B97207D802C5}"/>
    <cellStyle name="Normal 2 23 3 2 14" xfId="8583" xr:uid="{F4A7785E-86DD-45FA-B5BA-5F1DE9F991C4}"/>
    <cellStyle name="Normal 2 23 3 2 15" xfId="8584" xr:uid="{AF8D6987-797C-4FA7-BDFD-FEEF5A5AA772}"/>
    <cellStyle name="Normal 2 23 3 2 16" xfId="8585" xr:uid="{678DD857-EF9A-47C3-A7B2-02B78A9F0767}"/>
    <cellStyle name="Normal 2 23 3 2 17" xfId="8586" xr:uid="{26DA3E01-2B85-4B1D-8F62-D9C95936A0C5}"/>
    <cellStyle name="Normal 2 23 3 2 18" xfId="8587" xr:uid="{17A2E4DA-2772-4AC3-9746-8B8F155922FE}"/>
    <cellStyle name="Normal 2 23 3 2 19" xfId="8588" xr:uid="{C932C06C-BA91-4205-8F10-608D3C63D6D4}"/>
    <cellStyle name="Normal 2 23 3 2 2" xfId="8589" xr:uid="{219A9E2F-42D1-41E3-B640-B08F480D83DE}"/>
    <cellStyle name="Normal 2 23 3 2 20" xfId="8590" xr:uid="{746CBC1D-84BB-42E6-8677-E4B6AE0345EB}"/>
    <cellStyle name="Normal 2 23 3 2 21" xfId="8591" xr:uid="{01439190-A96F-4FB1-8C8C-243F06004828}"/>
    <cellStyle name="Normal 2 23 3 2 22" xfId="8592" xr:uid="{0749A914-EDB1-4622-92CA-36B1E794754F}"/>
    <cellStyle name="Normal 2 23 3 2 23" xfId="8593" xr:uid="{F8CFC29F-EA6B-4B8B-9E98-0662339472E7}"/>
    <cellStyle name="Normal 2 23 3 2 24" xfId="8594" xr:uid="{A628ABC5-EBFF-42BE-9FBD-CF3C66199B96}"/>
    <cellStyle name="Normal 2 23 3 2 25" xfId="8595" xr:uid="{CC9F3B1E-9169-4BE4-804C-14AC189ED5FF}"/>
    <cellStyle name="Normal 2 23 3 2 26" xfId="8596" xr:uid="{58E10310-7B57-4F21-908B-6D22CD4A7212}"/>
    <cellStyle name="Normal 2 23 3 2 27" xfId="8597" xr:uid="{1D49F457-4E6C-4DAD-A6E2-7CB92825CD67}"/>
    <cellStyle name="Normal 2 23 3 2 28" xfId="8598" xr:uid="{24E1577B-2BCF-4E1D-9F4B-45DF8EFD1864}"/>
    <cellStyle name="Normal 2 23 3 2 29" xfId="8599" xr:uid="{44E87BDB-8B88-4CED-8E83-5507E2722544}"/>
    <cellStyle name="Normal 2 23 3 2 3" xfId="8600" xr:uid="{951B4B68-2921-4C0F-9F7A-FB986D50D457}"/>
    <cellStyle name="Normal 2 23 3 2 30" xfId="8601" xr:uid="{1E86C788-C663-45B3-A5BF-F254E9F63749}"/>
    <cellStyle name="Normal 2 23 3 2 31" xfId="8602" xr:uid="{EB3012EB-91B4-440B-A647-B4742CD67C3A}"/>
    <cellStyle name="Normal 2 23 3 2 32" xfId="8603" xr:uid="{B8DA6683-864E-4D42-8D7B-AA0912F65911}"/>
    <cellStyle name="Normal 2 23 3 2 33" xfId="8604" xr:uid="{8F8696DE-8C85-41B4-B72B-429C7364B1F3}"/>
    <cellStyle name="Normal 2 23 3 2 34" xfId="8605" xr:uid="{9ED4A576-0800-4B5D-94D0-644B4FE33E4A}"/>
    <cellStyle name="Normal 2 23 3 2 35" xfId="8606" xr:uid="{630C92EB-70E3-45B7-B07D-F8FE444D470B}"/>
    <cellStyle name="Normal 2 23 3 2 36" xfId="8607" xr:uid="{3476A8DB-876B-494C-8F38-9E673EF7E7E7}"/>
    <cellStyle name="Normal 2 23 3 2 37" xfId="8608" xr:uid="{863F6148-8FE3-43BF-B9A9-9548F7214D01}"/>
    <cellStyle name="Normal 2 23 3 2 38" xfId="8609" xr:uid="{F04D2355-3257-4765-9891-BBE2FF7279B7}"/>
    <cellStyle name="Normal 2 23 3 2 4" xfId="8610" xr:uid="{1AAAFF3B-D81C-4F17-9A25-BAF93F570E08}"/>
    <cellStyle name="Normal 2 23 3 2 5" xfId="8611" xr:uid="{124881FF-BF77-4ACE-9F65-5DD68DD9F62B}"/>
    <cellStyle name="Normal 2 23 3 2 6" xfId="8612" xr:uid="{D4611FF0-1EE7-4BF7-83FF-7E2C96C98E30}"/>
    <cellStyle name="Normal 2 23 3 2 7" xfId="8613" xr:uid="{0DBC2E40-578E-4227-BD40-244F0EED5C2F}"/>
    <cellStyle name="Normal 2 23 3 2 8" xfId="8614" xr:uid="{A84CB919-3D57-45F6-9801-A9BFD271EEB2}"/>
    <cellStyle name="Normal 2 23 3 2 9" xfId="8615" xr:uid="{F8A78F18-8DAA-42AF-83DF-B7A3827A602C}"/>
    <cellStyle name="Normal 2 23 3 20" xfId="8616" xr:uid="{BDBD4F1A-8AE6-4F10-86E9-90A461EAFA34}"/>
    <cellStyle name="Normal 2 23 3 21" xfId="8617" xr:uid="{BE8156D9-8832-4570-B4D5-64FEB43530D6}"/>
    <cellStyle name="Normal 2 23 3 22" xfId="8618" xr:uid="{19FDDCB5-5DAD-4AD5-8A0D-14E6C4E062FE}"/>
    <cellStyle name="Normal 2 23 3 23" xfId="8619" xr:uid="{F75C2DF7-998D-4B91-A544-30BFE5F437AC}"/>
    <cellStyle name="Normal 2 23 3 24" xfId="8620" xr:uid="{8FD7B328-B1BE-4DD3-AE7D-667BCA0A9003}"/>
    <cellStyle name="Normal 2 23 3 25" xfId="8621" xr:uid="{5250314D-13D6-45DD-A022-DDDAB32A6D13}"/>
    <cellStyle name="Normal 2 23 3 26" xfId="8622" xr:uid="{DD69894D-A07F-47CA-9E82-1860F1702289}"/>
    <cellStyle name="Normal 2 23 3 27" xfId="8623" xr:uid="{49098297-DAA0-4604-9916-2FAA5348E4AE}"/>
    <cellStyle name="Normal 2 23 3 28" xfId="8624" xr:uid="{D78479F6-4319-404A-90EF-C130DE704C8A}"/>
    <cellStyle name="Normal 2 23 3 29" xfId="8625" xr:uid="{14AA0B96-187C-4821-A6D3-FC904B341193}"/>
    <cellStyle name="Normal 2 23 3 3" xfId="8626" xr:uid="{1DF5E494-0C34-4B14-91AF-A4263E2188AF}"/>
    <cellStyle name="Normal 2 23 3 30" xfId="8627" xr:uid="{7B9390D6-5B22-49EC-9E26-E38626DEDABD}"/>
    <cellStyle name="Normal 2 23 3 31" xfId="8628" xr:uid="{293225FD-8BA1-4A6A-8927-BA292D8B4A56}"/>
    <cellStyle name="Normal 2 23 3 32" xfId="8629" xr:uid="{CCA3284D-5A36-419C-ADAD-5AD7A9C32896}"/>
    <cellStyle name="Normal 2 23 3 33" xfId="8630" xr:uid="{D44EC2EC-4630-4EF8-ADB9-DB6C8513994E}"/>
    <cellStyle name="Normal 2 23 3 34" xfId="8631" xr:uid="{103041D8-859C-4F2B-B6EA-39D21DB25461}"/>
    <cellStyle name="Normal 2 23 3 35" xfId="8632" xr:uid="{82765A80-0E48-4ABC-9F1F-BD7BD9308C6F}"/>
    <cellStyle name="Normal 2 23 3 36" xfId="8633" xr:uid="{3BFC9639-FF14-4915-9FB0-B518167A7163}"/>
    <cellStyle name="Normal 2 23 3 37" xfId="8634" xr:uid="{9204C004-A841-4B66-A337-B3824C22B158}"/>
    <cellStyle name="Normal 2 23 3 38" xfId="8635" xr:uid="{55DAE22A-DB03-4029-AEA1-AD9DB1C51DC1}"/>
    <cellStyle name="Normal 2 23 3 4" xfId="8636" xr:uid="{AF25375C-69FE-47AF-A093-4A8B0CC331AC}"/>
    <cellStyle name="Normal 2 23 3 5" xfId="8637" xr:uid="{8865A15C-1B61-4E32-BB33-8536BC59E51C}"/>
    <cellStyle name="Normal 2 23 3 6" xfId="8638" xr:uid="{B6BEDBEB-B5F0-4989-8CE2-C0331C19410F}"/>
    <cellStyle name="Normal 2 23 3 7" xfId="8639" xr:uid="{16B28CC3-94E7-4399-84BB-9640D475690E}"/>
    <cellStyle name="Normal 2 23 3 8" xfId="8640" xr:uid="{4A4F2EEF-D876-4480-A0A3-9C27AED9121B}"/>
    <cellStyle name="Normal 2 23 3 9" xfId="8641" xr:uid="{CE75765E-38DB-48B8-84B6-1B0BD644F96C}"/>
    <cellStyle name="Normal 2 23 30" xfId="8642" xr:uid="{1EA04923-CB68-4595-943A-7EB67F2D74B5}"/>
    <cellStyle name="Normal 2 23 31" xfId="8643" xr:uid="{1D2522AE-211C-4DD1-9008-9808B035FBC8}"/>
    <cellStyle name="Normal 2 23 32" xfId="8644" xr:uid="{E4A15880-073A-4919-95CD-4FD7BEB5AD18}"/>
    <cellStyle name="Normal 2 23 33" xfId="8645" xr:uid="{DC3F4F04-0AD1-4DA4-AF3B-140853E53D3B}"/>
    <cellStyle name="Normal 2 23 34" xfId="8646" xr:uid="{D1DBF8AF-886F-4747-BBAA-E77A5DF23CE7}"/>
    <cellStyle name="Normal 2 23 35" xfId="8647" xr:uid="{42F42CE4-B4CF-4011-99C2-D6B67A7C8AB9}"/>
    <cellStyle name="Normal 2 23 36" xfId="8648" xr:uid="{D948A624-CFED-41BD-B861-6DC7B04495EA}"/>
    <cellStyle name="Normal 2 23 37" xfId="8649" xr:uid="{89009E12-9CDC-4324-9B14-6DA64251B653}"/>
    <cellStyle name="Normal 2 23 38" xfId="8650" xr:uid="{98A94ECF-D272-4404-8880-F231FD999423}"/>
    <cellStyle name="Normal 2 23 39" xfId="8651" xr:uid="{9F67BD98-7714-42E8-A8A0-AD6C8C7EFA56}"/>
    <cellStyle name="Normal 2 23 4" xfId="8652" xr:uid="{FE3220E9-80CA-4001-A766-23B6DB77B189}"/>
    <cellStyle name="Normal 2 23 40" xfId="8653" xr:uid="{F6A7E791-EBB0-4E36-8060-560CF2CE8BE7}"/>
    <cellStyle name="Normal 2 23 5" xfId="8654" xr:uid="{517A023B-6E83-4474-9D9C-8790BBD3C3FA}"/>
    <cellStyle name="Normal 2 23 6" xfId="8655" xr:uid="{B0DBD520-8B03-4951-9C9E-233DB2EF2D1F}"/>
    <cellStyle name="Normal 2 23 7" xfId="8656" xr:uid="{AA1435E6-322B-4B84-AB5E-1A8484BD330F}"/>
    <cellStyle name="Normal 2 23 8" xfId="8657" xr:uid="{836D583F-F3C0-4D10-8A4D-A2569BBB4889}"/>
    <cellStyle name="Normal 2 23 9" xfId="8658" xr:uid="{ADE4D70D-065B-426A-9A9B-7F48699A9A49}"/>
    <cellStyle name="Normal 2 24" xfId="8659" xr:uid="{B924FB91-ED80-4FD6-9135-DE102072E728}"/>
    <cellStyle name="Normal 2 24 10" xfId="8660" xr:uid="{1B7A31BB-F7EF-45D9-9B42-A3FC1BE98091}"/>
    <cellStyle name="Normal 2 24 11" xfId="8661" xr:uid="{50973E29-D538-4ECB-99CE-02243E4668DE}"/>
    <cellStyle name="Normal 2 24 12" xfId="8662" xr:uid="{2253284D-CA35-41B7-A135-6ACD9D9F92F4}"/>
    <cellStyle name="Normal 2 24 13" xfId="8663" xr:uid="{42DF3F8D-6A2E-46EE-853F-EEC0F9ED1FBE}"/>
    <cellStyle name="Normal 2 24 14" xfId="8664" xr:uid="{6133EA00-15AA-4AF9-9BB9-AC6EF31D1058}"/>
    <cellStyle name="Normal 2 24 15" xfId="8665" xr:uid="{A0629DA3-1CF9-4263-B9A7-C36331894BC4}"/>
    <cellStyle name="Normal 2 24 16" xfId="8666" xr:uid="{93980132-1FB6-45E6-AE50-9C62E634480B}"/>
    <cellStyle name="Normal 2 24 17" xfId="8667" xr:uid="{768D9F83-B79C-436F-8568-5F5F7831EE4E}"/>
    <cellStyle name="Normal 2 24 18" xfId="8668" xr:uid="{1628BF35-C775-4C1B-9772-C68B4F250402}"/>
    <cellStyle name="Normal 2 24 19" xfId="8669" xr:uid="{715BFA1C-6D90-409F-BF94-6D27A0B01466}"/>
    <cellStyle name="Normal 2 24 2" xfId="8670" xr:uid="{B507234F-91C4-42E3-943F-9D9366CF6BC3}"/>
    <cellStyle name="Normal 2 24 2 10" xfId="8671" xr:uid="{BCCD1E99-74DC-412E-8173-7AE3786985F5}"/>
    <cellStyle name="Normal 2 24 2 11" xfId="8672" xr:uid="{6222B7E2-1BEA-4175-BB83-93365E5EA0C3}"/>
    <cellStyle name="Normal 2 24 2 12" xfId="8673" xr:uid="{16B2498F-036D-4BB6-B695-5EA503B4DC00}"/>
    <cellStyle name="Normal 2 24 2 13" xfId="8674" xr:uid="{025445EC-24CA-42C2-980B-E9249604D435}"/>
    <cellStyle name="Normal 2 24 2 14" xfId="8675" xr:uid="{17CC44CF-DD49-4670-B2EE-3A5123962E1D}"/>
    <cellStyle name="Normal 2 24 2 15" xfId="8676" xr:uid="{7E6F3ACB-BFB1-4EAE-A7B8-FC58FC91852D}"/>
    <cellStyle name="Normal 2 24 2 16" xfId="8677" xr:uid="{9B9916A1-326B-4B6C-B79D-D82D63F96C50}"/>
    <cellStyle name="Normal 2 24 2 17" xfId="8678" xr:uid="{121E6C36-F927-4B3F-8E82-8CDD72A577A6}"/>
    <cellStyle name="Normal 2 24 2 18" xfId="8679" xr:uid="{36B5A192-35B0-41A1-A88F-D13352A809B5}"/>
    <cellStyle name="Normal 2 24 2 19" xfId="8680" xr:uid="{5AE33BEA-CE27-46E3-8FCF-9B6A26C1E862}"/>
    <cellStyle name="Normal 2 24 2 2" xfId="8681" xr:uid="{2FA1363C-82A7-4171-A9FD-04346D3CA248}"/>
    <cellStyle name="Normal 2 24 2 2 10" xfId="8682" xr:uid="{A77FB38E-80B9-4001-B32F-7F0ED5CDB283}"/>
    <cellStyle name="Normal 2 24 2 2 11" xfId="8683" xr:uid="{8D06246A-7C45-4A7A-B6D7-0F771DC6324B}"/>
    <cellStyle name="Normal 2 24 2 2 12" xfId="8684" xr:uid="{8687996B-E1D0-466D-A7E6-73CA5D94F63F}"/>
    <cellStyle name="Normal 2 24 2 2 13" xfId="8685" xr:uid="{36C96840-3D02-4929-956E-A95901ADCD84}"/>
    <cellStyle name="Normal 2 24 2 2 14" xfId="8686" xr:uid="{C954224C-BCCA-478B-BE02-BA2512254AFA}"/>
    <cellStyle name="Normal 2 24 2 2 15" xfId="8687" xr:uid="{80432288-C919-4428-B94F-2EE9F567CA7D}"/>
    <cellStyle name="Normal 2 24 2 2 16" xfId="8688" xr:uid="{B70C6492-CDE9-4894-A367-79D15D52B627}"/>
    <cellStyle name="Normal 2 24 2 2 17" xfId="8689" xr:uid="{4C402FCB-6294-4FA0-9254-D7734F265058}"/>
    <cellStyle name="Normal 2 24 2 2 18" xfId="8690" xr:uid="{94A85542-2650-4B78-BAA7-9F88824917A8}"/>
    <cellStyle name="Normal 2 24 2 2 19" xfId="8691" xr:uid="{3EA84377-F70B-4700-89AE-B070B68944A3}"/>
    <cellStyle name="Normal 2 24 2 2 2" xfId="8692" xr:uid="{AF60B8EF-0EC4-49E2-AC3B-9352D0F73B16}"/>
    <cellStyle name="Normal 2 24 2 2 2 10" xfId="8693" xr:uid="{E071C433-070C-406D-8186-4BD5B2C2327E}"/>
    <cellStyle name="Normal 2 24 2 2 2 11" xfId="8694" xr:uid="{60A29392-63FD-4D1F-A697-FD5F66AC322B}"/>
    <cellStyle name="Normal 2 24 2 2 2 12" xfId="8695" xr:uid="{29E6A1AD-35E6-4667-A379-CD3AD8DC6E71}"/>
    <cellStyle name="Normal 2 24 2 2 2 13" xfId="8696" xr:uid="{079F0D7D-C0B5-4F6A-8A76-E447EDED616B}"/>
    <cellStyle name="Normal 2 24 2 2 2 14" xfId="8697" xr:uid="{0FBBCC9A-AEBB-412F-9AB5-08F8C593DEC1}"/>
    <cellStyle name="Normal 2 24 2 2 2 15" xfId="8698" xr:uid="{9B37A18D-7002-4940-A5EC-7176A101F42C}"/>
    <cellStyle name="Normal 2 24 2 2 2 16" xfId="8699" xr:uid="{59E0FE72-EA1A-40B5-A035-487D1E701CC9}"/>
    <cellStyle name="Normal 2 24 2 2 2 17" xfId="8700" xr:uid="{6A3E7A81-F9F9-4910-935A-7A2B18C74F5B}"/>
    <cellStyle name="Normal 2 24 2 2 2 18" xfId="8701" xr:uid="{972627EF-3F93-4AA3-AE2B-454A00717E03}"/>
    <cellStyle name="Normal 2 24 2 2 2 19" xfId="8702" xr:uid="{21A247BF-621B-466A-9A2C-9B339B33430B}"/>
    <cellStyle name="Normal 2 24 2 2 2 2" xfId="8703" xr:uid="{8AD4A6B6-4130-40EF-A60D-46C9B1D059E3}"/>
    <cellStyle name="Normal 2 24 2 2 2 20" xfId="8704" xr:uid="{5BB3CCAD-3ECC-4328-8BE2-A9B1E192B175}"/>
    <cellStyle name="Normal 2 24 2 2 2 21" xfId="8705" xr:uid="{975139EF-63B1-406A-B006-217E38ECF04C}"/>
    <cellStyle name="Normal 2 24 2 2 2 22" xfId="8706" xr:uid="{3894795E-6D54-4BC4-9CA5-9E8D942EB002}"/>
    <cellStyle name="Normal 2 24 2 2 2 23" xfId="8707" xr:uid="{2E9DC8B6-A52B-42EE-A5C1-8594D3AABAB1}"/>
    <cellStyle name="Normal 2 24 2 2 2 24" xfId="8708" xr:uid="{07B736E8-8F49-4C6A-A98C-91ADAD09AF2F}"/>
    <cellStyle name="Normal 2 24 2 2 2 25" xfId="8709" xr:uid="{4B141899-862E-4F2D-844E-8EB13C5BD4E4}"/>
    <cellStyle name="Normal 2 24 2 2 2 26" xfId="8710" xr:uid="{5575832D-062F-4CB9-9DB8-13AD1A1FEEE2}"/>
    <cellStyle name="Normal 2 24 2 2 2 27" xfId="8711" xr:uid="{34896316-01FF-47A9-9631-0300A66908FB}"/>
    <cellStyle name="Normal 2 24 2 2 2 28" xfId="8712" xr:uid="{3CBBD894-DF28-4DDA-9913-F9D7862030A1}"/>
    <cellStyle name="Normal 2 24 2 2 2 29" xfId="8713" xr:uid="{AC3E53D0-E9C1-400F-97F1-E3DA319A8EC3}"/>
    <cellStyle name="Normal 2 24 2 2 2 3" xfId="8714" xr:uid="{0094410B-4FE8-4087-9EB9-DA6A47D698AE}"/>
    <cellStyle name="Normal 2 24 2 2 2 30" xfId="8715" xr:uid="{593A4E1C-D687-46F6-9F20-03649741CB91}"/>
    <cellStyle name="Normal 2 24 2 2 2 31" xfId="8716" xr:uid="{DAEE6EFC-F44D-435D-8B56-D9915745D13C}"/>
    <cellStyle name="Normal 2 24 2 2 2 32" xfId="8717" xr:uid="{A3541A59-029D-4121-AA4D-74FDAC943797}"/>
    <cellStyle name="Normal 2 24 2 2 2 33" xfId="8718" xr:uid="{81E99273-4924-4C90-9844-289B6DC9AB05}"/>
    <cellStyle name="Normal 2 24 2 2 2 34" xfId="8719" xr:uid="{792E654D-03C8-4276-9396-11BD767EC46D}"/>
    <cellStyle name="Normal 2 24 2 2 2 35" xfId="8720" xr:uid="{81EEB4E9-4216-4FD1-911B-E6AEC01CF8CC}"/>
    <cellStyle name="Normal 2 24 2 2 2 36" xfId="8721" xr:uid="{39C46AE1-1FDA-4653-A9B6-45C8B36CBDE1}"/>
    <cellStyle name="Normal 2 24 2 2 2 37" xfId="8722" xr:uid="{1DC0C61C-6C2E-480E-8493-EDAA6A39FAE9}"/>
    <cellStyle name="Normal 2 24 2 2 2 38" xfId="8723" xr:uid="{5016C293-2886-40D1-AAE9-E3EDD45F9544}"/>
    <cellStyle name="Normal 2 24 2 2 2 4" xfId="8724" xr:uid="{47B7E307-E220-4CE4-A520-342181228DD9}"/>
    <cellStyle name="Normal 2 24 2 2 2 5" xfId="8725" xr:uid="{82DE913E-8D06-46B1-AB93-A7B9D8FE7FBA}"/>
    <cellStyle name="Normal 2 24 2 2 2 6" xfId="8726" xr:uid="{0022244F-7703-48BC-AD71-3623960BFAE5}"/>
    <cellStyle name="Normal 2 24 2 2 2 7" xfId="8727" xr:uid="{E061CE99-B551-4F89-87DD-4E4F33A541F3}"/>
    <cellStyle name="Normal 2 24 2 2 2 8" xfId="8728" xr:uid="{76A805A3-A2B0-4282-8615-ACC980BF912C}"/>
    <cellStyle name="Normal 2 24 2 2 2 9" xfId="8729" xr:uid="{3A8F5A0E-8015-4D7E-B880-0B2A52757697}"/>
    <cellStyle name="Normal 2 24 2 2 20" xfId="8730" xr:uid="{924F9048-3D42-4988-963A-8328DB5D8AF7}"/>
    <cellStyle name="Normal 2 24 2 2 21" xfId="8731" xr:uid="{44CF6F93-1753-457D-A2DA-F6FEFF8B33AB}"/>
    <cellStyle name="Normal 2 24 2 2 22" xfId="8732" xr:uid="{5958238C-08E7-4258-A819-4D0B06AAEC51}"/>
    <cellStyle name="Normal 2 24 2 2 23" xfId="8733" xr:uid="{AA5AA83C-5CA2-418D-B2BA-BEC1C10042F4}"/>
    <cellStyle name="Normal 2 24 2 2 24" xfId="8734" xr:uid="{4228B513-F9CC-4656-A56A-6D8EC77774D5}"/>
    <cellStyle name="Normal 2 24 2 2 25" xfId="8735" xr:uid="{A045703B-9932-405E-BF39-26F1D6F8996B}"/>
    <cellStyle name="Normal 2 24 2 2 26" xfId="8736" xr:uid="{B655FD61-9C1B-417B-B66D-5699F81B0A67}"/>
    <cellStyle name="Normal 2 24 2 2 27" xfId="8737" xr:uid="{06B302E7-8DF1-42C0-889A-E1409C258AAB}"/>
    <cellStyle name="Normal 2 24 2 2 28" xfId="8738" xr:uid="{2FEE16AC-B4DF-4370-B029-8F5819CF7B3E}"/>
    <cellStyle name="Normal 2 24 2 2 29" xfId="8739" xr:uid="{3E3D575D-E7B0-4D85-8021-7F12D2519C2C}"/>
    <cellStyle name="Normal 2 24 2 2 3" xfId="8740" xr:uid="{147B19DD-931A-41C7-A86C-85609BFF4709}"/>
    <cellStyle name="Normal 2 24 2 2 30" xfId="8741" xr:uid="{CC69E7EE-E551-4951-A517-64945C324B3F}"/>
    <cellStyle name="Normal 2 24 2 2 31" xfId="8742" xr:uid="{29E598AF-1AEC-4BBB-9033-196CBCED47E8}"/>
    <cellStyle name="Normal 2 24 2 2 32" xfId="8743" xr:uid="{755F68A4-CC5D-4EBB-AF10-227DC252FB4F}"/>
    <cellStyle name="Normal 2 24 2 2 33" xfId="8744" xr:uid="{09DFB264-AAFD-4CE9-B9F7-884ED5AA40B6}"/>
    <cellStyle name="Normal 2 24 2 2 34" xfId="8745" xr:uid="{39020B78-F4DE-4C85-889E-5114F8E92FCF}"/>
    <cellStyle name="Normal 2 24 2 2 35" xfId="8746" xr:uid="{C475CDF5-9EFF-46FB-A3D9-362DD3F3AA34}"/>
    <cellStyle name="Normal 2 24 2 2 36" xfId="8747" xr:uid="{BC84A4E3-2D78-408D-968F-A49EDF9EC4EE}"/>
    <cellStyle name="Normal 2 24 2 2 37" xfId="8748" xr:uid="{22570C68-674D-461F-83AF-01EB0DB78C96}"/>
    <cellStyle name="Normal 2 24 2 2 38" xfId="8749" xr:uid="{B3115D0E-E399-46BC-8EB9-7F9821358604}"/>
    <cellStyle name="Normal 2 24 2 2 4" xfId="8750" xr:uid="{DC00EFC4-A65C-47E7-886A-D765E9FD924A}"/>
    <cellStyle name="Normal 2 24 2 2 5" xfId="8751" xr:uid="{C903E900-F1C2-46F5-9B37-1B9F483A6B07}"/>
    <cellStyle name="Normal 2 24 2 2 6" xfId="8752" xr:uid="{ACBC3E4C-5F2B-41BB-B71D-A3EF76B12F9C}"/>
    <cellStyle name="Normal 2 24 2 2 7" xfId="8753" xr:uid="{7F615BC6-3FE1-4B59-A044-905BAD7C9C92}"/>
    <cellStyle name="Normal 2 24 2 2 8" xfId="8754" xr:uid="{D49FFAA9-EE33-4229-AAA4-48D35C6E9BC8}"/>
    <cellStyle name="Normal 2 24 2 2 9" xfId="8755" xr:uid="{26D41F8E-D1B0-495F-86B6-20EABDF1E896}"/>
    <cellStyle name="Normal 2 24 2 20" xfId="8756" xr:uid="{6EE59166-C623-4C90-A59A-161FD0DDC42C}"/>
    <cellStyle name="Normal 2 24 2 21" xfId="8757" xr:uid="{A07D3B67-8B52-4F1C-AE0D-35AE4104D325}"/>
    <cellStyle name="Normal 2 24 2 22" xfId="8758" xr:uid="{916461EF-2230-46E0-92C4-E6A9D8110817}"/>
    <cellStyle name="Normal 2 24 2 23" xfId="8759" xr:uid="{D61966D9-CC5A-4732-8A29-B2213199E55A}"/>
    <cellStyle name="Normal 2 24 2 24" xfId="8760" xr:uid="{AFF40F32-F5FD-4781-8DE1-84FA00BCA8C8}"/>
    <cellStyle name="Normal 2 24 2 25" xfId="8761" xr:uid="{DC980FE9-F2D9-4AB0-A249-4BD66A02AA6E}"/>
    <cellStyle name="Normal 2 24 2 26" xfId="8762" xr:uid="{69986BE2-2BE3-43A8-A2C7-8394798843A4}"/>
    <cellStyle name="Normal 2 24 2 27" xfId="8763" xr:uid="{6713F108-EEA8-484B-8C92-7895B2EC1D9F}"/>
    <cellStyle name="Normal 2 24 2 28" xfId="8764" xr:uid="{B9B71E38-0292-45BA-9BFA-3730EDEE159E}"/>
    <cellStyle name="Normal 2 24 2 29" xfId="8765" xr:uid="{7EB5BC17-B063-48DB-B01C-E6957AE280CA}"/>
    <cellStyle name="Normal 2 24 2 3" xfId="8766" xr:uid="{D153B792-2308-46A3-BF9F-A5236BFAEBA0}"/>
    <cellStyle name="Normal 2 24 2 30" xfId="8767" xr:uid="{28D52DB7-5127-4700-BA23-D48D6C61C221}"/>
    <cellStyle name="Normal 2 24 2 31" xfId="8768" xr:uid="{88AF4D68-F290-4381-9804-A41572B79B52}"/>
    <cellStyle name="Normal 2 24 2 32" xfId="8769" xr:uid="{56DCABB0-A8CC-4E30-B3F4-6E97D19B0CEA}"/>
    <cellStyle name="Normal 2 24 2 33" xfId="8770" xr:uid="{CEA2174C-1110-41A4-8685-8803D7F52F4D}"/>
    <cellStyle name="Normal 2 24 2 34" xfId="8771" xr:uid="{0E02CF8A-0484-4B4B-B9A1-C62E74D61C15}"/>
    <cellStyle name="Normal 2 24 2 35" xfId="8772" xr:uid="{FB1EFC1B-50E6-47F6-A98B-49F24134F7E1}"/>
    <cellStyle name="Normal 2 24 2 36" xfId="8773" xr:uid="{91CEDCA7-D960-4EB7-AD72-48249FD767FC}"/>
    <cellStyle name="Normal 2 24 2 37" xfId="8774" xr:uid="{6E0F3DE5-0095-4231-9B21-9579149B4A0F}"/>
    <cellStyle name="Normal 2 24 2 38" xfId="8775" xr:uid="{F64EEAC3-4F87-4F89-B3D1-95A2DB1A70C4}"/>
    <cellStyle name="Normal 2 24 2 39" xfId="8776" xr:uid="{FF1D323E-D356-43F3-9118-739BCDA23EFB}"/>
    <cellStyle name="Normal 2 24 2 4" xfId="8777" xr:uid="{1686D4E2-691C-4181-AE01-E4D0865022B3}"/>
    <cellStyle name="Normal 2 24 2 40" xfId="8778" xr:uid="{5867A10A-A88D-442D-AF85-D1DF82321AFC}"/>
    <cellStyle name="Normal 2 24 2 5" xfId="8779" xr:uid="{8772CF58-3904-45CE-A785-AA6762C64256}"/>
    <cellStyle name="Normal 2 24 2 6" xfId="8780" xr:uid="{E1D21D59-2A11-4641-BB89-7EA5F242850A}"/>
    <cellStyle name="Normal 2 24 2 7" xfId="8781" xr:uid="{29AC665A-F622-4BA8-9347-E2B665165587}"/>
    <cellStyle name="Normal 2 24 2 8" xfId="8782" xr:uid="{29B76CE8-3D72-4B9E-9762-D5E4205C1D25}"/>
    <cellStyle name="Normal 2 24 2 9" xfId="8783" xr:uid="{09735625-9F84-48DC-92E6-64F565C5D6D0}"/>
    <cellStyle name="Normal 2 24 20" xfId="8784" xr:uid="{C93011BB-3F80-4481-B132-DADB8E1B53C0}"/>
    <cellStyle name="Normal 2 24 21" xfId="8785" xr:uid="{EF4877C2-7DD6-480B-9491-C7557E9FAF06}"/>
    <cellStyle name="Normal 2 24 22" xfId="8786" xr:uid="{6122FB2C-7B31-4B75-B92C-FC6AC01B8B8F}"/>
    <cellStyle name="Normal 2 24 23" xfId="8787" xr:uid="{8BDA0AC6-AF47-4F1A-A77E-CE130C4355B3}"/>
    <cellStyle name="Normal 2 24 24" xfId="8788" xr:uid="{F6C075B3-7D1F-4954-99DB-4B0968D7BF77}"/>
    <cellStyle name="Normal 2 24 25" xfId="8789" xr:uid="{408ABF49-1C03-4ED2-9D81-27F4D3C10538}"/>
    <cellStyle name="Normal 2 24 26" xfId="8790" xr:uid="{6A5278EF-D2F4-4519-96C3-8D99DB763CEF}"/>
    <cellStyle name="Normal 2 24 27" xfId="8791" xr:uid="{746A67CC-DEB5-4F0B-98C7-A4E00B78F69A}"/>
    <cellStyle name="Normal 2 24 28" xfId="8792" xr:uid="{DE1ED778-BD1D-4806-8FEF-DFF43BDD6075}"/>
    <cellStyle name="Normal 2 24 29" xfId="8793" xr:uid="{1DACB970-36D5-4D3D-8017-C159C04AF731}"/>
    <cellStyle name="Normal 2 24 3" xfId="8794" xr:uid="{9DBBA8F0-581C-4035-941F-CBA5334C2F06}"/>
    <cellStyle name="Normal 2 24 3 10" xfId="8795" xr:uid="{ADE1397F-E336-4397-9766-016A0667F5E1}"/>
    <cellStyle name="Normal 2 24 3 11" xfId="8796" xr:uid="{25A5BEC0-1E01-4239-A582-E81E498DC6E0}"/>
    <cellStyle name="Normal 2 24 3 12" xfId="8797" xr:uid="{4BED4CE1-11EB-4068-A11B-B46C88BC36E1}"/>
    <cellStyle name="Normal 2 24 3 13" xfId="8798" xr:uid="{DCAF7155-12F3-48A6-A3CA-98D60C6E1376}"/>
    <cellStyle name="Normal 2 24 3 14" xfId="8799" xr:uid="{0746794A-D819-43D9-A429-C81D8B675D52}"/>
    <cellStyle name="Normal 2 24 3 15" xfId="8800" xr:uid="{8569DE20-302C-4CA4-9B88-5A70F5A1475F}"/>
    <cellStyle name="Normal 2 24 3 16" xfId="8801" xr:uid="{534C328A-B408-495F-B4EC-6596C7A43487}"/>
    <cellStyle name="Normal 2 24 3 17" xfId="8802" xr:uid="{BD5CE5FA-0566-4A99-B68E-A9C49160AB41}"/>
    <cellStyle name="Normal 2 24 3 18" xfId="8803" xr:uid="{F498BC00-4B80-4438-A432-3EF8105B44BB}"/>
    <cellStyle name="Normal 2 24 3 19" xfId="8804" xr:uid="{C041569D-5CE1-40FB-A4D0-BACC8805A25F}"/>
    <cellStyle name="Normal 2 24 3 2" xfId="8805" xr:uid="{9210D831-20BF-469F-B8A0-58DCE2FE4280}"/>
    <cellStyle name="Normal 2 24 3 2 10" xfId="8806" xr:uid="{981CF334-372D-45F6-9285-CBF104F75D0C}"/>
    <cellStyle name="Normal 2 24 3 2 11" xfId="8807" xr:uid="{F5BC9EAE-B864-469E-9935-BC7E801D305E}"/>
    <cellStyle name="Normal 2 24 3 2 12" xfId="8808" xr:uid="{C9632793-8717-4235-A9D7-9A3128084DFF}"/>
    <cellStyle name="Normal 2 24 3 2 13" xfId="8809" xr:uid="{0524FED8-B74B-4084-9432-BDA6B0AD396F}"/>
    <cellStyle name="Normal 2 24 3 2 14" xfId="8810" xr:uid="{583F6003-11C7-45AE-B2E0-C902CFBDA0B1}"/>
    <cellStyle name="Normal 2 24 3 2 15" xfId="8811" xr:uid="{C499F98E-B0B0-4ED0-9EA9-C76B2C4CE76A}"/>
    <cellStyle name="Normal 2 24 3 2 16" xfId="8812" xr:uid="{F488829E-EBF3-49F7-9A11-597640B3A688}"/>
    <cellStyle name="Normal 2 24 3 2 17" xfId="8813" xr:uid="{ECB791E4-DAB4-4AE2-B30F-6F6F4DC2A53D}"/>
    <cellStyle name="Normal 2 24 3 2 18" xfId="8814" xr:uid="{F7DDDD50-9A25-446A-82A2-88DAE3A93EE9}"/>
    <cellStyle name="Normal 2 24 3 2 19" xfId="8815" xr:uid="{0373BA63-C77B-4F4E-9867-A84A9DE89F06}"/>
    <cellStyle name="Normal 2 24 3 2 2" xfId="8816" xr:uid="{E0C50784-E484-4752-A16A-6A0C84AAA19A}"/>
    <cellStyle name="Normal 2 24 3 2 20" xfId="8817" xr:uid="{0975B671-4EA7-4CA7-A6FC-0AC8938EB207}"/>
    <cellStyle name="Normal 2 24 3 2 21" xfId="8818" xr:uid="{534D82D4-FCC2-490E-976C-AD0D0F07BC1D}"/>
    <cellStyle name="Normal 2 24 3 2 22" xfId="8819" xr:uid="{C64101B6-B330-438C-8FD7-CF64E838BD12}"/>
    <cellStyle name="Normal 2 24 3 2 23" xfId="8820" xr:uid="{5FBBC30A-FFB1-4843-975D-13E1909C5747}"/>
    <cellStyle name="Normal 2 24 3 2 24" xfId="8821" xr:uid="{3493E58E-2404-4752-A9FF-21F9CFE28298}"/>
    <cellStyle name="Normal 2 24 3 2 25" xfId="8822" xr:uid="{D44147D1-3102-4408-8909-5D83013D2A14}"/>
    <cellStyle name="Normal 2 24 3 2 26" xfId="8823" xr:uid="{E06231A1-8463-4646-8292-895F6FCA71B4}"/>
    <cellStyle name="Normal 2 24 3 2 27" xfId="8824" xr:uid="{DE001D44-0CE1-478F-A66C-11A69FDC3E34}"/>
    <cellStyle name="Normal 2 24 3 2 28" xfId="8825" xr:uid="{FFA5EBE1-E708-40F4-80EA-8A5A531DD3D8}"/>
    <cellStyle name="Normal 2 24 3 2 29" xfId="8826" xr:uid="{3404E48C-DC4A-40F1-85F8-E87096CF54C9}"/>
    <cellStyle name="Normal 2 24 3 2 3" xfId="8827" xr:uid="{25A64FAE-173F-4C5F-B200-71DAB15246EB}"/>
    <cellStyle name="Normal 2 24 3 2 30" xfId="8828" xr:uid="{9035876A-FECB-4D6B-AD4D-FB95CDCC912D}"/>
    <cellStyle name="Normal 2 24 3 2 31" xfId="8829" xr:uid="{A4EB74F9-0863-4BE3-A915-7F9893D1CA86}"/>
    <cellStyle name="Normal 2 24 3 2 32" xfId="8830" xr:uid="{FB4F229C-12AB-4CAA-AB71-2F2A6572C829}"/>
    <cellStyle name="Normal 2 24 3 2 33" xfId="8831" xr:uid="{7C46568A-D2F3-42ED-B80C-C12C8D62062F}"/>
    <cellStyle name="Normal 2 24 3 2 34" xfId="8832" xr:uid="{D1DBCCF2-3F73-40DB-B51F-0696BD1B1EBB}"/>
    <cellStyle name="Normal 2 24 3 2 35" xfId="8833" xr:uid="{D41DB7BD-6E32-414D-932E-91C2F9E382BD}"/>
    <cellStyle name="Normal 2 24 3 2 36" xfId="8834" xr:uid="{1E7DD632-21A3-4495-A8F6-0AF6824C3332}"/>
    <cellStyle name="Normal 2 24 3 2 37" xfId="8835" xr:uid="{115FCF4F-A387-4C00-BAA1-D84966F67F76}"/>
    <cellStyle name="Normal 2 24 3 2 38" xfId="8836" xr:uid="{66D24040-608B-4A35-84A6-C0A32914A4A7}"/>
    <cellStyle name="Normal 2 24 3 2 4" xfId="8837" xr:uid="{702F917E-EA4C-4D78-B96A-8D2817E806BC}"/>
    <cellStyle name="Normal 2 24 3 2 5" xfId="8838" xr:uid="{3F6DDE9D-6AA3-4B64-81A2-97BFC09AFCA5}"/>
    <cellStyle name="Normal 2 24 3 2 6" xfId="8839" xr:uid="{96FAE13D-A4AF-4E3B-B29A-7F872D6F8E05}"/>
    <cellStyle name="Normal 2 24 3 2 7" xfId="8840" xr:uid="{DA55C456-2A24-4869-98DB-F6291D0B607E}"/>
    <cellStyle name="Normal 2 24 3 2 8" xfId="8841" xr:uid="{BD9F889C-9CFA-4AD2-8725-2792095F2AFB}"/>
    <cellStyle name="Normal 2 24 3 2 9" xfId="8842" xr:uid="{BD2F9B00-9970-471F-BB26-2DEFBAEA6610}"/>
    <cellStyle name="Normal 2 24 3 20" xfId="8843" xr:uid="{D4569F29-AB4E-437B-80B7-595CBC3DC156}"/>
    <cellStyle name="Normal 2 24 3 21" xfId="8844" xr:uid="{58D666C2-C865-492D-B354-50490E56D188}"/>
    <cellStyle name="Normal 2 24 3 22" xfId="8845" xr:uid="{FC79BC7A-94D1-4567-9202-5D4418B5D7BC}"/>
    <cellStyle name="Normal 2 24 3 23" xfId="8846" xr:uid="{477005D6-4C96-40BF-A0B5-CF23E4BA045C}"/>
    <cellStyle name="Normal 2 24 3 24" xfId="8847" xr:uid="{48359C6F-A5D7-47A6-B39C-B3133EDED89A}"/>
    <cellStyle name="Normal 2 24 3 25" xfId="8848" xr:uid="{E13895BB-CA18-4094-AC5F-9EDCEB46D4E4}"/>
    <cellStyle name="Normal 2 24 3 26" xfId="8849" xr:uid="{5EE47CFE-FA0F-4D0D-9D21-4CE730059940}"/>
    <cellStyle name="Normal 2 24 3 27" xfId="8850" xr:uid="{ABF46B6A-95E4-4035-9841-D1942F1AB796}"/>
    <cellStyle name="Normal 2 24 3 28" xfId="8851" xr:uid="{2FBAABCE-61F3-40E8-AD4F-227E02FFC941}"/>
    <cellStyle name="Normal 2 24 3 29" xfId="8852" xr:uid="{6F739DC9-6F58-43D2-9BC1-8F302E713855}"/>
    <cellStyle name="Normal 2 24 3 3" xfId="8853" xr:uid="{A7541350-B39E-49A4-BC3A-4B8FDA85EBD6}"/>
    <cellStyle name="Normal 2 24 3 30" xfId="8854" xr:uid="{0671FCD2-282D-413B-85CD-FDF538815378}"/>
    <cellStyle name="Normal 2 24 3 31" xfId="8855" xr:uid="{765D80EA-3367-483E-834D-C057454900A8}"/>
    <cellStyle name="Normal 2 24 3 32" xfId="8856" xr:uid="{6D480680-8E47-40A5-A378-9D9B27F26282}"/>
    <cellStyle name="Normal 2 24 3 33" xfId="8857" xr:uid="{F493D57F-FD06-403D-A656-FBBD63C9B7FC}"/>
    <cellStyle name="Normal 2 24 3 34" xfId="8858" xr:uid="{853AF1C4-D282-4D00-9AAB-93F389E00B9F}"/>
    <cellStyle name="Normal 2 24 3 35" xfId="8859" xr:uid="{F3093184-29B5-4FF9-90A2-0410D140978A}"/>
    <cellStyle name="Normal 2 24 3 36" xfId="8860" xr:uid="{103974DF-F0E2-4B2E-B190-14947CACE8BA}"/>
    <cellStyle name="Normal 2 24 3 37" xfId="8861" xr:uid="{D80C73CC-E587-4615-A5B1-1DDB39E0B05C}"/>
    <cellStyle name="Normal 2 24 3 38" xfId="8862" xr:uid="{06CA8C8A-DB6A-4692-AB8A-08E716CD6491}"/>
    <cellStyle name="Normal 2 24 3 4" xfId="8863" xr:uid="{B0B6BEAE-CAE4-45F4-A95F-5AB9C29F928C}"/>
    <cellStyle name="Normal 2 24 3 5" xfId="8864" xr:uid="{D0870A49-3FC8-48DB-8BD3-F1E64F91F8B4}"/>
    <cellStyle name="Normal 2 24 3 6" xfId="8865" xr:uid="{315E3681-1DC5-4C5F-AB26-10117CF04254}"/>
    <cellStyle name="Normal 2 24 3 7" xfId="8866" xr:uid="{7D67F5D1-8AD6-403F-9029-7382E714E9F5}"/>
    <cellStyle name="Normal 2 24 3 8" xfId="8867" xr:uid="{18DFF934-30AE-47BD-A782-8013E6720230}"/>
    <cellStyle name="Normal 2 24 3 9" xfId="8868" xr:uid="{66EFD392-2435-4996-974E-3FF2597FC037}"/>
    <cellStyle name="Normal 2 24 30" xfId="8869" xr:uid="{D536B6FA-F2FE-44D1-AAFC-ED639160DB37}"/>
    <cellStyle name="Normal 2 24 31" xfId="8870" xr:uid="{B07EEDC6-4819-4EB1-84FF-68E55091488B}"/>
    <cellStyle name="Normal 2 24 32" xfId="8871" xr:uid="{4BCC6B5A-F1C6-4B64-A3D0-07794E2DAE86}"/>
    <cellStyle name="Normal 2 24 33" xfId="8872" xr:uid="{0E1F67DA-104D-4B4E-8449-B0C4690BD3F4}"/>
    <cellStyle name="Normal 2 24 34" xfId="8873" xr:uid="{B29944F2-22B8-4CF4-9497-A690C48378A7}"/>
    <cellStyle name="Normal 2 24 35" xfId="8874" xr:uid="{568FD450-D88E-481B-A700-C4C0B3DC751F}"/>
    <cellStyle name="Normal 2 24 36" xfId="8875" xr:uid="{43B490A3-F8BC-4404-A722-6E96D71C5731}"/>
    <cellStyle name="Normal 2 24 37" xfId="8876" xr:uid="{EA5BE426-17E5-4CCA-99CE-949A853A1280}"/>
    <cellStyle name="Normal 2 24 38" xfId="8877" xr:uid="{297A40F4-C4EF-49F3-A75F-D612BC0706C6}"/>
    <cellStyle name="Normal 2 24 39" xfId="8878" xr:uid="{A8EA4B89-96AC-4C05-BA4E-AC493E4E81CD}"/>
    <cellStyle name="Normal 2 24 4" xfId="8879" xr:uid="{5FD75349-D13E-4E65-9924-8CA85E92EC10}"/>
    <cellStyle name="Normal 2 24 40" xfId="8880" xr:uid="{55603746-388C-4999-A1D6-7ACAB936167D}"/>
    <cellStyle name="Normal 2 24 5" xfId="8881" xr:uid="{8050A7CE-6C00-443D-87E2-2713E8F51B53}"/>
    <cellStyle name="Normal 2 24 6" xfId="8882" xr:uid="{A3AF99E3-65DE-4E8F-8EBE-9FF5D6339C5E}"/>
    <cellStyle name="Normal 2 24 7" xfId="8883" xr:uid="{B0D2824C-9836-4A6E-AC3B-E9AAB902F476}"/>
    <cellStyle name="Normal 2 24 8" xfId="8884" xr:uid="{231ABA0D-0738-4012-869D-8B0272DCBDAF}"/>
    <cellStyle name="Normal 2 24 9" xfId="8885" xr:uid="{D54EE6E9-64A8-4D4B-8D2A-D56363FAB156}"/>
    <cellStyle name="Normal 2 25" xfId="8886" xr:uid="{FC047D8B-D941-4795-9F2F-F05522A1420A}"/>
    <cellStyle name="Normal 2 26" xfId="8887" xr:uid="{9890E6E9-AE76-4DDB-AE11-C9EEE4EEF7EE}"/>
    <cellStyle name="Normal 2 27" xfId="8888" xr:uid="{09250360-9AE4-4F1E-AB12-2EF7A98B5A68}"/>
    <cellStyle name="Normal 2 28" xfId="8889" xr:uid="{662716DA-D9A7-46BF-BACF-DFD66CDD2C72}"/>
    <cellStyle name="Normal 2 29" xfId="8890" xr:uid="{68B18678-375E-4712-9B5B-C5846A6559E4}"/>
    <cellStyle name="Normal 2 3" xfId="8891" xr:uid="{703BE9C4-CC5C-459F-9E36-98DF5F6AFE77}"/>
    <cellStyle name="Normal 2 3 10" xfId="8892" xr:uid="{F23B1824-47F5-4CF2-A4BA-18EA103329A9}"/>
    <cellStyle name="Normal 2 3 10 2" xfId="8893" xr:uid="{36923249-4DE7-4BFE-9AE3-010DC3F7C205}"/>
    <cellStyle name="Normal 2 3 10 3" xfId="8894" xr:uid="{8EFE35B9-CEB3-4E28-97EE-214E4910F02B}"/>
    <cellStyle name="Normal 2 3 10 4" xfId="8895" xr:uid="{62BA359D-A877-400E-B548-8104BADADEB8}"/>
    <cellStyle name="Normal 2 3 10 5" xfId="8896" xr:uid="{DB174C09-B705-4108-A999-2DDB98CD9EB5}"/>
    <cellStyle name="Normal 2 3 10 6" xfId="8897" xr:uid="{7FEB0BFB-42C6-447D-B224-C4240AE87C18}"/>
    <cellStyle name="Normal 2 3 100" xfId="8898" xr:uid="{8C0D1D0B-9202-43B2-B299-A67673262104}"/>
    <cellStyle name="Normal 2 3 101" xfId="8899" xr:uid="{D44665DD-E362-4BEC-BD69-33A50322158F}"/>
    <cellStyle name="Normal 2 3 102" xfId="8900" xr:uid="{0883BE79-A32F-4EA4-9805-68599988A96F}"/>
    <cellStyle name="Normal 2 3 103" xfId="8901" xr:uid="{F200EAA6-7339-46C0-AF2D-7FE88FBE8B70}"/>
    <cellStyle name="Normal 2 3 104" xfId="8902" xr:uid="{19283841-E845-4EC8-87F9-1AD70C9380DC}"/>
    <cellStyle name="Normal 2 3 105" xfId="8903" xr:uid="{31273D4D-B181-40D4-94B8-19032AE5BC05}"/>
    <cellStyle name="Normal 2 3 106" xfId="8904" xr:uid="{5A54E827-CF24-443C-859B-07BAD37453AE}"/>
    <cellStyle name="Normal 2 3 107" xfId="8905" xr:uid="{E15CE1FE-7732-4A46-AC4E-2CFEE039D48A}"/>
    <cellStyle name="Normal 2 3 108" xfId="8906" xr:uid="{8BD3C962-1C52-4E51-B4F3-106E637F264F}"/>
    <cellStyle name="Normal 2 3 109" xfId="8907" xr:uid="{CD640B9B-34EC-4ADE-95E3-787564CB6D62}"/>
    <cellStyle name="Normal 2 3 11" xfId="8908" xr:uid="{58970192-7EF9-49CF-92E6-D80CECEC3F07}"/>
    <cellStyle name="Normal 2 3 11 2" xfId="8909" xr:uid="{21FAE7D4-07C9-42B2-AE6D-3836F8E81898}"/>
    <cellStyle name="Normal 2 3 11 3" xfId="8910" xr:uid="{5CA6101D-8A18-4FE2-B110-040D48CD1A7F}"/>
    <cellStyle name="Normal 2 3 11 4" xfId="8911" xr:uid="{C3BA7049-1752-4AA9-8529-886B0F3361FF}"/>
    <cellStyle name="Normal 2 3 11 5" xfId="8912" xr:uid="{57C00FA4-EC01-4781-A33B-06C9657B3279}"/>
    <cellStyle name="Normal 2 3 11 6" xfId="8913" xr:uid="{87C4919E-2ECC-4718-A652-F7B745BF3904}"/>
    <cellStyle name="Normal 2 3 110" xfId="8914" xr:uid="{BD79CF76-6654-4730-A992-32728761BB90}"/>
    <cellStyle name="Normal 2 3 111" xfId="8915" xr:uid="{DA954E3E-A504-4227-85CB-648E5D64BA94}"/>
    <cellStyle name="Normal 2 3 112" xfId="8916" xr:uid="{51DB397E-96CD-456F-A7C5-869346F9B915}"/>
    <cellStyle name="Normal 2 3 113" xfId="8917" xr:uid="{B4463474-BB61-4D74-9CBC-61714CB0F64B}"/>
    <cellStyle name="Normal 2 3 114" xfId="8918" xr:uid="{C6B3FE21-4AB4-492C-99EF-A24E9318EAAC}"/>
    <cellStyle name="Normal 2 3 115" xfId="8919" xr:uid="{282CB472-5F7A-4DCD-8684-7B41D9D8B7B4}"/>
    <cellStyle name="Normal 2 3 116" xfId="8920" xr:uid="{4F711EB1-9CF2-4579-8390-72F92A0C7372}"/>
    <cellStyle name="Normal 2 3 117" xfId="8921" xr:uid="{0A0F8051-8CAA-4FDF-A9A6-7E54542C6198}"/>
    <cellStyle name="Normal 2 3 118" xfId="8922" xr:uid="{76EDBE2A-DB8A-4580-9C69-ACDADEDA6032}"/>
    <cellStyle name="Normal 2 3 119" xfId="8923" xr:uid="{D2945CF8-D206-44BD-97FD-88AD47584CEA}"/>
    <cellStyle name="Normal 2 3 12" xfId="8924" xr:uid="{FE6BB625-FF6A-4CAD-8217-CD37904175E3}"/>
    <cellStyle name="Normal 2 3 12 2" xfId="8925" xr:uid="{2FC8A39C-64D9-472E-B391-6AD3DA50B41A}"/>
    <cellStyle name="Normal 2 3 12 3" xfId="8926" xr:uid="{B4E89DC3-49C3-4FF4-9E12-B58D636286DF}"/>
    <cellStyle name="Normal 2 3 12 4" xfId="8927" xr:uid="{1163F3A2-C5CD-42A8-823E-702F8FE13119}"/>
    <cellStyle name="Normal 2 3 12 5" xfId="8928" xr:uid="{FEA7B206-F2FB-436C-86A6-39EB48825654}"/>
    <cellStyle name="Normal 2 3 12 6" xfId="8929" xr:uid="{EE07D5DD-F431-4663-88C7-B030FB994176}"/>
    <cellStyle name="Normal 2 3 120" xfId="8930" xr:uid="{5FE10BF3-E691-4C22-8924-438ABB08D6D8}"/>
    <cellStyle name="Normal 2 3 121" xfId="8931" xr:uid="{EF91A0E9-8CF6-4238-8109-0321E3FBB50C}"/>
    <cellStyle name="Normal 2 3 122" xfId="8932" xr:uid="{6802C9A6-C5EC-4A44-A99D-555D801C38F9}"/>
    <cellStyle name="Normal 2 3 123" xfId="8933" xr:uid="{BB88E2CE-D435-495F-96C5-3B6AB1F062E3}"/>
    <cellStyle name="Normal 2 3 124" xfId="8934" xr:uid="{2ED17A6F-56EE-45E0-8E7C-CF3BDF0A7F86}"/>
    <cellStyle name="Normal 2 3 125" xfId="8935" xr:uid="{073DBFF7-7DA1-4F59-B397-DDA1D8334804}"/>
    <cellStyle name="Normal 2 3 126" xfId="8936" xr:uid="{936F00CD-F825-4DB1-9B7E-FF24ADC4C86F}"/>
    <cellStyle name="Normal 2 3 13" xfId="8937" xr:uid="{054320EA-D5BE-4861-9CBF-DF4742B25BF6}"/>
    <cellStyle name="Normal 2 3 13 2" xfId="8938" xr:uid="{3DC31B63-44B0-4489-81EB-B8738A25B213}"/>
    <cellStyle name="Normal 2 3 13 3" xfId="8939" xr:uid="{CD3BACC9-275E-4444-BB44-F3AD977D6F85}"/>
    <cellStyle name="Normal 2 3 13 4" xfId="8940" xr:uid="{357FB89C-C355-4E0B-B063-D331A757EC75}"/>
    <cellStyle name="Normal 2 3 13 5" xfId="8941" xr:uid="{24D15820-3D76-4D9D-A5D7-61DF90C6A4DA}"/>
    <cellStyle name="Normal 2 3 13 6" xfId="8942" xr:uid="{760815EE-98FF-4238-89F1-3639CC53C2AD}"/>
    <cellStyle name="Normal 2 3 14" xfId="8943" xr:uid="{026D9E18-DC44-490D-A18D-F0A0DECDE595}"/>
    <cellStyle name="Normal 2 3 14 2" xfId="8944" xr:uid="{7D40EAD4-8E15-4489-97E9-A7822DA3C7B4}"/>
    <cellStyle name="Normal 2 3 14 3" xfId="8945" xr:uid="{299BD874-6C90-4FFA-9E9D-C818A12DB841}"/>
    <cellStyle name="Normal 2 3 14 4" xfId="8946" xr:uid="{620E1AE9-E05D-4FBF-A46C-A2B57DC20D8E}"/>
    <cellStyle name="Normal 2 3 14 5" xfId="8947" xr:uid="{8C13B1A6-278A-4DF7-985D-8EB1353719F9}"/>
    <cellStyle name="Normal 2 3 14 6" xfId="8948" xr:uid="{6540F839-7301-4D6E-AC36-36B4AF9D5FC7}"/>
    <cellStyle name="Normal 2 3 15" xfId="8949" xr:uid="{60F0380D-2D78-4066-A9B5-EE7EAFC2BE02}"/>
    <cellStyle name="Normal 2 3 15 2" xfId="8950" xr:uid="{238BB6AD-EFE4-4099-88E5-CBD3F5144489}"/>
    <cellStyle name="Normal 2 3 15 3" xfId="8951" xr:uid="{BFCFCA80-9F96-4E3D-A739-FF28CD9AC130}"/>
    <cellStyle name="Normal 2 3 15 4" xfId="8952" xr:uid="{28372FA6-5ECF-4878-B820-BFD85588179B}"/>
    <cellStyle name="Normal 2 3 15 5" xfId="8953" xr:uid="{6D251168-1B3D-4989-9AD8-1254B5D7EBE2}"/>
    <cellStyle name="Normal 2 3 15 6" xfId="8954" xr:uid="{3AFB3AD8-672D-4509-A149-EC0C611A3A96}"/>
    <cellStyle name="Normal 2 3 16" xfId="8955" xr:uid="{1A96F816-954D-4BE6-83C5-910F5B44C5C4}"/>
    <cellStyle name="Normal 2 3 16 2" xfId="8956" xr:uid="{49903173-44FB-4443-A40F-5ECF29FAED08}"/>
    <cellStyle name="Normal 2 3 16 3" xfId="8957" xr:uid="{7779794B-734D-44F9-9F61-36E5A72E5EDE}"/>
    <cellStyle name="Normal 2 3 16 4" xfId="8958" xr:uid="{E6B5CD7A-A193-42F0-B1B6-9C93EC902285}"/>
    <cellStyle name="Normal 2 3 16 5" xfId="8959" xr:uid="{5CE85461-DF76-4194-9C08-5E5EB316FCAB}"/>
    <cellStyle name="Normal 2 3 16 6" xfId="8960" xr:uid="{19C2FA0E-1CBF-472A-A8E4-19416A9DB8AA}"/>
    <cellStyle name="Normal 2 3 17" xfId="8961" xr:uid="{697C075A-030C-4959-A281-8C0455B374B1}"/>
    <cellStyle name="Normal 2 3 17 2" xfId="8962" xr:uid="{25CCC34D-1E82-4F15-836D-E6502ECE33E4}"/>
    <cellStyle name="Normal 2 3 17 3" xfId="8963" xr:uid="{9FD475F7-62D2-469F-9FBE-F680E3CC6221}"/>
    <cellStyle name="Normal 2 3 17 4" xfId="8964" xr:uid="{8D2719A6-0227-4B64-A332-E6D9BE69C5FC}"/>
    <cellStyle name="Normal 2 3 17 5" xfId="8965" xr:uid="{98177EF2-0B10-4C9E-BF09-A581F149D759}"/>
    <cellStyle name="Normal 2 3 17 6" xfId="8966" xr:uid="{0C7CACC8-BC4B-4B90-903D-8A76068BB911}"/>
    <cellStyle name="Normal 2 3 18" xfId="8967" xr:uid="{E5C11431-271C-45C4-B2C9-819C145A3AEF}"/>
    <cellStyle name="Normal 2 3 18 2" xfId="8968" xr:uid="{9FDA0508-5147-4C46-B9A8-11C937367F4B}"/>
    <cellStyle name="Normal 2 3 18 3" xfId="8969" xr:uid="{CF0F6BF9-A840-4599-9AE9-B5DC2ECEDBD6}"/>
    <cellStyle name="Normal 2 3 18 4" xfId="8970" xr:uid="{9D2D9B92-ABFC-4F52-979C-BD196AC4F24E}"/>
    <cellStyle name="Normal 2 3 18 5" xfId="8971" xr:uid="{96612BB4-6804-41D8-AB9B-D2834D0363A2}"/>
    <cellStyle name="Normal 2 3 18 6" xfId="8972" xr:uid="{2FA9BFB5-CAEA-40A5-9540-90BB077B3521}"/>
    <cellStyle name="Normal 2 3 19" xfId="8973" xr:uid="{43827234-AF23-490E-936F-CF83AFDBE92F}"/>
    <cellStyle name="Normal 2 3 19 2" xfId="8974" xr:uid="{96E8FC90-B002-4B41-9A22-D3A382F70DCD}"/>
    <cellStyle name="Normal 2 3 19 3" xfId="8975" xr:uid="{F85744E4-229B-441A-A224-857A612F7FD8}"/>
    <cellStyle name="Normal 2 3 19 4" xfId="8976" xr:uid="{A67B83E7-F2E8-4A30-8668-6E688EC798D5}"/>
    <cellStyle name="Normal 2 3 19 5" xfId="8977" xr:uid="{E944FFB9-934A-4E5A-9B09-64F69D939BF6}"/>
    <cellStyle name="Normal 2 3 19 6" xfId="8978" xr:uid="{970E52FC-4045-4860-8598-1E043DBCACED}"/>
    <cellStyle name="Normal 2 3 2" xfId="8979" xr:uid="{B40A7A13-54C1-4D59-8E3D-7CBAA2960754}"/>
    <cellStyle name="Normal 2 3 2 10" xfId="8980" xr:uid="{527397B8-DEB8-4FD5-98F6-7B9417E1CC8B}"/>
    <cellStyle name="Normal 2 3 2 10 2" xfId="8981" xr:uid="{39D00145-0243-42D3-9E84-A788C36BF217}"/>
    <cellStyle name="Normal 2 3 2 10 3" xfId="8982" xr:uid="{05C9EBA9-151B-4245-AB11-D8E8B47860E8}"/>
    <cellStyle name="Normal 2 3 2 10 4" xfId="8983" xr:uid="{47E56DFC-AA02-4D95-8DC8-B40770AFFC72}"/>
    <cellStyle name="Normal 2 3 2 10 5" xfId="8984" xr:uid="{4B9C7795-2BDC-4CAF-9EB6-322C4BC5BD73}"/>
    <cellStyle name="Normal 2 3 2 10 6" xfId="8985" xr:uid="{D9B8C3FE-C5CD-45C2-B73F-150189C02760}"/>
    <cellStyle name="Normal 2 3 2 100" xfId="8986" xr:uid="{30EF9467-B147-42FF-ACB2-8B23B349117D}"/>
    <cellStyle name="Normal 2 3 2 101" xfId="8987" xr:uid="{89E402F9-EB77-45B2-B2E4-9404A5894D2B}"/>
    <cellStyle name="Normal 2 3 2 102" xfId="8988" xr:uid="{E7A30B17-4F9D-41B5-835D-195E7575AC96}"/>
    <cellStyle name="Normal 2 3 2 103" xfId="8989" xr:uid="{75C75AE2-708B-42BB-BD11-EE00112A5E1B}"/>
    <cellStyle name="Normal 2 3 2 104" xfId="8990" xr:uid="{3F99B500-275A-4A73-8A0C-B0F04629D154}"/>
    <cellStyle name="Normal 2 3 2 105" xfId="8991" xr:uid="{3B0D089E-4310-4574-ABCC-7762BB031149}"/>
    <cellStyle name="Normal 2 3 2 106" xfId="8992" xr:uid="{BD7CEA23-1405-4FAC-A93A-60330DA81301}"/>
    <cellStyle name="Normal 2 3 2 107" xfId="8993" xr:uid="{5C64EB90-E1E7-4485-A601-314C2812FF07}"/>
    <cellStyle name="Normal 2 3 2 108" xfId="8994" xr:uid="{84C8C293-FD11-469F-9F7E-D936EF9AD8F7}"/>
    <cellStyle name="Normal 2 3 2 109" xfId="8995" xr:uid="{5F4F9DDC-E684-4D54-8D2A-7BAF83366684}"/>
    <cellStyle name="Normal 2 3 2 11" xfId="8996" xr:uid="{F9635F8D-55DC-4AAB-B725-F4651CBD605F}"/>
    <cellStyle name="Normal 2 3 2 11 2" xfId="8997" xr:uid="{915542F6-953D-41F5-A47E-BB22C4C58E5E}"/>
    <cellStyle name="Normal 2 3 2 11 3" xfId="8998" xr:uid="{C2EAFFA7-666A-45F4-B5BC-455BF50563B8}"/>
    <cellStyle name="Normal 2 3 2 11 4" xfId="8999" xr:uid="{9AF3DFD7-C539-403E-8F7B-83E462AC95C9}"/>
    <cellStyle name="Normal 2 3 2 11 5" xfId="9000" xr:uid="{ADAC379C-E805-44AC-8416-0654BC8F52EB}"/>
    <cellStyle name="Normal 2 3 2 11 6" xfId="9001" xr:uid="{D7B7CEA6-FE09-45FB-8A0D-6F589F90DC76}"/>
    <cellStyle name="Normal 2 3 2 110" xfId="9002" xr:uid="{91F5B130-62EA-4D6C-BD5C-FC426E16EF1B}"/>
    <cellStyle name="Normal 2 3 2 111" xfId="9003" xr:uid="{B07F1244-E595-4E80-A11C-81F5ED7E4DAF}"/>
    <cellStyle name="Normal 2 3 2 12" xfId="9004" xr:uid="{3BF3333F-0C80-48A3-9D64-59D5605F22B6}"/>
    <cellStyle name="Normal 2 3 2 12 2" xfId="9005" xr:uid="{ADA01C89-CBF6-4E8D-B539-A9A9325F3F2C}"/>
    <cellStyle name="Normal 2 3 2 12 3" xfId="9006" xr:uid="{A3578FDB-2F04-4048-A247-911740C8F25A}"/>
    <cellStyle name="Normal 2 3 2 12 4" xfId="9007" xr:uid="{5E9FD077-01B5-48EA-BD22-1D057409213E}"/>
    <cellStyle name="Normal 2 3 2 12 5" xfId="9008" xr:uid="{C521EC8E-7BE2-4DE7-8F57-1DB3620B7B33}"/>
    <cellStyle name="Normal 2 3 2 12 6" xfId="9009" xr:uid="{8F11A167-EC91-446A-AE57-E881E90BCCC5}"/>
    <cellStyle name="Normal 2 3 2 13" xfId="9010" xr:uid="{56C30EC2-09CD-4445-AE19-7271A9A4FC63}"/>
    <cellStyle name="Normal 2 3 2 13 2" xfId="9011" xr:uid="{2DD8B999-5BA8-4E22-8175-E2ECB27F1388}"/>
    <cellStyle name="Normal 2 3 2 13 3" xfId="9012" xr:uid="{C6C4B305-2FB3-4AF0-83DF-34DDC7F5B1D8}"/>
    <cellStyle name="Normal 2 3 2 13 4" xfId="9013" xr:uid="{27F823C4-E21E-4527-AAC5-387FEF0F8745}"/>
    <cellStyle name="Normal 2 3 2 13 5" xfId="9014" xr:uid="{1F982FEF-9846-495C-882F-58629CCBF4AE}"/>
    <cellStyle name="Normal 2 3 2 13 6" xfId="9015" xr:uid="{EFD2D2E1-1C4C-4CA5-A195-CFD7771D6907}"/>
    <cellStyle name="Normal 2 3 2 14" xfId="9016" xr:uid="{7022C5A8-7A9B-4AD6-92B7-1E79EE6A4C95}"/>
    <cellStyle name="Normal 2 3 2 14 2" xfId="9017" xr:uid="{365C1B81-6743-4D72-B9AA-EC83BD7EC894}"/>
    <cellStyle name="Normal 2 3 2 14 3" xfId="9018" xr:uid="{3A37D94C-29BC-4B2A-8B7B-ECFC3378710A}"/>
    <cellStyle name="Normal 2 3 2 14 4" xfId="9019" xr:uid="{4930D85C-D7CC-4C5A-BB80-1D31626469CF}"/>
    <cellStyle name="Normal 2 3 2 14 5" xfId="9020" xr:uid="{82477D83-6F3F-4F81-BBE2-8FDC5422D47B}"/>
    <cellStyle name="Normal 2 3 2 14 6" xfId="9021" xr:uid="{71E9D7A0-333D-4671-AC45-1D0B68537598}"/>
    <cellStyle name="Normal 2 3 2 15" xfId="9022" xr:uid="{7C313382-C82E-4BE0-813E-0DAE8FD2F5A4}"/>
    <cellStyle name="Normal 2 3 2 15 2" xfId="9023" xr:uid="{7C6692E1-8A22-4542-B1F2-D0F6A9645782}"/>
    <cellStyle name="Normal 2 3 2 15 3" xfId="9024" xr:uid="{2C6F9DD2-3F77-497E-8091-0870936DE213}"/>
    <cellStyle name="Normal 2 3 2 15 4" xfId="9025" xr:uid="{22C476BD-C6A2-41E4-AB09-654C4B25F403}"/>
    <cellStyle name="Normal 2 3 2 15 5" xfId="9026" xr:uid="{2EE1F343-3743-4F2C-A8BA-F98E196A2F23}"/>
    <cellStyle name="Normal 2 3 2 15 6" xfId="9027" xr:uid="{9A9647B6-FFF4-46EB-BD25-6332509F80B8}"/>
    <cellStyle name="Normal 2 3 2 16" xfId="9028" xr:uid="{5E8DAEB1-D773-4DF0-ACA2-732F866219D3}"/>
    <cellStyle name="Normal 2 3 2 16 2" xfId="9029" xr:uid="{80D4B8E8-7C5D-43A9-A29D-143389039DBE}"/>
    <cellStyle name="Normal 2 3 2 16 3" xfId="9030" xr:uid="{81660818-04BC-4F71-B7C1-50D48CFBED26}"/>
    <cellStyle name="Normal 2 3 2 16 4" xfId="9031" xr:uid="{E56AEB02-A235-4E28-A631-317E3B8652AF}"/>
    <cellStyle name="Normal 2 3 2 16 5" xfId="9032" xr:uid="{A90BA67A-86BC-4A5D-9563-FFE9C6C52D36}"/>
    <cellStyle name="Normal 2 3 2 16 6" xfId="9033" xr:uid="{182E1AA7-5745-4672-9AE9-81592DA52EF6}"/>
    <cellStyle name="Normal 2 3 2 17" xfId="9034" xr:uid="{4F4F72E9-3EE1-46B6-82FD-DECD415348BA}"/>
    <cellStyle name="Normal 2 3 2 17 2" xfId="9035" xr:uid="{733D86F5-857A-417D-BCEB-44A410CB282C}"/>
    <cellStyle name="Normal 2 3 2 17 3" xfId="9036" xr:uid="{2A45A76B-D2BC-4979-BACD-CA79996085FF}"/>
    <cellStyle name="Normal 2 3 2 17 4" xfId="9037" xr:uid="{184AF6AF-593E-463D-ABAF-02E2DB34DB2A}"/>
    <cellStyle name="Normal 2 3 2 17 5" xfId="9038" xr:uid="{3B06AC39-D33C-46F5-84FD-C96AE8DCCE54}"/>
    <cellStyle name="Normal 2 3 2 17 6" xfId="9039" xr:uid="{5037CDA6-39AE-4F7F-8862-B55F8CDC40B9}"/>
    <cellStyle name="Normal 2 3 2 18" xfId="9040" xr:uid="{6CD778F9-4E99-4DEA-A47F-EB2E574F8992}"/>
    <cellStyle name="Normal 2 3 2 18 2" xfId="9041" xr:uid="{A2E0617A-0669-473B-845B-CAD87CD59DEA}"/>
    <cellStyle name="Normal 2 3 2 18 3" xfId="9042" xr:uid="{89D831AB-33E5-45FB-B1B0-0F900D710684}"/>
    <cellStyle name="Normal 2 3 2 18 4" xfId="9043" xr:uid="{094C4252-C85F-486E-8F53-8D97F0B10059}"/>
    <cellStyle name="Normal 2 3 2 18 5" xfId="9044" xr:uid="{B839CB85-7457-4318-BB95-7DC40CD7D2E2}"/>
    <cellStyle name="Normal 2 3 2 18 6" xfId="9045" xr:uid="{93FA4517-B252-4E09-80D4-5131DB9EE467}"/>
    <cellStyle name="Normal 2 3 2 19" xfId="9046" xr:uid="{83C398BA-D7C8-4E81-9BF7-6E09681D917C}"/>
    <cellStyle name="Normal 2 3 2 19 2" xfId="9047" xr:uid="{1D1E063D-1FBB-479A-B10F-448C03217018}"/>
    <cellStyle name="Normal 2 3 2 19 3" xfId="9048" xr:uid="{C4E56B92-0828-4206-BAAE-10C3A984060A}"/>
    <cellStyle name="Normal 2 3 2 19 4" xfId="9049" xr:uid="{2C5D149D-CE1B-430F-BFCF-06E5519DC9CB}"/>
    <cellStyle name="Normal 2 3 2 19 5" xfId="9050" xr:uid="{7D8411B3-F919-4367-A14D-CFE067612ED3}"/>
    <cellStyle name="Normal 2 3 2 19 6" xfId="9051" xr:uid="{C2290BD2-2874-4393-8F7E-3B90F59D4C15}"/>
    <cellStyle name="Normal 2 3 2 2" xfId="9052" xr:uid="{AE6FE6F5-C3A4-46ED-BF66-2D02BEE0DCE4}"/>
    <cellStyle name="Normal 2 3 2 2 10" xfId="9053" xr:uid="{7989BA77-CC91-4ED3-862F-3440268D8E9B}"/>
    <cellStyle name="Normal 2 3 2 2 11" xfId="9054" xr:uid="{74FA7363-020F-4F7A-8C22-59E6992C6016}"/>
    <cellStyle name="Normal 2 3 2 2 12" xfId="9055" xr:uid="{E3BBE2F3-4AD0-4A4B-941F-FC71249238FC}"/>
    <cellStyle name="Normal 2 3 2 2 13" xfId="9056" xr:uid="{C4A73447-9820-4CE7-B6B6-C99D0974BBE8}"/>
    <cellStyle name="Normal 2 3 2 2 14" xfId="9057" xr:uid="{E68CF123-E7CE-4941-B1C2-CE577F3899A1}"/>
    <cellStyle name="Normal 2 3 2 2 15" xfId="9058" xr:uid="{C94BB96C-E2F0-4E91-B6B3-D9687F4ABB29}"/>
    <cellStyle name="Normal 2 3 2 2 16" xfId="9059" xr:uid="{11978CF5-9C4A-4580-BDAD-8C808866595E}"/>
    <cellStyle name="Normal 2 3 2 2 17" xfId="9060" xr:uid="{10A91590-255A-4CA3-9390-6C7991477C93}"/>
    <cellStyle name="Normal 2 3 2 2 18" xfId="9061" xr:uid="{54767551-BA3C-41E4-9617-D7B0458C0402}"/>
    <cellStyle name="Normal 2 3 2 2 19" xfId="9062" xr:uid="{67DD2636-B705-4237-940C-EBE024685C7E}"/>
    <cellStyle name="Normal 2 3 2 2 2" xfId="9063" xr:uid="{A0E5228F-D916-4266-873A-E24795F4C93C}"/>
    <cellStyle name="Normal 2 3 2 2 2 10" xfId="9064" xr:uid="{ACFF1B10-593C-472A-B08F-43CD0AF707ED}"/>
    <cellStyle name="Normal 2 3 2 2 2 11" xfId="9065" xr:uid="{31024A22-7DEC-4A43-8A85-B5FB33CE012E}"/>
    <cellStyle name="Normal 2 3 2 2 2 12" xfId="9066" xr:uid="{14BB5D13-EA23-454C-8509-36CEEE21BD7F}"/>
    <cellStyle name="Normal 2 3 2 2 2 13" xfId="9067" xr:uid="{3D53A2E2-A759-4DC4-AFCE-D4D4CC1A0134}"/>
    <cellStyle name="Normal 2 3 2 2 2 14" xfId="9068" xr:uid="{4CB12585-0B6C-42A8-A1A2-E737268FCE70}"/>
    <cellStyle name="Normal 2 3 2 2 2 15" xfId="9069" xr:uid="{26861C6B-36E4-410C-A85F-242A6BD33802}"/>
    <cellStyle name="Normal 2 3 2 2 2 16" xfId="9070" xr:uid="{DDF699E1-61A8-4F48-A1F5-93ACF280F14B}"/>
    <cellStyle name="Normal 2 3 2 2 2 17" xfId="9071" xr:uid="{3604A481-C5F1-4638-A369-8192C993E4B0}"/>
    <cellStyle name="Normal 2 3 2 2 2 18" xfId="9072" xr:uid="{FAFE720A-4E54-424B-8104-B5FBC24CF967}"/>
    <cellStyle name="Normal 2 3 2 2 2 19" xfId="9073" xr:uid="{5DD90ECC-062E-490C-9F9B-C17586053D3C}"/>
    <cellStyle name="Normal 2 3 2 2 2 2" xfId="9074" xr:uid="{7F74B21C-265E-4386-A024-4C4DD0BE986B}"/>
    <cellStyle name="Normal 2 3 2 2 2 2 10" xfId="9075" xr:uid="{EE36739E-0836-43ED-A019-0B4B01CDE379}"/>
    <cellStyle name="Normal 2 3 2 2 2 2 11" xfId="9076" xr:uid="{ED146999-C898-4119-9443-58B06D062DF4}"/>
    <cellStyle name="Normal 2 3 2 2 2 2 12" xfId="9077" xr:uid="{670AF6F7-85E6-4025-B892-EE8D9850E003}"/>
    <cellStyle name="Normal 2 3 2 2 2 2 13" xfId="9078" xr:uid="{A9147107-E636-4035-A0DF-EB3EDCD34935}"/>
    <cellStyle name="Normal 2 3 2 2 2 2 14" xfId="9079" xr:uid="{A20F3813-799C-49F9-92FC-19ED84973446}"/>
    <cellStyle name="Normal 2 3 2 2 2 2 15" xfId="9080" xr:uid="{A12B9C43-5F65-4873-8D51-6932EF523E43}"/>
    <cellStyle name="Normal 2 3 2 2 2 2 16" xfId="9081" xr:uid="{FB444159-42B7-4984-9ADA-BCC4998E3CAF}"/>
    <cellStyle name="Normal 2 3 2 2 2 2 17" xfId="9082" xr:uid="{7B280ED5-6873-4961-B48C-F38933D75BDE}"/>
    <cellStyle name="Normal 2 3 2 2 2 2 18" xfId="9083" xr:uid="{3B656E9B-B2D7-43C0-B175-B709FC9A49E9}"/>
    <cellStyle name="Normal 2 3 2 2 2 2 19" xfId="9084" xr:uid="{F30C0091-AFD7-4F67-9A30-9121FFE03C00}"/>
    <cellStyle name="Normal 2 3 2 2 2 2 2" xfId="9085" xr:uid="{3D1CF3A4-C2E8-4905-929E-719A1023BBFE}"/>
    <cellStyle name="Normal 2 3 2 2 2 2 2 10" xfId="9086" xr:uid="{7875CE6A-A5D9-47EF-B741-54EA770F841C}"/>
    <cellStyle name="Normal 2 3 2 2 2 2 2 11" xfId="9087" xr:uid="{46187C63-F4EC-4991-99E6-04EDEB32C6E6}"/>
    <cellStyle name="Normal 2 3 2 2 2 2 2 12" xfId="9088" xr:uid="{9D94869C-D5D8-4AEE-BB96-27FE9D6DDE4A}"/>
    <cellStyle name="Normal 2 3 2 2 2 2 2 13" xfId="9089" xr:uid="{6055A2F8-1846-4046-A58A-DAA3E66B7974}"/>
    <cellStyle name="Normal 2 3 2 2 2 2 2 14" xfId="9090" xr:uid="{BF70D749-FCA7-4EF8-854D-B339FB703FD5}"/>
    <cellStyle name="Normal 2 3 2 2 2 2 2 15" xfId="9091" xr:uid="{F67B8A33-7083-4A5C-A87D-24FC275D41B6}"/>
    <cellStyle name="Normal 2 3 2 2 2 2 2 16" xfId="9092" xr:uid="{925FE878-409E-45F3-B4CC-ACAD531B825D}"/>
    <cellStyle name="Normal 2 3 2 2 2 2 2 17" xfId="9093" xr:uid="{13D52619-269C-425B-8C60-674EE7A9E057}"/>
    <cellStyle name="Normal 2 3 2 2 2 2 2 18" xfId="9094" xr:uid="{B9099A37-4941-40D1-ACAC-3C9D2AF54CF4}"/>
    <cellStyle name="Normal 2 3 2 2 2 2 2 19" xfId="9095" xr:uid="{6EFCFF70-2B22-41CA-96C2-C154936A869C}"/>
    <cellStyle name="Normal 2 3 2 2 2 2 2 2" xfId="9096" xr:uid="{7E7F001B-F59B-470C-9C38-43957C6DA153}"/>
    <cellStyle name="Normal 2 3 2 2 2 2 2 20" xfId="9097" xr:uid="{AA1DA4F7-DB0A-44CA-A79D-8C8B512DAF57}"/>
    <cellStyle name="Normal 2 3 2 2 2 2 2 21" xfId="9098" xr:uid="{7A34996C-F0FD-4247-9268-BAE06CF154DE}"/>
    <cellStyle name="Normal 2 3 2 2 2 2 2 22" xfId="9099" xr:uid="{852FE873-88DD-481E-908E-12F7A2F16530}"/>
    <cellStyle name="Normal 2 3 2 2 2 2 2 23" xfId="9100" xr:uid="{2BE859C6-4DA6-45D8-9846-739681660289}"/>
    <cellStyle name="Normal 2 3 2 2 2 2 2 24" xfId="9101" xr:uid="{9BEC7749-0701-4600-AB01-4BF926B38728}"/>
    <cellStyle name="Normal 2 3 2 2 2 2 2 25" xfId="9102" xr:uid="{5EDCA619-544C-4687-9276-7EDF8BD49EA5}"/>
    <cellStyle name="Normal 2 3 2 2 2 2 2 26" xfId="9103" xr:uid="{0207104F-C027-4C51-822A-ABE155CD4B72}"/>
    <cellStyle name="Normal 2 3 2 2 2 2 2 27" xfId="9104" xr:uid="{38FDB494-9DEF-404C-89F5-7D23A2FBE686}"/>
    <cellStyle name="Normal 2 3 2 2 2 2 2 28" xfId="9105" xr:uid="{77FBEA03-A258-4FBE-83B0-196CAFD090C6}"/>
    <cellStyle name="Normal 2 3 2 2 2 2 2 29" xfId="9106" xr:uid="{CB683274-6CA1-4E3C-B3C2-A53B047F98B0}"/>
    <cellStyle name="Normal 2 3 2 2 2 2 2 3" xfId="9107" xr:uid="{72951F7F-B387-484B-AEC6-E6D5A05FDABB}"/>
    <cellStyle name="Normal 2 3 2 2 2 2 2 30" xfId="9108" xr:uid="{4EFDAD9E-34A9-4B8B-BD08-59CFD89BFF5E}"/>
    <cellStyle name="Normal 2 3 2 2 2 2 2 31" xfId="9109" xr:uid="{D2B2FF13-2197-49C6-BF96-7B4921176327}"/>
    <cellStyle name="Normal 2 3 2 2 2 2 2 32" xfId="9110" xr:uid="{7CB602CA-C7D9-4081-AD8C-9D03E405EE5A}"/>
    <cellStyle name="Normal 2 3 2 2 2 2 2 33" xfId="9111" xr:uid="{E2DD3E10-FDDE-4D25-A64B-4D2460EE7231}"/>
    <cellStyle name="Normal 2 3 2 2 2 2 2 34" xfId="9112" xr:uid="{AB8EBCFB-D6E0-4D26-ADD1-C9DFC8C4A80B}"/>
    <cellStyle name="Normal 2 3 2 2 2 2 2 35" xfId="9113" xr:uid="{62D5E050-D02B-416F-8890-3482A29AC8BF}"/>
    <cellStyle name="Normal 2 3 2 2 2 2 2 36" xfId="9114" xr:uid="{B9733ABA-BB13-42E0-AF55-A25EE33C9D55}"/>
    <cellStyle name="Normal 2 3 2 2 2 2 2 37" xfId="9115" xr:uid="{B09E78C0-67AC-4EEB-8499-4480AF2D683E}"/>
    <cellStyle name="Normal 2 3 2 2 2 2 2 38" xfId="9116" xr:uid="{1F6C225A-9D72-4809-BFB5-034A922B9C5E}"/>
    <cellStyle name="Normal 2 3 2 2 2 2 2 4" xfId="9117" xr:uid="{442A5A99-4475-452B-8E6E-CB4B57EFE3AE}"/>
    <cellStyle name="Normal 2 3 2 2 2 2 2 5" xfId="9118" xr:uid="{49D7AE8B-BC5C-40E3-A1FD-80C4A2F4F4FA}"/>
    <cellStyle name="Normal 2 3 2 2 2 2 2 6" xfId="9119" xr:uid="{64DB3BA5-0E38-4498-8FF4-7C3E00AD483F}"/>
    <cellStyle name="Normal 2 3 2 2 2 2 2 7" xfId="9120" xr:uid="{47B57453-8D01-4658-9605-C83A764952F5}"/>
    <cellStyle name="Normal 2 3 2 2 2 2 2 8" xfId="9121" xr:uid="{2A59AD54-D58E-4D47-B7E6-BF5C73B90204}"/>
    <cellStyle name="Normal 2 3 2 2 2 2 2 9" xfId="9122" xr:uid="{37ED849A-819E-4645-9D2D-75B1F090FBF5}"/>
    <cellStyle name="Normal 2 3 2 2 2 2 20" xfId="9123" xr:uid="{00079883-B9F8-4886-A1D2-BAB5072CAE66}"/>
    <cellStyle name="Normal 2 3 2 2 2 2 21" xfId="9124" xr:uid="{29F1EC8F-3807-4EA9-8883-86AF9ACC56F8}"/>
    <cellStyle name="Normal 2 3 2 2 2 2 22" xfId="9125" xr:uid="{B8D42737-1C93-4140-99DE-F732256552C8}"/>
    <cellStyle name="Normal 2 3 2 2 2 2 23" xfId="9126" xr:uid="{8B82AFBD-54FA-4EDD-8A43-49E4F0E3E374}"/>
    <cellStyle name="Normal 2 3 2 2 2 2 24" xfId="9127" xr:uid="{E0C44822-A91B-4495-8D71-ED2BFF56A81A}"/>
    <cellStyle name="Normal 2 3 2 2 2 2 25" xfId="9128" xr:uid="{8F7DFCB7-9978-4F84-95E5-026C4154E8C7}"/>
    <cellStyle name="Normal 2 3 2 2 2 2 26" xfId="9129" xr:uid="{861AF741-7254-4A27-A106-9B86C76C7F3E}"/>
    <cellStyle name="Normal 2 3 2 2 2 2 27" xfId="9130" xr:uid="{4401E23B-FB69-48A8-BB6F-8D556C23078F}"/>
    <cellStyle name="Normal 2 3 2 2 2 2 28" xfId="9131" xr:uid="{A45BCB6D-9DCB-4A0F-9970-1C4FA7F00BE7}"/>
    <cellStyle name="Normal 2 3 2 2 2 2 29" xfId="9132" xr:uid="{A12676EF-3A21-484F-9F0C-BB308810D596}"/>
    <cellStyle name="Normal 2 3 2 2 2 2 3" xfId="9133" xr:uid="{EEBD9A04-CBB5-4F55-8EDF-9BBD6E73C526}"/>
    <cellStyle name="Normal 2 3 2 2 2 2 30" xfId="9134" xr:uid="{8448ED7A-BFCB-4EE3-903D-A6C87FF581DF}"/>
    <cellStyle name="Normal 2 3 2 2 2 2 31" xfId="9135" xr:uid="{A256A0D3-DC8A-4601-8879-737DC6C0D388}"/>
    <cellStyle name="Normal 2 3 2 2 2 2 32" xfId="9136" xr:uid="{07301DEE-6C61-4D62-A63D-E8804F918EC7}"/>
    <cellStyle name="Normal 2 3 2 2 2 2 33" xfId="9137" xr:uid="{0D8E59CC-AA2A-49CD-A175-22917D7F54CA}"/>
    <cellStyle name="Normal 2 3 2 2 2 2 34" xfId="9138" xr:uid="{ACCF07D5-54E1-48F3-87FF-8AC3F2A516BE}"/>
    <cellStyle name="Normal 2 3 2 2 2 2 35" xfId="9139" xr:uid="{8BCC89B7-6F4B-44EA-AE4F-7881E0C912D7}"/>
    <cellStyle name="Normal 2 3 2 2 2 2 36" xfId="9140" xr:uid="{2528A7D0-BB31-4CFC-9510-2BB5368D0351}"/>
    <cellStyle name="Normal 2 3 2 2 2 2 37" xfId="9141" xr:uid="{1CCEACC0-085C-440C-AD60-34B6E6043057}"/>
    <cellStyle name="Normal 2 3 2 2 2 2 38" xfId="9142" xr:uid="{84E276E6-C90F-4CC9-A454-1319548E2D12}"/>
    <cellStyle name="Normal 2 3 2 2 2 2 39" xfId="9143" xr:uid="{28FB8E0D-C06C-466D-A7D9-A56D6F421A12}"/>
    <cellStyle name="Normal 2 3 2 2 2 2 4" xfId="9144" xr:uid="{DDB3FEF9-E3D3-4C0B-BBB7-2BFEF8A9A7A1}"/>
    <cellStyle name="Normal 2 3 2 2 2 2 40" xfId="9145" xr:uid="{CDD82816-BB9E-4E8B-9795-DD4B672F7F08}"/>
    <cellStyle name="Normal 2 3 2 2 2 2 41" xfId="9146" xr:uid="{76587D53-CD2A-4CCD-ACEB-C44A3D596E07}"/>
    <cellStyle name="Normal 2 3 2 2 2 2 42" xfId="9147" xr:uid="{7D89FD7B-F129-455A-B13E-1135ADFA44F7}"/>
    <cellStyle name="Normal 2 3 2 2 2 2 43" xfId="9148" xr:uid="{1282EDC6-ECAF-4709-A348-DB7CB358C22D}"/>
    <cellStyle name="Normal 2 3 2 2 2 2 44" xfId="9149" xr:uid="{C9728FED-0900-40BB-87AA-A85E7ABA48F3}"/>
    <cellStyle name="Normal 2 3 2 2 2 2 45" xfId="9150" xr:uid="{62DAB59B-0D21-42D9-926F-4C4358CE8FDA}"/>
    <cellStyle name="Normal 2 3 2 2 2 2 46" xfId="9151" xr:uid="{FD2F0BFA-AE1A-4392-8365-0FE00F857741}"/>
    <cellStyle name="Normal 2 3 2 2 2 2 47" xfId="9152" xr:uid="{B89CCDCA-58CE-48A1-907D-D6907C15EB6C}"/>
    <cellStyle name="Normal 2 3 2 2 2 2 5" xfId="9153" xr:uid="{D761449B-7300-483A-BBA9-024FBA72BA51}"/>
    <cellStyle name="Normal 2 3 2 2 2 2 6" xfId="9154" xr:uid="{2EB1CD80-3921-4878-A7FC-1F4358955BFF}"/>
    <cellStyle name="Normal 2 3 2 2 2 2 7" xfId="9155" xr:uid="{A002161F-412B-4CB6-BF9A-36E36C3FE451}"/>
    <cellStyle name="Normal 2 3 2 2 2 2 8" xfId="9156" xr:uid="{C535DADF-44D2-4251-91E0-1E7C2DDE1FFF}"/>
    <cellStyle name="Normal 2 3 2 2 2 2 9" xfId="9157" xr:uid="{CAB69045-11B3-4B81-ABD9-71EB9B40E8C4}"/>
    <cellStyle name="Normal 2 3 2 2 2 20" xfId="9158" xr:uid="{71FAB188-BDB5-41DF-8767-92EEC14A8526}"/>
    <cellStyle name="Normal 2 3 2 2 2 21" xfId="9159" xr:uid="{A907E300-9FA7-46C7-AD8A-6ED31B03827D}"/>
    <cellStyle name="Normal 2 3 2 2 2 22" xfId="9160" xr:uid="{16CD210F-2EC0-4874-AF94-CAB88CCACB78}"/>
    <cellStyle name="Normal 2 3 2 2 2 23" xfId="9161" xr:uid="{31CBDC69-EC58-4D01-A15F-A2AFC6182C93}"/>
    <cellStyle name="Normal 2 3 2 2 2 24" xfId="9162" xr:uid="{C0BBC0DD-D721-4284-BF69-AF6223A5DED2}"/>
    <cellStyle name="Normal 2 3 2 2 2 25" xfId="9163" xr:uid="{3468EAED-1D4B-4567-BD0B-B7349858C925}"/>
    <cellStyle name="Normal 2 3 2 2 2 26" xfId="9164" xr:uid="{99416C50-623D-4804-A643-13F964AD496D}"/>
    <cellStyle name="Normal 2 3 2 2 2 27" xfId="9165" xr:uid="{652A9826-AC4C-413F-BD10-53ACFB26CDD6}"/>
    <cellStyle name="Normal 2 3 2 2 2 28" xfId="9166" xr:uid="{2002DA6D-71F3-4D5A-9920-0142609CD2B4}"/>
    <cellStyle name="Normal 2 3 2 2 2 29" xfId="9167" xr:uid="{8AAA5973-504C-488C-8DE8-25014398DE1F}"/>
    <cellStyle name="Normal 2 3 2 2 2 3" xfId="9168" xr:uid="{8CF2723E-6231-4A3A-8B6A-0364488D48C8}"/>
    <cellStyle name="Normal 2 3 2 2 2 30" xfId="9169" xr:uid="{C1C2A8A1-92C2-44B3-9C2A-1E8C5D890CE2}"/>
    <cellStyle name="Normal 2 3 2 2 2 31" xfId="9170" xr:uid="{C3E99466-8753-448A-90DD-57DA32B32FB0}"/>
    <cellStyle name="Normal 2 3 2 2 2 32" xfId="9171" xr:uid="{D11B6DAE-3C8A-4234-AAE8-2B677AC652BD}"/>
    <cellStyle name="Normal 2 3 2 2 2 33" xfId="9172" xr:uid="{F9A17764-A445-4833-8039-97F0F1ADFCF0}"/>
    <cellStyle name="Normal 2 3 2 2 2 34" xfId="9173" xr:uid="{9AEE4832-B9C1-4133-84CC-FE43441D396F}"/>
    <cellStyle name="Normal 2 3 2 2 2 35" xfId="9174" xr:uid="{EB509E68-47F1-44B7-BC72-E0E097093A64}"/>
    <cellStyle name="Normal 2 3 2 2 2 36" xfId="9175" xr:uid="{B3EB21F2-1E4D-40CD-B0C3-B2F234C316A0}"/>
    <cellStyle name="Normal 2 3 2 2 2 37" xfId="9176" xr:uid="{87FD0E81-0DF1-4CF5-B11F-6E578674647F}"/>
    <cellStyle name="Normal 2 3 2 2 2 38" xfId="9177" xr:uid="{24C5B4C7-BEF3-4662-8387-78CF03BCBE7C}"/>
    <cellStyle name="Normal 2 3 2 2 2 39" xfId="9178" xr:uid="{FB66B780-4418-4A83-8BFC-74A4B2A0BF42}"/>
    <cellStyle name="Normal 2 3 2 2 2 4" xfId="9179" xr:uid="{3BFA739B-4C6D-4ED1-89F3-ABB0925C0247}"/>
    <cellStyle name="Normal 2 3 2 2 2 40" xfId="9180" xr:uid="{F3F8A3DD-D2AD-4BBA-9319-A06A6FAF6610}"/>
    <cellStyle name="Normal 2 3 2 2 2 41" xfId="9181" xr:uid="{62735D0A-0807-49A3-8DFF-EF7FC0BE01E2}"/>
    <cellStyle name="Normal 2 3 2 2 2 42" xfId="9182" xr:uid="{FD1A2D95-515E-4F48-835A-F61014D21167}"/>
    <cellStyle name="Normal 2 3 2 2 2 43" xfId="9183" xr:uid="{C2F1E9A1-27EF-41ED-A515-9B619966A9B4}"/>
    <cellStyle name="Normal 2 3 2 2 2 44" xfId="9184" xr:uid="{4088AD6A-EFFF-452D-A7A7-60A035C5476F}"/>
    <cellStyle name="Normal 2 3 2 2 2 45" xfId="9185" xr:uid="{10378D2B-62C5-4006-9A3D-9BC67F1A3483}"/>
    <cellStyle name="Normal 2 3 2 2 2 46" xfId="9186" xr:uid="{6A815FDA-D428-47F5-814E-32BAB23B1949}"/>
    <cellStyle name="Normal 2 3 2 2 2 47" xfId="9187" xr:uid="{9CE210CF-9980-4933-A25D-F1496381E86B}"/>
    <cellStyle name="Normal 2 3 2 2 2 48" xfId="9188" xr:uid="{E2C0D475-4A87-4CA3-8A85-5FAEFD1590D6}"/>
    <cellStyle name="Normal 2 3 2 2 2 49" xfId="9189" xr:uid="{825FE018-4030-4EDA-9D8E-8C18A35C08EB}"/>
    <cellStyle name="Normal 2 3 2 2 2 5" xfId="9190" xr:uid="{39D9279F-FD03-4688-A871-79A93776EC00}"/>
    <cellStyle name="Normal 2 3 2 2 2 50" xfId="9191" xr:uid="{631AC058-794D-4A48-8ED1-BE60F680D556}"/>
    <cellStyle name="Normal 2 3 2 2 2 51" xfId="9192" xr:uid="{7EC8481C-4D94-415F-AB3A-EBE36634484C}"/>
    <cellStyle name="Normal 2 3 2 2 2 52" xfId="9193" xr:uid="{3E6D4BF3-F387-4C56-8808-B9143854E55F}"/>
    <cellStyle name="Normal 2 3 2 2 2 6" xfId="9194" xr:uid="{FC02C815-7681-4845-A924-BA987F5CE9AF}"/>
    <cellStyle name="Normal 2 3 2 2 2 7" xfId="9195" xr:uid="{3ACE43CB-3747-44D1-9371-E2EE4FA70051}"/>
    <cellStyle name="Normal 2 3 2 2 2 8" xfId="9196" xr:uid="{1444A55D-09D5-40D5-8BE1-536B80A85AE4}"/>
    <cellStyle name="Normal 2 3 2 2 2 9" xfId="9197" xr:uid="{299775B8-DC57-4848-A1E7-138BFD4857A1}"/>
    <cellStyle name="Normal 2 3 2 2 20" xfId="9198" xr:uid="{8652FB63-CD90-468D-A222-8EB092CBD0CC}"/>
    <cellStyle name="Normal 2 3 2 2 21" xfId="9199" xr:uid="{868EC59E-61E4-45E1-9A5E-C952A04467B1}"/>
    <cellStyle name="Normal 2 3 2 2 22" xfId="9200" xr:uid="{AFFD2378-9C21-4564-AFB4-EA481B243B77}"/>
    <cellStyle name="Normal 2 3 2 2 23" xfId="9201" xr:uid="{F5D569FE-85E6-4917-B048-649401A49764}"/>
    <cellStyle name="Normal 2 3 2 2 24" xfId="9202" xr:uid="{0B3E0072-FFC0-4E19-99E2-1C1C8262CA27}"/>
    <cellStyle name="Normal 2 3 2 2 25" xfId="9203" xr:uid="{0B4CE51A-B0F1-467D-8C36-F34DDD9EA570}"/>
    <cellStyle name="Normal 2 3 2 2 26" xfId="9204" xr:uid="{E53E2E63-FCCB-4AE2-B780-6C7F712EB80F}"/>
    <cellStyle name="Normal 2 3 2 2 27" xfId="9205" xr:uid="{10F35BDE-F5F5-4510-9B7A-78832DCEFBF7}"/>
    <cellStyle name="Normal 2 3 2 2 28" xfId="9206" xr:uid="{B599257D-E292-4424-909C-ED0709193EC2}"/>
    <cellStyle name="Normal 2 3 2 2 29" xfId="9207" xr:uid="{9E91A4F3-D2DF-418B-B519-B019DC4857BF}"/>
    <cellStyle name="Normal 2 3 2 2 3" xfId="9208" xr:uid="{4B7251C7-9CB2-4F2F-809F-6496017254E3}"/>
    <cellStyle name="Normal 2 3 2 2 3 2" xfId="9209" xr:uid="{40068676-5357-4515-9C4C-007B11AD4115}"/>
    <cellStyle name="Normal 2 3 2 2 3 3" xfId="9210" xr:uid="{21E64669-C442-4393-89C4-7E010D93314D}"/>
    <cellStyle name="Normal 2 3 2 2 3 4" xfId="9211" xr:uid="{F6166769-E389-4CA5-83F5-AC1D4C5B9D91}"/>
    <cellStyle name="Normal 2 3 2 2 3 5" xfId="9212" xr:uid="{800E58EE-E520-4096-ADF2-B37A5CDB34E4}"/>
    <cellStyle name="Normal 2 3 2 2 3 6" xfId="9213" xr:uid="{F77B6305-2562-44A1-96F0-89F0685B15CB}"/>
    <cellStyle name="Normal 2 3 2 2 30" xfId="9214" xr:uid="{6ADB9562-049C-4E49-9E19-C7F416ABB00F}"/>
    <cellStyle name="Normal 2 3 2 2 31" xfId="9215" xr:uid="{F0257B58-3855-44E3-911B-BEC670A92051}"/>
    <cellStyle name="Normal 2 3 2 2 32" xfId="9216" xr:uid="{6E225737-8734-4F5A-8D21-B6BA0DD19F9D}"/>
    <cellStyle name="Normal 2 3 2 2 33" xfId="9217" xr:uid="{A5E0916F-AA82-4917-9B41-9B4732AF9150}"/>
    <cellStyle name="Normal 2 3 2 2 34" xfId="9218" xr:uid="{8BC50659-7082-48F4-BBED-C07585B30D5A}"/>
    <cellStyle name="Normal 2 3 2 2 35" xfId="9219" xr:uid="{2F276994-10DF-478F-A098-6C1421EE488B}"/>
    <cellStyle name="Normal 2 3 2 2 36" xfId="9220" xr:uid="{0D60F156-FF54-4476-8D44-CE7A0C554733}"/>
    <cellStyle name="Normal 2 3 2 2 37" xfId="9221" xr:uid="{B412B04C-6EDF-4F95-A3EF-07A1F7755A30}"/>
    <cellStyle name="Normal 2 3 2 2 38" xfId="9222" xr:uid="{77555AFB-773F-49A0-BB7E-E6DD4509CA74}"/>
    <cellStyle name="Normal 2 3 2 2 39" xfId="9223" xr:uid="{51F23034-27B3-4C85-997B-FA8A2DBC8091}"/>
    <cellStyle name="Normal 2 3 2 2 4" xfId="9224" xr:uid="{5F83569E-92AF-47EB-AD0A-59DA01C7EBE1}"/>
    <cellStyle name="Normal 2 3 2 2 4 2" xfId="9225" xr:uid="{0AA20301-12AB-4CE5-A711-A6A3A0732806}"/>
    <cellStyle name="Normal 2 3 2 2 4 3" xfId="9226" xr:uid="{39F09F2C-3E7D-4D1A-B778-22DF8F8F56E8}"/>
    <cellStyle name="Normal 2 3 2 2 4 4" xfId="9227" xr:uid="{CF691A47-7B4A-41D4-A91C-068722050C28}"/>
    <cellStyle name="Normal 2 3 2 2 4 5" xfId="9228" xr:uid="{80718E2D-53F6-4E9F-8A60-240C4DB808BA}"/>
    <cellStyle name="Normal 2 3 2 2 4 6" xfId="9229" xr:uid="{E725AD23-9069-403A-B2D6-4F78E5881479}"/>
    <cellStyle name="Normal 2 3 2 2 40" xfId="9230" xr:uid="{7D1A8D78-491B-4394-8D46-E3DD7482146C}"/>
    <cellStyle name="Normal 2 3 2 2 41" xfId="9231" xr:uid="{FF25C7A7-6255-4321-B1F7-B06E767C9F90}"/>
    <cellStyle name="Normal 2 3 2 2 42" xfId="9232" xr:uid="{7408B264-C611-446F-986A-26CBD6577875}"/>
    <cellStyle name="Normal 2 3 2 2 43" xfId="9233" xr:uid="{2C75FFF1-D6FA-4D11-AFD2-B78D419EC234}"/>
    <cellStyle name="Normal 2 3 2 2 44" xfId="9234" xr:uid="{46C00CE0-93AA-4005-97BA-66DBD114B9FC}"/>
    <cellStyle name="Normal 2 3 2 2 45" xfId="9235" xr:uid="{F0A36842-04AA-42C6-B571-6D5CCA6F19DA}"/>
    <cellStyle name="Normal 2 3 2 2 46" xfId="9236" xr:uid="{D430CD7F-2AF0-48EE-9D6F-EF4979444A52}"/>
    <cellStyle name="Normal 2 3 2 2 47" xfId="9237" xr:uid="{CDB3E60E-C662-4AB6-B1B4-9777A431F530}"/>
    <cellStyle name="Normal 2 3 2 2 48" xfId="9238" xr:uid="{60D25E93-848B-433A-B45F-F01F342CCE2C}"/>
    <cellStyle name="Normal 2 3 2 2 5" xfId="9239" xr:uid="{6C0B56E4-4C0B-4BC9-90CB-3E87B6B43D98}"/>
    <cellStyle name="Normal 2 3 2 2 5 2" xfId="9240" xr:uid="{694B1FC1-896C-4771-9980-4A29105E8038}"/>
    <cellStyle name="Normal 2 3 2 2 5 3" xfId="9241" xr:uid="{7E0D45FE-821D-4672-8351-01894B34373B}"/>
    <cellStyle name="Normal 2 3 2 2 5 4" xfId="9242" xr:uid="{3FCCB315-A903-4B2E-9098-8F4792B38B38}"/>
    <cellStyle name="Normal 2 3 2 2 5 5" xfId="9243" xr:uid="{3C468DAD-F5D7-4989-A36A-09E19407BD82}"/>
    <cellStyle name="Normal 2 3 2 2 5 6" xfId="9244" xr:uid="{18572F3C-8BF3-4435-A5E8-363758623275}"/>
    <cellStyle name="Normal 2 3 2 2 6" xfId="9245" xr:uid="{044451F9-16B6-47AF-9DB9-6E81605F6988}"/>
    <cellStyle name="Normal 2 3 2 2 6 2" xfId="9246" xr:uid="{EB7317C3-7FE3-4172-AC8E-D71FAB7E09FF}"/>
    <cellStyle name="Normal 2 3 2 2 6 3" xfId="9247" xr:uid="{7BDC3B53-A9E9-41B1-8DAF-C4BC21D5D69D}"/>
    <cellStyle name="Normal 2 3 2 2 6 4" xfId="9248" xr:uid="{C19A52F6-D328-4C4B-9EEB-7ED291A88F4E}"/>
    <cellStyle name="Normal 2 3 2 2 6 5" xfId="9249" xr:uid="{59F925F8-0CF8-403D-ADB5-0C76248E88F8}"/>
    <cellStyle name="Normal 2 3 2 2 6 6" xfId="9250" xr:uid="{D01D2F71-403D-4E28-B5AC-F0DAAE0E1ADA}"/>
    <cellStyle name="Normal 2 3 2 2 7" xfId="9251" xr:uid="{365F64FF-06E4-4284-9D5A-03B76F974C46}"/>
    <cellStyle name="Normal 2 3 2 2 7 10" xfId="9252" xr:uid="{E574AB25-4369-4244-BDC0-13CCB15047F3}"/>
    <cellStyle name="Normal 2 3 2 2 7 11" xfId="9253" xr:uid="{8DC3A612-D242-4FF9-8A59-1E5D11490556}"/>
    <cellStyle name="Normal 2 3 2 2 7 12" xfId="9254" xr:uid="{583233AC-B36A-45D2-B6B9-9A7D75E0EA82}"/>
    <cellStyle name="Normal 2 3 2 2 7 13" xfId="9255" xr:uid="{F0EABE56-69B1-4C06-A2D7-0A2522CF9FCD}"/>
    <cellStyle name="Normal 2 3 2 2 7 14" xfId="9256" xr:uid="{3DA375D0-1DEA-4233-9108-4D97E59376CD}"/>
    <cellStyle name="Normal 2 3 2 2 7 15" xfId="9257" xr:uid="{CCA8CCA2-A921-4C33-9E91-86B85FC6C426}"/>
    <cellStyle name="Normal 2 3 2 2 7 16" xfId="9258" xr:uid="{20694652-88B3-4A84-8B4E-B9F693D499AD}"/>
    <cellStyle name="Normal 2 3 2 2 7 17" xfId="9259" xr:uid="{A10DB4B6-7E1B-4CD6-ADC3-F526096A373E}"/>
    <cellStyle name="Normal 2 3 2 2 7 18" xfId="9260" xr:uid="{85B77213-D1BF-4806-997E-8A5186873C9D}"/>
    <cellStyle name="Normal 2 3 2 2 7 19" xfId="9261" xr:uid="{48C8B5E6-E8BD-41AA-826B-62026DFEAFD6}"/>
    <cellStyle name="Normal 2 3 2 2 7 2" xfId="9262" xr:uid="{7D8E7E43-A7A3-4833-85C8-F4EE4204C43A}"/>
    <cellStyle name="Normal 2 3 2 2 7 2 10" xfId="9263" xr:uid="{82C63781-8CEF-4EAE-A30A-7AE4EA3546BE}"/>
    <cellStyle name="Normal 2 3 2 2 7 2 11" xfId="9264" xr:uid="{9914BED6-F30E-4565-BEE4-EB071CC96C6C}"/>
    <cellStyle name="Normal 2 3 2 2 7 2 12" xfId="9265" xr:uid="{6CCBFCFB-400E-45DB-96EE-F2B4C0FED2AD}"/>
    <cellStyle name="Normal 2 3 2 2 7 2 13" xfId="9266" xr:uid="{DF617E0F-BA3A-4078-A995-ADD15DF782CA}"/>
    <cellStyle name="Normal 2 3 2 2 7 2 14" xfId="9267" xr:uid="{A432EDE0-5DB4-42FB-AF51-B87F3983479B}"/>
    <cellStyle name="Normal 2 3 2 2 7 2 15" xfId="9268" xr:uid="{73DFF1A8-993D-4664-970A-D7D6BDA14C3E}"/>
    <cellStyle name="Normal 2 3 2 2 7 2 16" xfId="9269" xr:uid="{2E5870A1-E15F-4259-8FA5-5F539B902F6F}"/>
    <cellStyle name="Normal 2 3 2 2 7 2 17" xfId="9270" xr:uid="{DEAEEC63-6602-4FAA-B806-07F929F81A38}"/>
    <cellStyle name="Normal 2 3 2 2 7 2 18" xfId="9271" xr:uid="{ADED2AEA-CCCC-4C84-AC4C-696529E5A8D2}"/>
    <cellStyle name="Normal 2 3 2 2 7 2 19" xfId="9272" xr:uid="{68835A90-8DAF-4B1A-8802-D1AE00ADAE8B}"/>
    <cellStyle name="Normal 2 3 2 2 7 2 2" xfId="9273" xr:uid="{AB4EC3A4-C612-4737-86FF-508EB6CDCD6F}"/>
    <cellStyle name="Normal 2 3 2 2 7 2 20" xfId="9274" xr:uid="{788DF113-210B-47CF-B5D2-1A663EB69D73}"/>
    <cellStyle name="Normal 2 3 2 2 7 2 21" xfId="9275" xr:uid="{EA16AA91-FFDF-4ABB-940C-A2D523703CE2}"/>
    <cellStyle name="Normal 2 3 2 2 7 2 22" xfId="9276" xr:uid="{929D8E8A-849C-4C55-AA32-8DA0090E6B52}"/>
    <cellStyle name="Normal 2 3 2 2 7 2 23" xfId="9277" xr:uid="{C648344B-97C2-4EB7-BB3A-C86D1B27ADE7}"/>
    <cellStyle name="Normal 2 3 2 2 7 2 24" xfId="9278" xr:uid="{243EE0E5-22D4-46E7-B104-6D780A6224AF}"/>
    <cellStyle name="Normal 2 3 2 2 7 2 25" xfId="9279" xr:uid="{8177F7CA-9022-49E9-80CC-A39DC712526E}"/>
    <cellStyle name="Normal 2 3 2 2 7 2 26" xfId="9280" xr:uid="{1FFAF766-1137-4D38-B816-95DC5377ED90}"/>
    <cellStyle name="Normal 2 3 2 2 7 2 27" xfId="9281" xr:uid="{7E569238-C06C-40D7-8FF9-CBA21636A77E}"/>
    <cellStyle name="Normal 2 3 2 2 7 2 28" xfId="9282" xr:uid="{170B75AE-C6A9-4C2C-942E-3B79A75FC4C7}"/>
    <cellStyle name="Normal 2 3 2 2 7 2 29" xfId="9283" xr:uid="{C857A90C-70DB-4114-B269-95D99D8FEC26}"/>
    <cellStyle name="Normal 2 3 2 2 7 2 3" xfId="9284" xr:uid="{536F8637-12B8-4F10-BDE8-BCA794D938D7}"/>
    <cellStyle name="Normal 2 3 2 2 7 2 30" xfId="9285" xr:uid="{BE10496C-E9F7-43E0-A7A1-536E1F5F5BC9}"/>
    <cellStyle name="Normal 2 3 2 2 7 2 31" xfId="9286" xr:uid="{02AB83CE-8530-4994-8B72-DEF82654ACF1}"/>
    <cellStyle name="Normal 2 3 2 2 7 2 32" xfId="9287" xr:uid="{237FCF3C-2F16-4687-A9DA-6B8A59D91FD0}"/>
    <cellStyle name="Normal 2 3 2 2 7 2 33" xfId="9288" xr:uid="{6DF3FB30-8617-4119-8BCD-271026449FA6}"/>
    <cellStyle name="Normal 2 3 2 2 7 2 34" xfId="9289" xr:uid="{D6FE5C94-4D9C-486B-BEE1-65592C5EB68F}"/>
    <cellStyle name="Normal 2 3 2 2 7 2 35" xfId="9290" xr:uid="{FFFD3152-A769-4348-A4FB-74D9F07B2793}"/>
    <cellStyle name="Normal 2 3 2 2 7 2 36" xfId="9291" xr:uid="{30A9EAC5-7099-4BD5-B129-6C58229F3ABB}"/>
    <cellStyle name="Normal 2 3 2 2 7 2 37" xfId="9292" xr:uid="{8906A652-7826-4E9E-8321-9E8579228F50}"/>
    <cellStyle name="Normal 2 3 2 2 7 2 38" xfId="9293" xr:uid="{5B7A73D1-50B3-4935-AC83-3B99282FD633}"/>
    <cellStyle name="Normal 2 3 2 2 7 2 4" xfId="9294" xr:uid="{A6652085-647D-4B6C-8146-B12CFE6235C7}"/>
    <cellStyle name="Normal 2 3 2 2 7 2 5" xfId="9295" xr:uid="{8A8570F2-CD11-487E-88E5-2E5E824FBC1F}"/>
    <cellStyle name="Normal 2 3 2 2 7 2 6" xfId="9296" xr:uid="{152DE98A-259C-42D9-8EBD-51874F674A5E}"/>
    <cellStyle name="Normal 2 3 2 2 7 2 7" xfId="9297" xr:uid="{0B9EEE99-760E-4E78-B1CF-B8F4050677A3}"/>
    <cellStyle name="Normal 2 3 2 2 7 2 8" xfId="9298" xr:uid="{8C0FEADC-E9AF-4FCD-A2ED-AD492D885B93}"/>
    <cellStyle name="Normal 2 3 2 2 7 2 9" xfId="9299" xr:uid="{BB3365F1-F511-4F36-AA4F-55A509EA97E1}"/>
    <cellStyle name="Normal 2 3 2 2 7 20" xfId="9300" xr:uid="{E73EE848-601C-43D2-97D3-8F37EF1696A7}"/>
    <cellStyle name="Normal 2 3 2 2 7 21" xfId="9301" xr:uid="{17D34A8F-7BE6-4667-B86A-BD9C09878103}"/>
    <cellStyle name="Normal 2 3 2 2 7 22" xfId="9302" xr:uid="{CC7CC845-870D-4B42-9AC5-529C51C6B994}"/>
    <cellStyle name="Normal 2 3 2 2 7 23" xfId="9303" xr:uid="{2F2E568C-DEA3-4C05-B187-173AC624B676}"/>
    <cellStyle name="Normal 2 3 2 2 7 24" xfId="9304" xr:uid="{70D12829-4497-45D7-B58F-99B09D991AF8}"/>
    <cellStyle name="Normal 2 3 2 2 7 25" xfId="9305" xr:uid="{C535FA92-2FB7-4442-9378-F625C266E34B}"/>
    <cellStyle name="Normal 2 3 2 2 7 26" xfId="9306" xr:uid="{58BDBE7C-3B9D-4259-BD6F-3D6C7270655F}"/>
    <cellStyle name="Normal 2 3 2 2 7 27" xfId="9307" xr:uid="{83A9A748-04D5-4401-97B7-DFF3CB1E52FF}"/>
    <cellStyle name="Normal 2 3 2 2 7 28" xfId="9308" xr:uid="{8EFF62AC-4D3C-4E8E-8959-B69A79B23C9D}"/>
    <cellStyle name="Normal 2 3 2 2 7 29" xfId="9309" xr:uid="{269507AE-BBC3-48A2-919B-457104FDF277}"/>
    <cellStyle name="Normal 2 3 2 2 7 3" xfId="9310" xr:uid="{3393600B-3545-400C-92AD-79DC94E9C8F1}"/>
    <cellStyle name="Normal 2 3 2 2 7 30" xfId="9311" xr:uid="{85F2D5AD-6E54-400B-94AE-08178AF95810}"/>
    <cellStyle name="Normal 2 3 2 2 7 31" xfId="9312" xr:uid="{AED22355-4836-4614-BCD0-039796126C89}"/>
    <cellStyle name="Normal 2 3 2 2 7 32" xfId="9313" xr:uid="{8ADB49C0-E842-4C8D-AD0F-BD4E6BBE71EF}"/>
    <cellStyle name="Normal 2 3 2 2 7 33" xfId="9314" xr:uid="{6D2DBB81-C8F4-4AD2-A91B-55306F18A404}"/>
    <cellStyle name="Normal 2 3 2 2 7 34" xfId="9315" xr:uid="{38F4A823-B6EF-4CA4-83A5-1880A853105F}"/>
    <cellStyle name="Normal 2 3 2 2 7 35" xfId="9316" xr:uid="{6968B764-B9F4-4AA5-870E-540D46637AE0}"/>
    <cellStyle name="Normal 2 3 2 2 7 36" xfId="9317" xr:uid="{89182783-FED4-41B7-9E49-71446911C094}"/>
    <cellStyle name="Normal 2 3 2 2 7 37" xfId="9318" xr:uid="{1DE380E0-A2B0-4821-AA6D-A198B065A43B}"/>
    <cellStyle name="Normal 2 3 2 2 7 38" xfId="9319" xr:uid="{40FC6C09-1134-4F2A-BE83-B47BC9FCFED2}"/>
    <cellStyle name="Normal 2 3 2 2 7 4" xfId="9320" xr:uid="{F0B654FA-D3F2-4627-BEA8-01FFAAEE9D80}"/>
    <cellStyle name="Normal 2 3 2 2 7 5" xfId="9321" xr:uid="{9E267A5F-A9C4-4115-ACE6-1CF449C2AC48}"/>
    <cellStyle name="Normal 2 3 2 2 7 6" xfId="9322" xr:uid="{FB1787FC-BF25-4C99-984E-A43CA398E2C0}"/>
    <cellStyle name="Normal 2 3 2 2 7 7" xfId="9323" xr:uid="{A1D3FD95-B035-4515-BF89-49D7DD2BE1DD}"/>
    <cellStyle name="Normal 2 3 2 2 7 8" xfId="9324" xr:uid="{6F3C2CB7-453B-4DAF-916D-CC29C301869E}"/>
    <cellStyle name="Normal 2 3 2 2 7 9" xfId="9325" xr:uid="{D4F87446-88F9-4AAE-B1B1-5492F8A4D37C}"/>
    <cellStyle name="Normal 2 3 2 2 8" xfId="9326" xr:uid="{D19EBB9D-490D-4610-B80F-4481F7E89F31}"/>
    <cellStyle name="Normal 2 3 2 2 9" xfId="9327" xr:uid="{F451A4BB-9BC2-4F09-85CF-871BB851B3F7}"/>
    <cellStyle name="Normal 2 3 2 20" xfId="9328" xr:uid="{44C23BE2-652C-46F4-B576-F4462E619EAE}"/>
    <cellStyle name="Normal 2 3 2 20 2" xfId="9329" xr:uid="{AFC63E0F-AD3C-45E0-B9E8-A9E4C734E019}"/>
    <cellStyle name="Normal 2 3 2 20 3" xfId="9330" xr:uid="{5E0D245E-71AA-445C-BDFF-09A486AE2A8A}"/>
    <cellStyle name="Normal 2 3 2 20 4" xfId="9331" xr:uid="{6ED54483-B68C-4FEE-9625-B2E2098B47FC}"/>
    <cellStyle name="Normal 2 3 2 20 5" xfId="9332" xr:uid="{D8A749AD-D58F-4B45-8097-6460FFDC7126}"/>
    <cellStyle name="Normal 2 3 2 20 6" xfId="9333" xr:uid="{F63D5C4E-EB5F-4EDA-A5C5-D95AA277C98F}"/>
    <cellStyle name="Normal 2 3 2 21" xfId="9334" xr:uid="{B0C56DD6-C455-4AF9-A474-6614E20C52D1}"/>
    <cellStyle name="Normal 2 3 2 21 2" xfId="9335" xr:uid="{67C268A6-72A5-4E29-BE94-4E69CC83905B}"/>
    <cellStyle name="Normal 2 3 2 21 3" xfId="9336" xr:uid="{44F75A88-AE48-4B45-AA5B-C61E2614283F}"/>
    <cellStyle name="Normal 2 3 2 21 4" xfId="9337" xr:uid="{55EB78AC-0FC0-4841-BE06-81F98D78F74E}"/>
    <cellStyle name="Normal 2 3 2 21 5" xfId="9338" xr:uid="{0A512405-232B-4E75-8370-DD60745941D4}"/>
    <cellStyle name="Normal 2 3 2 21 6" xfId="9339" xr:uid="{9E24E24C-0AC1-4FC9-A776-8D0E1651B80B}"/>
    <cellStyle name="Normal 2 3 2 22" xfId="9340" xr:uid="{D6B1F66D-BCC0-4463-8A1A-7BF507E2E585}"/>
    <cellStyle name="Normal 2 3 2 22 2" xfId="9341" xr:uid="{D76AB7EF-25EC-4A13-8E32-041C77B5E06E}"/>
    <cellStyle name="Normal 2 3 2 22 3" xfId="9342" xr:uid="{FE406B65-4CB1-47BD-B474-50DF6C4F3E2A}"/>
    <cellStyle name="Normal 2 3 2 22 4" xfId="9343" xr:uid="{A07D5866-DC6E-48F8-9361-3B3CDB9B261B}"/>
    <cellStyle name="Normal 2 3 2 22 5" xfId="9344" xr:uid="{91620066-9752-416A-A451-FFE41CC03DF6}"/>
    <cellStyle name="Normal 2 3 2 22 6" xfId="9345" xr:uid="{19B57A63-C052-4507-B7DE-94F663FDE2C1}"/>
    <cellStyle name="Normal 2 3 2 23" xfId="9346" xr:uid="{3A66F650-1C5E-4496-9C50-2E77E125EB2C}"/>
    <cellStyle name="Normal 2 3 2 23 2" xfId="9347" xr:uid="{CE839256-0218-4482-AADD-4F210FF95773}"/>
    <cellStyle name="Normal 2 3 2 23 3" xfId="9348" xr:uid="{AA7C840B-DCB7-453F-8D47-35410E0AFC3A}"/>
    <cellStyle name="Normal 2 3 2 23 4" xfId="9349" xr:uid="{5975A83E-6105-41E1-92B6-78D3BF3BA21C}"/>
    <cellStyle name="Normal 2 3 2 23 5" xfId="9350" xr:uid="{CD9A5264-5B38-41AD-A4C2-2BC9AF1F116B}"/>
    <cellStyle name="Normal 2 3 2 23 6" xfId="9351" xr:uid="{972545B3-C5AC-4CE6-8F72-3DBD9D53F152}"/>
    <cellStyle name="Normal 2 3 2 24" xfId="9352" xr:uid="{2714FBCF-3500-45E6-8B16-5847F949ED78}"/>
    <cellStyle name="Normal 2 3 2 24 2" xfId="9353" xr:uid="{390C4A30-AE3F-4FCC-8695-11FD060545CD}"/>
    <cellStyle name="Normal 2 3 2 24 3" xfId="9354" xr:uid="{3F3FB72E-97A2-450F-BFE3-585E015A95DB}"/>
    <cellStyle name="Normal 2 3 2 24 4" xfId="9355" xr:uid="{BBFBC648-AA8C-4B00-83B5-1BF084AD6ACA}"/>
    <cellStyle name="Normal 2 3 2 24 5" xfId="9356" xr:uid="{D4AB1176-2B55-4CCE-9757-5B1B8E2B208C}"/>
    <cellStyle name="Normal 2 3 2 24 6" xfId="9357" xr:uid="{35C1B9D8-9AAC-449D-8434-5D272DB7A2AF}"/>
    <cellStyle name="Normal 2 3 2 25" xfId="9358" xr:uid="{9C7ED8BB-2C74-40BC-A791-97B3C0463D75}"/>
    <cellStyle name="Normal 2 3 2 25 2" xfId="9359" xr:uid="{D2C2BF45-8D24-4D6F-BB7C-EFF38725A372}"/>
    <cellStyle name="Normal 2 3 2 25 3" xfId="9360" xr:uid="{4E4C3EAB-7EDC-478B-A730-51E4210EE2D0}"/>
    <cellStyle name="Normal 2 3 2 25 4" xfId="9361" xr:uid="{BBA68644-45C5-4D02-8234-0A1BC3873D1B}"/>
    <cellStyle name="Normal 2 3 2 25 5" xfId="9362" xr:uid="{8D516F96-784C-41EE-988B-F9C101CF8031}"/>
    <cellStyle name="Normal 2 3 2 25 6" xfId="9363" xr:uid="{108F2186-1BA6-47AA-942E-F5CADC161E88}"/>
    <cellStyle name="Normal 2 3 2 26" xfId="9364" xr:uid="{03C8D042-63BB-4D6D-BF74-7568A45BF5CD}"/>
    <cellStyle name="Normal 2 3 2 26 2" xfId="9365" xr:uid="{ACB090E8-6903-434C-B22C-290F3CD1A11A}"/>
    <cellStyle name="Normal 2 3 2 26 3" xfId="9366" xr:uid="{A0A40B56-76E3-4EAB-987E-0166EC01B7EC}"/>
    <cellStyle name="Normal 2 3 2 26 4" xfId="9367" xr:uid="{E4770992-BC33-4AA1-84A4-91F54B93A77C}"/>
    <cellStyle name="Normal 2 3 2 26 5" xfId="9368" xr:uid="{9B7B0548-004F-4BCA-A889-57C19596C7A9}"/>
    <cellStyle name="Normal 2 3 2 26 6" xfId="9369" xr:uid="{A94C216A-EB05-4F12-861E-BABF838D7624}"/>
    <cellStyle name="Normal 2 3 2 27" xfId="9370" xr:uid="{6BFF9538-8ED4-4167-A3B5-E9715D2E7664}"/>
    <cellStyle name="Normal 2 3 2 27 2" xfId="9371" xr:uid="{CD2D07F0-5CD0-4BDA-88AD-05347C46AE77}"/>
    <cellStyle name="Normal 2 3 2 27 3" xfId="9372" xr:uid="{36D0F0AB-5F83-47A4-B5BC-ADDC742A7FB8}"/>
    <cellStyle name="Normal 2 3 2 27 4" xfId="9373" xr:uid="{8842A5BF-4413-4F55-A12C-1EAD2164E238}"/>
    <cellStyle name="Normal 2 3 2 27 5" xfId="9374" xr:uid="{874F090F-9924-493C-A898-45EECEC2C2BF}"/>
    <cellStyle name="Normal 2 3 2 27 6" xfId="9375" xr:uid="{113F43BD-CE41-4A12-952C-1D5147FDB333}"/>
    <cellStyle name="Normal 2 3 2 28" xfId="9376" xr:uid="{C790577B-9D60-419C-849A-6A2D891AAA22}"/>
    <cellStyle name="Normal 2 3 2 28 2" xfId="9377" xr:uid="{F341C82A-C2E2-4C48-AB20-A9EFF4A05639}"/>
    <cellStyle name="Normal 2 3 2 28 3" xfId="9378" xr:uid="{07F24806-1A07-4A4E-9E47-097D095B5D06}"/>
    <cellStyle name="Normal 2 3 2 28 4" xfId="9379" xr:uid="{D2DC8091-DC32-494F-934C-246D1159C53F}"/>
    <cellStyle name="Normal 2 3 2 28 5" xfId="9380" xr:uid="{8917725E-DB80-4708-B7D7-7542179215A6}"/>
    <cellStyle name="Normal 2 3 2 28 6" xfId="9381" xr:uid="{D1D476F5-F85E-4F44-B2C1-85DE5CC9D8AE}"/>
    <cellStyle name="Normal 2 3 2 29" xfId="9382" xr:uid="{27F075B0-15A6-41BF-A75E-2BB134B4716B}"/>
    <cellStyle name="Normal 2 3 2 29 2" xfId="9383" xr:uid="{0669E1A6-C5C4-4822-8BEC-76C738B9CDF9}"/>
    <cellStyle name="Normal 2 3 2 29 3" xfId="9384" xr:uid="{0E8E2F65-0FF2-4BEA-9A60-5EDE17DBAF54}"/>
    <cellStyle name="Normal 2 3 2 29 4" xfId="9385" xr:uid="{F76B4248-507B-4BFC-A156-E0CBFBAA1B99}"/>
    <cellStyle name="Normal 2 3 2 29 5" xfId="9386" xr:uid="{7A9D33A1-0990-4571-BA91-1A2D20225C0A}"/>
    <cellStyle name="Normal 2 3 2 29 6" xfId="9387" xr:uid="{72F248CE-C872-4298-A2D5-30D1DADF642B}"/>
    <cellStyle name="Normal 2 3 2 3" xfId="9388" xr:uid="{BAC32481-B47D-46E6-ADDA-3EC484E57393}"/>
    <cellStyle name="Normal 2 3 2 3 10" xfId="9389" xr:uid="{37F0F433-1439-42BE-8EEC-A069A9CE22A9}"/>
    <cellStyle name="Normal 2 3 2 3 11" xfId="9390" xr:uid="{1FF1F72C-D10D-4617-9CE6-610E7946CF20}"/>
    <cellStyle name="Normal 2 3 2 3 12" xfId="9391" xr:uid="{6A56583E-CFBA-427A-8632-01577C48B0D1}"/>
    <cellStyle name="Normal 2 3 2 3 13" xfId="9392" xr:uid="{03D6F4B6-18D4-4661-915D-55A0C9B09D5E}"/>
    <cellStyle name="Normal 2 3 2 3 14" xfId="9393" xr:uid="{9B85065B-058B-4719-A358-0C0A61D5EE84}"/>
    <cellStyle name="Normal 2 3 2 3 15" xfId="9394" xr:uid="{BD4F268D-C176-411A-A2FC-D599AB434504}"/>
    <cellStyle name="Normal 2 3 2 3 16" xfId="9395" xr:uid="{E51A8843-851C-4B3E-B814-712775D08D62}"/>
    <cellStyle name="Normal 2 3 2 3 17" xfId="9396" xr:uid="{0C166AE8-2E5C-4D3A-A435-BC4329059E65}"/>
    <cellStyle name="Normal 2 3 2 3 18" xfId="9397" xr:uid="{4FA43EFF-619F-444F-9BD9-9E220FFE910D}"/>
    <cellStyle name="Normal 2 3 2 3 19" xfId="9398" xr:uid="{E1329483-D590-4A3D-A844-4B7CF39CC529}"/>
    <cellStyle name="Normal 2 3 2 3 2" xfId="9399" xr:uid="{FDA2D064-7D54-463E-931E-3966D4F15FAF}"/>
    <cellStyle name="Normal 2 3 2 3 20" xfId="9400" xr:uid="{D2E77279-862F-4051-91BE-FFD122DC7587}"/>
    <cellStyle name="Normal 2 3 2 3 21" xfId="9401" xr:uid="{FE8931D3-85B0-4B4B-B039-B06120007C0D}"/>
    <cellStyle name="Normal 2 3 2 3 22" xfId="9402" xr:uid="{687ADFE9-8117-4FD2-BAF0-0C00D2599866}"/>
    <cellStyle name="Normal 2 3 2 3 23" xfId="9403" xr:uid="{1D1C9517-4D7B-46CD-99CC-478CD2B1E941}"/>
    <cellStyle name="Normal 2 3 2 3 24" xfId="9404" xr:uid="{211CC72D-B2FA-41A7-807E-30EB95129C68}"/>
    <cellStyle name="Normal 2 3 2 3 25" xfId="9405" xr:uid="{446D4E52-8E8D-4891-A77F-BE6FFD2ADF5B}"/>
    <cellStyle name="Normal 2 3 2 3 26" xfId="9406" xr:uid="{9E84BFF5-EA6F-43CD-9C30-0748F90A966E}"/>
    <cellStyle name="Normal 2 3 2 3 27" xfId="9407" xr:uid="{FDC061B4-722A-4D2E-B7B9-28AB230EA9E3}"/>
    <cellStyle name="Normal 2 3 2 3 28" xfId="9408" xr:uid="{7530F692-18FF-4718-9331-F65079404FA7}"/>
    <cellStyle name="Normal 2 3 2 3 29" xfId="9409" xr:uid="{5A0FC761-3FDA-4D54-A091-24B8F22A6D8F}"/>
    <cellStyle name="Normal 2 3 2 3 3" xfId="9410" xr:uid="{1D3341DF-8085-463C-9A97-1FA89FB0419F}"/>
    <cellStyle name="Normal 2 3 2 3 30" xfId="9411" xr:uid="{0613D737-700A-4266-A783-BED8EE12E867}"/>
    <cellStyle name="Normal 2 3 2 3 31" xfId="9412" xr:uid="{737B399C-C38F-4FC4-AA2F-ED6C106C2FE3}"/>
    <cellStyle name="Normal 2 3 2 3 32" xfId="9413" xr:uid="{FF9DAE74-4ACD-4413-9AA1-7B0C8A13C453}"/>
    <cellStyle name="Normal 2 3 2 3 33" xfId="9414" xr:uid="{F58DF760-3EAA-448D-B266-AE5AD1D2ED30}"/>
    <cellStyle name="Normal 2 3 2 3 34" xfId="9415" xr:uid="{060D736A-B0B1-4706-91AD-14AE794FB62F}"/>
    <cellStyle name="Normal 2 3 2 3 35" xfId="9416" xr:uid="{4403B210-919D-4FE3-9970-E9F5951782F9}"/>
    <cellStyle name="Normal 2 3 2 3 36" xfId="9417" xr:uid="{D3C7A19B-5E13-4527-B7BC-071AAFD9F3A9}"/>
    <cellStyle name="Normal 2 3 2 3 37" xfId="9418" xr:uid="{35E00DDC-84E1-4921-B511-F26F4F6A359A}"/>
    <cellStyle name="Normal 2 3 2 3 38" xfId="9419" xr:uid="{87AD828E-3348-43B6-B89B-15F9980F5EC1}"/>
    <cellStyle name="Normal 2 3 2 3 39" xfId="9420" xr:uid="{B8D0EEC4-0C4F-47FF-9F7A-22FC9EF7E353}"/>
    <cellStyle name="Normal 2 3 2 3 4" xfId="9421" xr:uid="{97721E05-D705-4434-B266-D846E6152050}"/>
    <cellStyle name="Normal 2 3 2 3 40" xfId="9422" xr:uid="{9828E4D9-73E3-40A4-B251-F4D3C37BC9F2}"/>
    <cellStyle name="Normal 2 3 2 3 41" xfId="9423" xr:uid="{2DD270BE-8600-4F27-A72C-9F9EFB509AD2}"/>
    <cellStyle name="Normal 2 3 2 3 42" xfId="9424" xr:uid="{A75662D8-3F93-45DC-92E0-EACC7133AFB8}"/>
    <cellStyle name="Normal 2 3 2 3 43" xfId="9425" xr:uid="{DDE13C86-9D1F-4EE7-BEFF-65527BCBA9D2}"/>
    <cellStyle name="Normal 2 3 2 3 44" xfId="9426" xr:uid="{B2DA860F-98CB-4892-9B7C-8BE3385CA1C5}"/>
    <cellStyle name="Normal 2 3 2 3 45" xfId="9427" xr:uid="{47F7E93B-A833-4C5F-9AFA-6CD0F3EB0661}"/>
    <cellStyle name="Normal 2 3 2 3 46" xfId="9428" xr:uid="{F78467AC-12D6-4F38-92A1-768DFB500005}"/>
    <cellStyle name="Normal 2 3 2 3 47" xfId="9429" xr:uid="{98396866-2411-463F-91D8-AECAD416CAED}"/>
    <cellStyle name="Normal 2 3 2 3 48" xfId="9430" xr:uid="{FAEC31F7-B9E5-4620-B7EC-388FC3004C74}"/>
    <cellStyle name="Normal 2 3 2 3 49" xfId="9431" xr:uid="{A518FAC4-CB1A-4F3B-99C5-1D85482CF304}"/>
    <cellStyle name="Normal 2 3 2 3 5" xfId="9432" xr:uid="{7A4A32C7-7E0E-4165-B249-2E44D06D6D83}"/>
    <cellStyle name="Normal 2 3 2 3 50" xfId="9433" xr:uid="{FDDB24F8-DA36-43A6-AFCE-94080B23F9B3}"/>
    <cellStyle name="Normal 2 3 2 3 51" xfId="9434" xr:uid="{586D2896-EFC9-4AD9-A147-D4D2B8E8AE66}"/>
    <cellStyle name="Normal 2 3 2 3 52" xfId="9435" xr:uid="{270E0A59-B4A5-4D0C-A1D8-8881E8DA0579}"/>
    <cellStyle name="Normal 2 3 2 3 6" xfId="9436" xr:uid="{019E951F-5E77-4561-AF6E-9FA2364D2AB3}"/>
    <cellStyle name="Normal 2 3 2 3 7" xfId="9437" xr:uid="{D5DA049C-D496-4B7B-BDD8-760FFDAEFBE1}"/>
    <cellStyle name="Normal 2 3 2 3 8" xfId="9438" xr:uid="{1FB46D3B-C8FE-420B-B2ED-A9B833BE48FF}"/>
    <cellStyle name="Normal 2 3 2 3 9" xfId="9439" xr:uid="{BF8F1F11-366F-4522-BF56-082F4D64505F}"/>
    <cellStyle name="Normal 2 3 2 30" xfId="9440" xr:uid="{F51EB35B-EB9A-4AA7-ACAA-F80B9DE28079}"/>
    <cellStyle name="Normal 2 3 2 30 2" xfId="9441" xr:uid="{BC03D38F-8D50-4E2D-B188-5B331F57479D}"/>
    <cellStyle name="Normal 2 3 2 30 3" xfId="9442" xr:uid="{15C7E477-9AB4-4CE1-A1FB-2DD1CA4F5CAF}"/>
    <cellStyle name="Normal 2 3 2 30 4" xfId="9443" xr:uid="{50CACB68-DE80-401C-A4F6-F4C56ABF0487}"/>
    <cellStyle name="Normal 2 3 2 30 5" xfId="9444" xr:uid="{EB0013F1-C1B8-4179-B50B-8F8289F8A4F2}"/>
    <cellStyle name="Normal 2 3 2 30 6" xfId="9445" xr:uid="{DCAFCCF6-894A-42A8-A4BC-5CAE7B682036}"/>
    <cellStyle name="Normal 2 3 2 31" xfId="9446" xr:uid="{AEEBBA43-2F2A-4EBA-B42C-3446126F3618}"/>
    <cellStyle name="Normal 2 3 2 31 2" xfId="9447" xr:uid="{CDDC872C-9F75-4F1C-9609-37AFE18FA856}"/>
    <cellStyle name="Normal 2 3 2 31 3" xfId="9448" xr:uid="{82B1D68A-C903-4D46-8A62-BEB60651CF1F}"/>
    <cellStyle name="Normal 2 3 2 31 4" xfId="9449" xr:uid="{27536D2A-1A02-4906-A2C1-264D81E7AFE9}"/>
    <cellStyle name="Normal 2 3 2 31 5" xfId="9450" xr:uid="{6A02435B-0A17-4F4C-A384-083B1946C8BF}"/>
    <cellStyle name="Normal 2 3 2 31 6" xfId="9451" xr:uid="{3874EDD6-6E4D-4241-9522-0D8673B3B021}"/>
    <cellStyle name="Normal 2 3 2 32" xfId="9452" xr:uid="{3EB6D03A-37E8-484F-BE10-986554B1D9F7}"/>
    <cellStyle name="Normal 2 3 2 32 2" xfId="9453" xr:uid="{57D6A062-8417-47EB-B5EE-FB8C73AFEC43}"/>
    <cellStyle name="Normal 2 3 2 32 3" xfId="9454" xr:uid="{7D8502F2-E08F-4827-AA5B-38A1B5D63FCD}"/>
    <cellStyle name="Normal 2 3 2 32 4" xfId="9455" xr:uid="{4B68D32F-2E63-4D9F-A9AE-2F8A9E0B6402}"/>
    <cellStyle name="Normal 2 3 2 32 5" xfId="9456" xr:uid="{260134E1-8A66-4E55-8BE1-908800A4D864}"/>
    <cellStyle name="Normal 2 3 2 32 6" xfId="9457" xr:uid="{DCB74C98-0B34-47C2-A35B-0B8C7D32A2B6}"/>
    <cellStyle name="Normal 2 3 2 33" xfId="9458" xr:uid="{9A47D65C-9A0C-452B-8B93-F0FC0A3A8061}"/>
    <cellStyle name="Normal 2 3 2 33 2" xfId="9459" xr:uid="{2B6A9728-3851-4D6B-8A0D-4B4991E06BB8}"/>
    <cellStyle name="Normal 2 3 2 33 3" xfId="9460" xr:uid="{1662B547-E6E2-452A-A19A-EA8E6BC75BE7}"/>
    <cellStyle name="Normal 2 3 2 33 4" xfId="9461" xr:uid="{B1375DC7-5107-491B-8284-BE29E723684E}"/>
    <cellStyle name="Normal 2 3 2 33 5" xfId="9462" xr:uid="{F4CD3B25-5870-43CC-BEC6-23DE0D78703F}"/>
    <cellStyle name="Normal 2 3 2 33 6" xfId="9463" xr:uid="{864BC299-B3AD-4211-872E-9C87E52C5517}"/>
    <cellStyle name="Normal 2 3 2 34" xfId="9464" xr:uid="{6483EC1B-8259-4F49-8823-7D9B1162BA99}"/>
    <cellStyle name="Normal 2 3 2 34 2" xfId="9465" xr:uid="{3FC9F7AE-C551-4DF7-9FD6-31820BB1AC45}"/>
    <cellStyle name="Normal 2 3 2 34 3" xfId="9466" xr:uid="{4F5810DB-BF86-4712-B1D8-92BE50F5AE88}"/>
    <cellStyle name="Normal 2 3 2 34 4" xfId="9467" xr:uid="{CA4E58B2-3D30-434E-A553-18487FBDB523}"/>
    <cellStyle name="Normal 2 3 2 34 5" xfId="9468" xr:uid="{C7F6BE1A-9EAC-409D-B0E3-79CD7A0EF3A6}"/>
    <cellStyle name="Normal 2 3 2 34 6" xfId="9469" xr:uid="{37C52EF3-D1BE-4BB9-9E30-28EE510E3566}"/>
    <cellStyle name="Normal 2 3 2 35" xfId="9470" xr:uid="{BAC2FB63-BD84-4BB1-A05F-2B3479A13ED6}"/>
    <cellStyle name="Normal 2 3 2 35 2" xfId="9471" xr:uid="{835FC337-A37E-43A8-B7E3-3279DC17269D}"/>
    <cellStyle name="Normal 2 3 2 35 3" xfId="9472" xr:uid="{0F94742C-8C62-4DCF-995D-CB2CFE2DE393}"/>
    <cellStyle name="Normal 2 3 2 35 4" xfId="9473" xr:uid="{2FB1E5C3-166E-40C4-9A19-EF7EA7834CC7}"/>
    <cellStyle name="Normal 2 3 2 35 5" xfId="9474" xr:uid="{3DF3F138-7332-49AC-932F-C567C533C19D}"/>
    <cellStyle name="Normal 2 3 2 35 6" xfId="9475" xr:uid="{DECFF00F-843D-4E23-85FC-AD3B92AADAF8}"/>
    <cellStyle name="Normal 2 3 2 36" xfId="9476" xr:uid="{A3F72C52-C950-4CFA-A679-55F4157E9514}"/>
    <cellStyle name="Normal 2 3 2 36 2" xfId="9477" xr:uid="{E8EE5A9F-6396-4743-8D9D-D324874B6119}"/>
    <cellStyle name="Normal 2 3 2 36 3" xfId="9478" xr:uid="{3D97B5C7-CAAB-4DC3-ADDF-773725C1F98E}"/>
    <cellStyle name="Normal 2 3 2 36 4" xfId="9479" xr:uid="{1236537E-7DEB-4C63-B98F-1A1F73C7707D}"/>
    <cellStyle name="Normal 2 3 2 36 5" xfId="9480" xr:uid="{BC081A24-AEE8-4365-8D91-AE819A5D6812}"/>
    <cellStyle name="Normal 2 3 2 36 6" xfId="9481" xr:uid="{B97A7A05-F25C-49C3-87F5-E7FE125C23BE}"/>
    <cellStyle name="Normal 2 3 2 37" xfId="9482" xr:uid="{D1D9C9CB-E9C0-4246-8C86-EC00E760FC1B}"/>
    <cellStyle name="Normal 2 3 2 37 2" xfId="9483" xr:uid="{702A1840-B2A7-414F-B3AC-2535E5ECE060}"/>
    <cellStyle name="Normal 2 3 2 37 3" xfId="9484" xr:uid="{3D87CB48-8444-4DF6-8F09-CB1628BD826B}"/>
    <cellStyle name="Normal 2 3 2 37 4" xfId="9485" xr:uid="{79496252-F4ED-4BD1-A57A-120648BA4004}"/>
    <cellStyle name="Normal 2 3 2 37 5" xfId="9486" xr:uid="{9E374C0C-1E25-44E9-A0CC-6151E60425FA}"/>
    <cellStyle name="Normal 2 3 2 37 6" xfId="9487" xr:uid="{118C7C6A-0393-4F6A-A664-8379E658C329}"/>
    <cellStyle name="Normal 2 3 2 38" xfId="9488" xr:uid="{58E4C92C-E2ED-4A7C-AC02-C2B919E2529F}"/>
    <cellStyle name="Normal 2 3 2 38 2" xfId="9489" xr:uid="{3AFAF2FB-6D5F-4F8C-A456-1B171AD9D091}"/>
    <cellStyle name="Normal 2 3 2 38 3" xfId="9490" xr:uid="{8C0DC38F-F319-49C9-B69F-7E84128787B2}"/>
    <cellStyle name="Normal 2 3 2 38 4" xfId="9491" xr:uid="{351F3F98-CE0F-4794-A903-C72E24BF4098}"/>
    <cellStyle name="Normal 2 3 2 38 5" xfId="9492" xr:uid="{5CEFFEBB-272B-4FB1-B805-57243E4CE70A}"/>
    <cellStyle name="Normal 2 3 2 38 6" xfId="9493" xr:uid="{9B9DE989-C621-4DD9-9E4F-115E33CD6AB5}"/>
    <cellStyle name="Normal 2 3 2 39" xfId="9494" xr:uid="{1527067E-F914-4DC7-9A1E-F1363CF19319}"/>
    <cellStyle name="Normal 2 3 2 39 2" xfId="9495" xr:uid="{C9B372F0-D523-4618-A51A-1D9AE8AB34E7}"/>
    <cellStyle name="Normal 2 3 2 39 3" xfId="9496" xr:uid="{03758EBA-E77D-4998-A514-4DFADA08168C}"/>
    <cellStyle name="Normal 2 3 2 39 4" xfId="9497" xr:uid="{7D26B4EA-4F8D-4F83-A547-37CF31850C9D}"/>
    <cellStyle name="Normal 2 3 2 39 5" xfId="9498" xr:uid="{BBE08BCD-237B-4BA7-A915-9F04F609A13D}"/>
    <cellStyle name="Normal 2 3 2 39 6" xfId="9499" xr:uid="{6279E311-F3CB-484D-818C-62830A77DF59}"/>
    <cellStyle name="Normal 2 3 2 4" xfId="9500" xr:uid="{61FD2947-2CDA-4FC8-89B5-1E22BD8DE247}"/>
    <cellStyle name="Normal 2 3 2 4 2" xfId="9501" xr:uid="{0CE5DBF0-31FF-494E-99B6-D4B33AFB900D}"/>
    <cellStyle name="Normal 2 3 2 4 3" xfId="9502" xr:uid="{FEB53F9C-ADF3-4029-834C-F07E7E7FC80C}"/>
    <cellStyle name="Normal 2 3 2 4 4" xfId="9503" xr:uid="{64789C0B-92DC-41DE-BF44-E62955933C29}"/>
    <cellStyle name="Normal 2 3 2 4 5" xfId="9504" xr:uid="{B17B5EC5-446C-4B43-909E-2A6B1C9A3908}"/>
    <cellStyle name="Normal 2 3 2 4 6" xfId="9505" xr:uid="{FF394715-6BEA-4F6F-956B-D8ACBF7A5ECA}"/>
    <cellStyle name="Normal 2 3 2 40" xfId="9506" xr:uid="{0E077701-1E7B-4E1C-8EA7-354D475628C1}"/>
    <cellStyle name="Normal 2 3 2 40 2" xfId="9507" xr:uid="{ED59F55E-365F-4378-902F-765D99E26D35}"/>
    <cellStyle name="Normal 2 3 2 40 3" xfId="9508" xr:uid="{8FD29602-2E72-4996-8820-1B348408D083}"/>
    <cellStyle name="Normal 2 3 2 40 4" xfId="9509" xr:uid="{4F9FA183-EEBC-40B7-9E72-1FCDC7490345}"/>
    <cellStyle name="Normal 2 3 2 40 5" xfId="9510" xr:uid="{FE39F8E9-35A0-4F17-A34E-29C41EF11BD7}"/>
    <cellStyle name="Normal 2 3 2 40 6" xfId="9511" xr:uid="{916913CA-A2C7-492E-9E71-2489C76F6CA9}"/>
    <cellStyle name="Normal 2 3 2 41" xfId="9512" xr:uid="{776AFAD4-4475-4996-A429-33AF03D4BB2C}"/>
    <cellStyle name="Normal 2 3 2 41 2" xfId="9513" xr:uid="{CF70671C-ABBE-4D86-A586-174E9F433DAE}"/>
    <cellStyle name="Normal 2 3 2 41 3" xfId="9514" xr:uid="{E1256E82-83AE-42AF-BF7B-7D1DC5AC2471}"/>
    <cellStyle name="Normal 2 3 2 41 4" xfId="9515" xr:uid="{3A3FF983-F4EB-41F2-9FD3-B3FB854C5FC6}"/>
    <cellStyle name="Normal 2 3 2 41 5" xfId="9516" xr:uid="{FD5CAF4A-71D8-42C8-B207-B90A5E89C417}"/>
    <cellStyle name="Normal 2 3 2 41 6" xfId="9517" xr:uid="{58A512D1-9380-4354-BA53-0205E327AFDE}"/>
    <cellStyle name="Normal 2 3 2 42" xfId="9518" xr:uid="{5A4F522B-E303-4D92-B968-A06F3DF6E823}"/>
    <cellStyle name="Normal 2 3 2 42 2" xfId="9519" xr:uid="{DA661C88-E36E-4981-8CB2-0963BB1FA1E2}"/>
    <cellStyle name="Normal 2 3 2 42 3" xfId="9520" xr:uid="{9A5D34A1-7DDB-47E3-B060-5B854ED4BB12}"/>
    <cellStyle name="Normal 2 3 2 42 4" xfId="9521" xr:uid="{6F96C1F8-C6BF-4AA5-AFC6-B2607C379F4C}"/>
    <cellStyle name="Normal 2 3 2 42 5" xfId="9522" xr:uid="{A632B480-8E0A-4140-BB12-047544E1077D}"/>
    <cellStyle name="Normal 2 3 2 42 6" xfId="9523" xr:uid="{8134EAC9-0F94-46D5-84B8-0864C6658B7C}"/>
    <cellStyle name="Normal 2 3 2 43" xfId="9524" xr:uid="{E97E961D-B2E5-4B3C-B0D8-BADCFC98FF1B}"/>
    <cellStyle name="Normal 2 3 2 43 2" xfId="9525" xr:uid="{07E9147D-AFC1-4477-BCBA-149C097C6891}"/>
    <cellStyle name="Normal 2 3 2 43 3" xfId="9526" xr:uid="{7AAA842F-1873-4984-9651-C0A832A4691D}"/>
    <cellStyle name="Normal 2 3 2 43 4" xfId="9527" xr:uid="{74B67FD9-82F0-4F00-A4E0-7E03D7398B1B}"/>
    <cellStyle name="Normal 2 3 2 43 5" xfId="9528" xr:uid="{1496DDB8-4DC7-40CA-AA6D-5136D868DA9B}"/>
    <cellStyle name="Normal 2 3 2 43 6" xfId="9529" xr:uid="{CE81A91A-9293-4C78-9113-B1F060BF9A20}"/>
    <cellStyle name="Normal 2 3 2 44" xfId="9530" xr:uid="{F614C3F4-FAF2-4D2B-A182-CB999B02A930}"/>
    <cellStyle name="Normal 2 3 2 44 2" xfId="9531" xr:uid="{3B0466D5-15F9-4F0A-8D84-765F0A846277}"/>
    <cellStyle name="Normal 2 3 2 44 3" xfId="9532" xr:uid="{C5063C5A-BD8E-427D-97A9-737F8BD7E201}"/>
    <cellStyle name="Normal 2 3 2 44 4" xfId="9533" xr:uid="{AD0D2D4A-71DF-4A52-8930-3B828F470665}"/>
    <cellStyle name="Normal 2 3 2 44 5" xfId="9534" xr:uid="{DF0530BA-4A7B-4F1E-9B2C-E86BDCCFE7C7}"/>
    <cellStyle name="Normal 2 3 2 44 6" xfId="9535" xr:uid="{B0C5C0A7-B161-4230-9271-1D12BFA110EB}"/>
    <cellStyle name="Normal 2 3 2 45" xfId="9536" xr:uid="{59D00F20-BA22-4DFE-978E-DA6F7A38DCBC}"/>
    <cellStyle name="Normal 2 3 2 45 2" xfId="9537" xr:uid="{37A05AA9-0CC2-4ED8-8086-AD0AD5D96DD3}"/>
    <cellStyle name="Normal 2 3 2 45 3" xfId="9538" xr:uid="{9AE85C33-D692-4482-AC7D-9C7C570B2158}"/>
    <cellStyle name="Normal 2 3 2 45 4" xfId="9539" xr:uid="{AFDF3E4B-6563-4096-9FAB-D23BDCF1E673}"/>
    <cellStyle name="Normal 2 3 2 45 5" xfId="9540" xr:uid="{57C5D2D3-EE2F-4748-83B0-C73B5DA3213D}"/>
    <cellStyle name="Normal 2 3 2 45 6" xfId="9541" xr:uid="{C85837E9-754B-43FC-AAF5-75E3899ACD38}"/>
    <cellStyle name="Normal 2 3 2 46" xfId="9542" xr:uid="{C20387B8-7139-4C4F-88FC-E53A26617370}"/>
    <cellStyle name="Normal 2 3 2 46 2" xfId="9543" xr:uid="{FFD6916D-3C3C-4E5E-AC38-F9A2BAC29C44}"/>
    <cellStyle name="Normal 2 3 2 46 3" xfId="9544" xr:uid="{7AA1CD71-CF49-4414-BA74-A81B6D7776D8}"/>
    <cellStyle name="Normal 2 3 2 46 4" xfId="9545" xr:uid="{D97AD151-317D-4684-8742-367760F07655}"/>
    <cellStyle name="Normal 2 3 2 46 5" xfId="9546" xr:uid="{60D12B69-8812-4D1B-BF87-468C5BFE1CBD}"/>
    <cellStyle name="Normal 2 3 2 46 6" xfId="9547" xr:uid="{76870317-440A-482C-BFB3-323DCE03C0E5}"/>
    <cellStyle name="Normal 2 3 2 47" xfId="9548" xr:uid="{4B798F6B-C4C9-44E9-A2B6-FE25574E7A82}"/>
    <cellStyle name="Normal 2 3 2 47 2" xfId="9549" xr:uid="{9355B676-0054-41B4-9081-60D1218DAE64}"/>
    <cellStyle name="Normal 2 3 2 47 3" xfId="9550" xr:uid="{9537A0C4-9324-46C5-A69C-40A8DA65137F}"/>
    <cellStyle name="Normal 2 3 2 47 4" xfId="9551" xr:uid="{3A35FFF3-C0CC-4B87-80FC-83997726D6CF}"/>
    <cellStyle name="Normal 2 3 2 47 5" xfId="9552" xr:uid="{0161A27F-EE04-415C-9369-24D2A0FB2CDA}"/>
    <cellStyle name="Normal 2 3 2 47 6" xfId="9553" xr:uid="{E478A002-39D2-4B1B-9E48-6B49678E6248}"/>
    <cellStyle name="Normal 2 3 2 48" xfId="9554" xr:uid="{B4E6208A-E4D6-4CF2-867D-884689C6FB81}"/>
    <cellStyle name="Normal 2 3 2 48 2" xfId="9555" xr:uid="{3717C0A8-9DEF-45A6-8B70-B27CDDDF5926}"/>
    <cellStyle name="Normal 2 3 2 48 3" xfId="9556" xr:uid="{C08EADDA-944D-47A5-940E-EBDF75387A1F}"/>
    <cellStyle name="Normal 2 3 2 48 4" xfId="9557" xr:uid="{EA380B32-2E3A-404C-90A1-2D57C4E5A0E0}"/>
    <cellStyle name="Normal 2 3 2 48 5" xfId="9558" xr:uid="{585E444A-5A5A-40C8-937C-9BD550EA3694}"/>
    <cellStyle name="Normal 2 3 2 48 6" xfId="9559" xr:uid="{16D99803-5033-4237-80FD-0FD31A7B3EA7}"/>
    <cellStyle name="Normal 2 3 2 49" xfId="9560" xr:uid="{E3026436-3EDC-42BE-AE70-96F1FB255044}"/>
    <cellStyle name="Normal 2 3 2 5" xfId="9561" xr:uid="{D103F7F5-9E5E-4231-AFFC-3FA0E5910E9D}"/>
    <cellStyle name="Normal 2 3 2 5 2" xfId="9562" xr:uid="{83BDC4A0-C88A-4452-9BC9-FE9E47AAF694}"/>
    <cellStyle name="Normal 2 3 2 5 3" xfId="9563" xr:uid="{05D4E686-B0BE-409B-A139-139684573ACC}"/>
    <cellStyle name="Normal 2 3 2 5 4" xfId="9564" xr:uid="{54695B1F-A0F0-44B9-8343-26FAF45062DF}"/>
    <cellStyle name="Normal 2 3 2 5 5" xfId="9565" xr:uid="{69F5CDF2-A64C-4A16-83C8-F9F8C737C1D7}"/>
    <cellStyle name="Normal 2 3 2 5 6" xfId="9566" xr:uid="{4A7FA1B6-32CC-4AAD-86B6-2DF62DCD4ABE}"/>
    <cellStyle name="Normal 2 3 2 50" xfId="9567" xr:uid="{6ACC592C-C9FF-4906-9A45-361B90D5B857}"/>
    <cellStyle name="Normal 2 3 2 51" xfId="9568" xr:uid="{1E2BC90F-843C-42CE-8090-BC0BE53F9F52}"/>
    <cellStyle name="Normal 2 3 2 52" xfId="9569" xr:uid="{29D7AA93-DD68-4A9F-A816-CD0BEA4AEC3B}"/>
    <cellStyle name="Normal 2 3 2 53" xfId="9570" xr:uid="{B7E3B0F6-EF05-4414-9761-1A185F6ED704}"/>
    <cellStyle name="Normal 2 3 2 54" xfId="9571" xr:uid="{DDA4B06B-0750-40E3-84CC-B1139338AF98}"/>
    <cellStyle name="Normal 2 3 2 55" xfId="9572" xr:uid="{9E0A127A-848E-4F41-AEA8-1E8C36599096}"/>
    <cellStyle name="Normal 2 3 2 56" xfId="9573" xr:uid="{6AED0608-258D-4C94-B348-799E432B3ED8}"/>
    <cellStyle name="Normal 2 3 2 57" xfId="9574" xr:uid="{0C88B479-9AA7-4E5C-BE34-053281033DAD}"/>
    <cellStyle name="Normal 2 3 2 58" xfId="9575" xr:uid="{A8B13759-D62C-4C05-878F-329E9D39BE60}"/>
    <cellStyle name="Normal 2 3 2 59" xfId="9576" xr:uid="{BB19490A-BCF1-4D34-947F-0BA39CE336E5}"/>
    <cellStyle name="Normal 2 3 2 6" xfId="9577" xr:uid="{0194D985-AB19-409F-B709-6D2B33104F8D}"/>
    <cellStyle name="Normal 2 3 2 6 2" xfId="9578" xr:uid="{1E672373-4AFC-441F-BF29-A9186F9818A5}"/>
    <cellStyle name="Normal 2 3 2 6 3" xfId="9579" xr:uid="{3958B874-E412-4FA0-AEBF-F749057D87C2}"/>
    <cellStyle name="Normal 2 3 2 6 4" xfId="9580" xr:uid="{2793DF62-E333-4E7D-BCB9-DE8294F17C2B}"/>
    <cellStyle name="Normal 2 3 2 6 5" xfId="9581" xr:uid="{7101E726-50F8-4A04-84B0-D642315E9440}"/>
    <cellStyle name="Normal 2 3 2 6 6" xfId="9582" xr:uid="{CEB4AA9B-843D-405B-9B18-46E8A273340A}"/>
    <cellStyle name="Normal 2 3 2 60" xfId="9583" xr:uid="{CF3D4A5A-AB1C-4C43-AB46-BC6C149DAE92}"/>
    <cellStyle name="Normal 2 3 2 61" xfId="9584" xr:uid="{5A82D8C0-D77C-48BE-B57E-DA26CCA6B039}"/>
    <cellStyle name="Normal 2 3 2 62" xfId="9585" xr:uid="{8E8B303F-BD4E-4858-90FC-F79E0928867F}"/>
    <cellStyle name="Normal 2 3 2 63" xfId="9586" xr:uid="{CA69037D-5116-410C-A6F7-1F4FAD984C10}"/>
    <cellStyle name="Normal 2 3 2 64" xfId="9587" xr:uid="{628D7295-ACB5-4244-865F-AA86B3F5E53A}"/>
    <cellStyle name="Normal 2 3 2 65" xfId="9588" xr:uid="{677EE4C5-8AFC-4857-A852-6C66F0D6D04B}"/>
    <cellStyle name="Normal 2 3 2 66" xfId="9589" xr:uid="{1E87E6FC-795A-47E8-A217-82507B42825B}"/>
    <cellStyle name="Normal 2 3 2 67" xfId="9590" xr:uid="{97372F1D-F002-47C6-8D79-643CC3CBA3BD}"/>
    <cellStyle name="Normal 2 3 2 68" xfId="9591" xr:uid="{DEBCC4FF-356B-4181-B178-8A740577F73D}"/>
    <cellStyle name="Normal 2 3 2 69" xfId="9592" xr:uid="{4549E313-67EF-4997-B6AE-844C8365AB97}"/>
    <cellStyle name="Normal 2 3 2 7" xfId="9593" xr:uid="{D1AD993E-E9F9-41BF-8EB5-F55AA035C68C}"/>
    <cellStyle name="Normal 2 3 2 7 2" xfId="9594" xr:uid="{B777EE18-0DBC-4C2D-8938-EF3A1C6D2DE4}"/>
    <cellStyle name="Normal 2 3 2 7 3" xfId="9595" xr:uid="{218BE41B-CDEE-4608-B4CA-AA046490CEEB}"/>
    <cellStyle name="Normal 2 3 2 7 4" xfId="9596" xr:uid="{AD71A608-D733-44A4-B88C-D383BEAC5AF0}"/>
    <cellStyle name="Normal 2 3 2 7 5" xfId="9597" xr:uid="{39F18857-197E-4008-826A-EA3F2FD9C618}"/>
    <cellStyle name="Normal 2 3 2 7 6" xfId="9598" xr:uid="{9745D462-EB4C-4488-A791-5383ED88D19A}"/>
    <cellStyle name="Normal 2 3 2 70" xfId="9599" xr:uid="{B5222431-54B1-4821-A86D-48C7BE6490E9}"/>
    <cellStyle name="Normal 2 3 2 71" xfId="9600" xr:uid="{2B06BDB4-60D3-477B-83F3-FD8B29DB2B6C}"/>
    <cellStyle name="Normal 2 3 2 72" xfId="9601" xr:uid="{FD0729AD-ECEB-4940-902A-EA93791700DC}"/>
    <cellStyle name="Normal 2 3 2 73" xfId="9602" xr:uid="{568633DD-5047-4FF2-AAB5-6B3555EC5D08}"/>
    <cellStyle name="Normal 2 3 2 74" xfId="9603" xr:uid="{B99C5A42-C131-4F3B-A35E-76C887D27E1E}"/>
    <cellStyle name="Normal 2 3 2 74 10" xfId="9604" xr:uid="{BE68563D-32C0-42FF-A176-E234EBE7419F}"/>
    <cellStyle name="Normal 2 3 2 74 11" xfId="9605" xr:uid="{CDA64E1B-3858-4C43-B962-2C795B1E167D}"/>
    <cellStyle name="Normal 2 3 2 74 12" xfId="9606" xr:uid="{4C5EE7D1-C5CD-470B-93EE-C5459D6A4671}"/>
    <cellStyle name="Normal 2 3 2 74 13" xfId="9607" xr:uid="{6E4D3447-5C77-481F-879F-3E57CE1A8647}"/>
    <cellStyle name="Normal 2 3 2 74 14" xfId="9608" xr:uid="{CCB062E7-3800-4A71-B908-A15FE81C5AFA}"/>
    <cellStyle name="Normal 2 3 2 74 15" xfId="9609" xr:uid="{5A6F779F-ED0B-41E2-B503-FB2C18D933B0}"/>
    <cellStyle name="Normal 2 3 2 74 16" xfId="9610" xr:uid="{6EB9C66E-010C-41CE-8465-4A8F3B73058F}"/>
    <cellStyle name="Normal 2 3 2 74 17" xfId="9611" xr:uid="{A6FDA3E5-03DE-4BAC-9162-C3119D49671F}"/>
    <cellStyle name="Normal 2 3 2 74 18" xfId="9612" xr:uid="{4F5331D4-73FF-4220-BD9A-B38C941CAB3D}"/>
    <cellStyle name="Normal 2 3 2 74 19" xfId="9613" xr:uid="{894D0107-0B0E-4568-A178-6135C06280AE}"/>
    <cellStyle name="Normal 2 3 2 74 2" xfId="9614" xr:uid="{ABCB6870-9240-40E5-9607-1F8167EB0D64}"/>
    <cellStyle name="Normal 2 3 2 74 2 10" xfId="9615" xr:uid="{77C70C96-A4BB-48D8-BB01-614E3E80F45E}"/>
    <cellStyle name="Normal 2 3 2 74 2 11" xfId="9616" xr:uid="{3FA497FF-A122-46D4-B02B-7BB910819EBF}"/>
    <cellStyle name="Normal 2 3 2 74 2 12" xfId="9617" xr:uid="{EE01A8BD-1E79-4512-97AE-C0A75601E8EE}"/>
    <cellStyle name="Normal 2 3 2 74 2 13" xfId="9618" xr:uid="{3F6C67F3-54A1-432A-9F6E-DF4F524D3F76}"/>
    <cellStyle name="Normal 2 3 2 74 2 14" xfId="9619" xr:uid="{768D3AB4-933B-4035-AB72-7012378DC76C}"/>
    <cellStyle name="Normal 2 3 2 74 2 15" xfId="9620" xr:uid="{72822362-62DF-4D8D-8583-47454352DB52}"/>
    <cellStyle name="Normal 2 3 2 74 2 16" xfId="9621" xr:uid="{8975A397-6682-43A6-BC2F-65DDD2B53E14}"/>
    <cellStyle name="Normal 2 3 2 74 2 17" xfId="9622" xr:uid="{9B765A75-F873-42E9-A452-A4788B2F7562}"/>
    <cellStyle name="Normal 2 3 2 74 2 18" xfId="9623" xr:uid="{FCFBB002-FABC-423A-B0B1-E6366CB654F0}"/>
    <cellStyle name="Normal 2 3 2 74 2 19" xfId="9624" xr:uid="{FB8307EE-4C0F-43C6-8DED-1F7A6F29A084}"/>
    <cellStyle name="Normal 2 3 2 74 2 2" xfId="9625" xr:uid="{0D600DFD-F06C-445D-A615-982852BBBECA}"/>
    <cellStyle name="Normal 2 3 2 74 2 20" xfId="9626" xr:uid="{6A233CA9-68C7-4CFA-AE7C-070ED72B75C3}"/>
    <cellStyle name="Normal 2 3 2 74 2 21" xfId="9627" xr:uid="{528029B2-913F-4651-874E-3CD4BA290B31}"/>
    <cellStyle name="Normal 2 3 2 74 2 22" xfId="9628" xr:uid="{7B84BF5E-6013-4E82-A07E-9A8A652580A0}"/>
    <cellStyle name="Normal 2 3 2 74 2 23" xfId="9629" xr:uid="{6A6B6188-0B37-4C59-B6FF-228CB86FAFCC}"/>
    <cellStyle name="Normal 2 3 2 74 2 24" xfId="9630" xr:uid="{CCFF275B-CF99-4308-A8C3-0482472CE6E6}"/>
    <cellStyle name="Normal 2 3 2 74 2 25" xfId="9631" xr:uid="{C7C1E290-B1EC-4350-B0AA-E634F58B58B8}"/>
    <cellStyle name="Normal 2 3 2 74 2 26" xfId="9632" xr:uid="{D72F8494-5855-4727-9E7E-D34867FC3434}"/>
    <cellStyle name="Normal 2 3 2 74 2 27" xfId="9633" xr:uid="{C180685D-4B65-44A7-8127-EC207ED7590D}"/>
    <cellStyle name="Normal 2 3 2 74 2 28" xfId="9634" xr:uid="{94682C85-8125-42C9-BD87-D88975C398FF}"/>
    <cellStyle name="Normal 2 3 2 74 2 29" xfId="9635" xr:uid="{427A6778-FFE2-44E5-B046-3D0E2FA11472}"/>
    <cellStyle name="Normal 2 3 2 74 2 3" xfId="9636" xr:uid="{70758C24-3A72-4B3C-97E4-2E03BB65F93A}"/>
    <cellStyle name="Normal 2 3 2 74 2 30" xfId="9637" xr:uid="{89F9DBCD-3E53-4104-94FB-716AE2372449}"/>
    <cellStyle name="Normal 2 3 2 74 2 31" xfId="9638" xr:uid="{726F828A-2545-47D5-ADFA-6E7F9F5FBF3B}"/>
    <cellStyle name="Normal 2 3 2 74 2 32" xfId="9639" xr:uid="{EBBBD857-59B7-4D56-A828-B0D6654A03BC}"/>
    <cellStyle name="Normal 2 3 2 74 2 33" xfId="9640" xr:uid="{A2170AB4-D224-4B95-9BD3-1540B3BC0FBD}"/>
    <cellStyle name="Normal 2 3 2 74 2 34" xfId="9641" xr:uid="{5F1A15E6-9849-449F-A06F-B452C0BEA8BF}"/>
    <cellStyle name="Normal 2 3 2 74 2 35" xfId="9642" xr:uid="{9FD2C16A-68B3-4529-8774-D358279626F9}"/>
    <cellStyle name="Normal 2 3 2 74 2 36" xfId="9643" xr:uid="{98C0B227-F4A1-4A55-BE54-3D65602C2168}"/>
    <cellStyle name="Normal 2 3 2 74 2 37" xfId="9644" xr:uid="{80399DAA-074B-4813-9366-6B50E15BEEDB}"/>
    <cellStyle name="Normal 2 3 2 74 2 38" xfId="9645" xr:uid="{B96FE92B-D053-4E26-A73A-8F89EF7E5443}"/>
    <cellStyle name="Normal 2 3 2 74 2 4" xfId="9646" xr:uid="{15C2C711-6F8F-4CDE-8139-F40B7E5EC2EF}"/>
    <cellStyle name="Normal 2 3 2 74 2 5" xfId="9647" xr:uid="{F63B5F7C-84FB-47B5-8C1B-8C214FC64054}"/>
    <cellStyle name="Normal 2 3 2 74 2 6" xfId="9648" xr:uid="{91C4299B-CEDF-498A-BC25-533813896C15}"/>
    <cellStyle name="Normal 2 3 2 74 2 7" xfId="9649" xr:uid="{6287B7D5-B789-46E3-A4F7-3D598363FBC6}"/>
    <cellStyle name="Normal 2 3 2 74 2 8" xfId="9650" xr:uid="{1E455D87-F233-45F5-9125-165ECA4CDB13}"/>
    <cellStyle name="Normal 2 3 2 74 2 9" xfId="9651" xr:uid="{4DFBC672-110B-43DA-874B-6D4B47E1A145}"/>
    <cellStyle name="Normal 2 3 2 74 20" xfId="9652" xr:uid="{EC849EE2-81DE-4BD0-8928-ECB8EF21BF46}"/>
    <cellStyle name="Normal 2 3 2 74 21" xfId="9653" xr:uid="{0BB7AC47-750D-47A6-9E6A-22BA7286599E}"/>
    <cellStyle name="Normal 2 3 2 74 22" xfId="9654" xr:uid="{DE0A7B07-1C1F-4E3E-9AFF-65D4A5C71015}"/>
    <cellStyle name="Normal 2 3 2 74 23" xfId="9655" xr:uid="{5F334345-0002-4163-9060-4A7331D6D678}"/>
    <cellStyle name="Normal 2 3 2 74 24" xfId="9656" xr:uid="{FE18D013-64C9-4D54-A83E-232F1E361970}"/>
    <cellStyle name="Normal 2 3 2 74 25" xfId="9657" xr:uid="{4E7763BA-4477-4B3C-B43D-CEC9165B5A12}"/>
    <cellStyle name="Normal 2 3 2 74 26" xfId="9658" xr:uid="{4862D1E6-A5DF-4279-8485-68504302806C}"/>
    <cellStyle name="Normal 2 3 2 74 27" xfId="9659" xr:uid="{EC91C841-BD57-4544-A89E-9502569385C3}"/>
    <cellStyle name="Normal 2 3 2 74 28" xfId="9660" xr:uid="{BF907461-9CB3-4A68-9562-2BAF4AF77689}"/>
    <cellStyle name="Normal 2 3 2 74 29" xfId="9661" xr:uid="{02F036C7-C960-4196-86FA-D0EB5A8AA3EA}"/>
    <cellStyle name="Normal 2 3 2 74 3" xfId="9662" xr:uid="{2299DCFB-C665-43D7-AC99-D1FA810D1170}"/>
    <cellStyle name="Normal 2 3 2 74 30" xfId="9663" xr:uid="{0E4EC702-90D4-493C-882F-3695A8BF3E89}"/>
    <cellStyle name="Normal 2 3 2 74 31" xfId="9664" xr:uid="{DBF1EEF1-E63D-46EA-BD35-8D53C6008E1A}"/>
    <cellStyle name="Normal 2 3 2 74 32" xfId="9665" xr:uid="{589E7C52-CF3B-4404-AC92-751FF4E2308B}"/>
    <cellStyle name="Normal 2 3 2 74 33" xfId="9666" xr:uid="{482DDFBE-4028-4C06-A7DE-DE1786D6546B}"/>
    <cellStyle name="Normal 2 3 2 74 34" xfId="9667" xr:uid="{D6F064C3-7F5F-40BE-B11C-4060E551ED95}"/>
    <cellStyle name="Normal 2 3 2 74 35" xfId="9668" xr:uid="{A5C12696-B228-4A4D-BC10-80B71DD4AADC}"/>
    <cellStyle name="Normal 2 3 2 74 36" xfId="9669" xr:uid="{F85E2F10-EA25-4514-945A-5FEFB77792AF}"/>
    <cellStyle name="Normal 2 3 2 74 37" xfId="9670" xr:uid="{8087297F-239C-41C7-AE65-0A7D7C620AE9}"/>
    <cellStyle name="Normal 2 3 2 74 38" xfId="9671" xr:uid="{08AC4C23-688E-4ED6-80C1-B2686C3EAECB}"/>
    <cellStyle name="Normal 2 3 2 74 4" xfId="9672" xr:uid="{8E5472CC-3B48-4337-AEF6-E538C52A94B7}"/>
    <cellStyle name="Normal 2 3 2 74 5" xfId="9673" xr:uid="{D4F0E1E4-5EE3-4F13-A82A-0967E09B7D16}"/>
    <cellStyle name="Normal 2 3 2 74 6" xfId="9674" xr:uid="{1E596F80-C0B2-49E5-9CBD-D4232317506C}"/>
    <cellStyle name="Normal 2 3 2 74 7" xfId="9675" xr:uid="{66D5F128-F0C3-497A-BEDD-984126D27960}"/>
    <cellStyle name="Normal 2 3 2 74 8" xfId="9676" xr:uid="{5EB614E8-DBC4-4CBE-BF1D-E4CF8764DC6B}"/>
    <cellStyle name="Normal 2 3 2 74 9" xfId="9677" xr:uid="{A93E8BF6-269E-41D5-8C09-595D5AFD4364}"/>
    <cellStyle name="Normal 2 3 2 75" xfId="9678" xr:uid="{B43166A6-1AB8-46E8-A64D-2375FE7DC0C9}"/>
    <cellStyle name="Normal 2 3 2 76" xfId="9679" xr:uid="{9ED22189-D63F-498A-92A1-A67B0D17BBC9}"/>
    <cellStyle name="Normal 2 3 2 77" xfId="9680" xr:uid="{E50BA2F4-45C0-4B12-BA15-71CC75873D96}"/>
    <cellStyle name="Normal 2 3 2 78" xfId="9681" xr:uid="{AE520D38-4DF1-453D-9AF0-676A472F4DE0}"/>
    <cellStyle name="Normal 2 3 2 79" xfId="9682" xr:uid="{51CB83D5-A2A0-487D-A810-A3A6ADE8879E}"/>
    <cellStyle name="Normal 2 3 2 8" xfId="9683" xr:uid="{19616FA0-E54A-4187-B476-410C7A8DA149}"/>
    <cellStyle name="Normal 2 3 2 8 2" xfId="9684" xr:uid="{89AE39DA-43C9-4323-9AF0-6FA0C01B51F3}"/>
    <cellStyle name="Normal 2 3 2 8 3" xfId="9685" xr:uid="{D40FF9DD-4DD2-4EE3-B483-AA1D0701231C}"/>
    <cellStyle name="Normal 2 3 2 8 4" xfId="9686" xr:uid="{E8B01B17-7847-4966-A2DE-E31138855A86}"/>
    <cellStyle name="Normal 2 3 2 8 5" xfId="9687" xr:uid="{7EF97F46-CC60-4565-A38F-145DFEFCBBA7}"/>
    <cellStyle name="Normal 2 3 2 8 6" xfId="9688" xr:uid="{CEA56AFB-F8F1-4BB7-94FA-BA56D4A349D0}"/>
    <cellStyle name="Normal 2 3 2 80" xfId="9689" xr:uid="{A26FE905-34CF-43F3-AF51-007361720A91}"/>
    <cellStyle name="Normal 2 3 2 81" xfId="9690" xr:uid="{7EC32834-BE2F-4E0F-8F43-26BEFA875DE6}"/>
    <cellStyle name="Normal 2 3 2 82" xfId="9691" xr:uid="{CFF722FD-3008-425D-B852-0357D4829967}"/>
    <cellStyle name="Normal 2 3 2 83" xfId="9692" xr:uid="{54263FB7-772D-4074-9790-B8E4DF67153E}"/>
    <cellStyle name="Normal 2 3 2 84" xfId="9693" xr:uid="{6EAB9654-5392-4C9F-A318-34BFB8D33EE4}"/>
    <cellStyle name="Normal 2 3 2 85" xfId="9694" xr:uid="{F28065DD-2C84-4CCE-B21A-AA1D047213EF}"/>
    <cellStyle name="Normal 2 3 2 86" xfId="9695" xr:uid="{419D1D7D-304E-48DE-AF6D-AE8BEA73FBF8}"/>
    <cellStyle name="Normal 2 3 2 87" xfId="9696" xr:uid="{4FB926C1-88B6-428A-9BE8-36204DB0C6E1}"/>
    <cellStyle name="Normal 2 3 2 88" xfId="9697" xr:uid="{DE62A99B-F4F3-4E89-8877-091030088C9E}"/>
    <cellStyle name="Normal 2 3 2 89" xfId="9698" xr:uid="{AFBB320E-66C0-4C01-AED9-5B74A09FADCE}"/>
    <cellStyle name="Normal 2 3 2 9" xfId="9699" xr:uid="{C0FEC979-5E63-4C29-B28D-0E151742295C}"/>
    <cellStyle name="Normal 2 3 2 9 2" xfId="9700" xr:uid="{DABA6C68-BBB5-41AA-BEB2-3F91E0A070C1}"/>
    <cellStyle name="Normal 2 3 2 9 3" xfId="9701" xr:uid="{744D1ADD-E81E-41B8-B528-B46C87C483AB}"/>
    <cellStyle name="Normal 2 3 2 9 4" xfId="9702" xr:uid="{A1F271F6-D417-439D-98AE-B0D2819EBF8D}"/>
    <cellStyle name="Normal 2 3 2 9 5" xfId="9703" xr:uid="{73B058EC-0584-410E-8147-B1C8F4F32BC2}"/>
    <cellStyle name="Normal 2 3 2 9 6" xfId="9704" xr:uid="{F5AF3930-C62C-4682-BED4-325496F1EECF}"/>
    <cellStyle name="Normal 2 3 2 90" xfId="9705" xr:uid="{231BCF39-9A84-4073-9593-B9DB70E58290}"/>
    <cellStyle name="Normal 2 3 2 91" xfId="9706" xr:uid="{C2BACE9D-29C8-4C5B-81EB-BE2C82A0E50F}"/>
    <cellStyle name="Normal 2 3 2 92" xfId="9707" xr:uid="{4F03DF73-0789-4069-A52F-8480043337C1}"/>
    <cellStyle name="Normal 2 3 2 93" xfId="9708" xr:uid="{76E616BF-940E-4A0B-B2CC-06D7CB71313C}"/>
    <cellStyle name="Normal 2 3 2 94" xfId="9709" xr:uid="{4F5861DF-3D21-4D36-9EC7-6FC134E2BBC0}"/>
    <cellStyle name="Normal 2 3 2 95" xfId="9710" xr:uid="{1F96E7DC-83A4-4EC5-90AB-6AD546903487}"/>
    <cellStyle name="Normal 2 3 2 96" xfId="9711" xr:uid="{22099441-05F8-4CFC-B79E-593B6D533F90}"/>
    <cellStyle name="Normal 2 3 2 97" xfId="9712" xr:uid="{6C0BAA2B-595D-4CBF-BF20-1DE1D7973F5E}"/>
    <cellStyle name="Normal 2 3 2 98" xfId="9713" xr:uid="{A4CBF0DD-0CE0-4337-8FEA-F2BDABD8CF0A}"/>
    <cellStyle name="Normal 2 3 2 99" xfId="9714" xr:uid="{84195E79-E111-4A61-8F67-DE53A6AD3A90}"/>
    <cellStyle name="Normal 2 3 20" xfId="9715" xr:uid="{A45B3E3F-CBF5-4CE8-929D-98D3B1605EAC}"/>
    <cellStyle name="Normal 2 3 20 2" xfId="9716" xr:uid="{D938D3BA-5C46-48EA-8918-9FA4A518C677}"/>
    <cellStyle name="Normal 2 3 20 3" xfId="9717" xr:uid="{1052F34C-8ABF-47CA-88A8-AB730405D8F9}"/>
    <cellStyle name="Normal 2 3 20 4" xfId="9718" xr:uid="{571598CF-76D9-4309-8902-0392D33CB26C}"/>
    <cellStyle name="Normal 2 3 20 5" xfId="9719" xr:uid="{B8F1D255-18A4-44A5-AB9C-D7C9A68F9CBD}"/>
    <cellStyle name="Normal 2 3 20 6" xfId="9720" xr:uid="{B5685D80-3DA0-4676-A965-4A92A89D32C3}"/>
    <cellStyle name="Normal 2 3 21" xfId="9721" xr:uid="{DC86DC8F-FC08-4835-B553-E0C160C2F3B4}"/>
    <cellStyle name="Normal 2 3 21 2" xfId="9722" xr:uid="{EFBBC5B0-DC36-4FA8-9D21-BAB6DA6C4A83}"/>
    <cellStyle name="Normal 2 3 21 3" xfId="9723" xr:uid="{2C8B1215-4115-4172-AFFF-23C0EFA751DD}"/>
    <cellStyle name="Normal 2 3 21 4" xfId="9724" xr:uid="{6D133232-C268-475D-837B-1093548745E6}"/>
    <cellStyle name="Normal 2 3 21 5" xfId="9725" xr:uid="{EAD98F07-831C-48F9-BF22-586BD44DDD78}"/>
    <cellStyle name="Normal 2 3 21 6" xfId="9726" xr:uid="{C037BF1E-5935-418C-8C63-0EFD94885885}"/>
    <cellStyle name="Normal 2 3 22" xfId="9727" xr:uid="{A4E1F17A-5325-4F3A-8A16-1AC55BAB52EA}"/>
    <cellStyle name="Normal 2 3 22 2" xfId="9728" xr:uid="{36F222A7-8012-4A62-8762-4CBEE9433D97}"/>
    <cellStyle name="Normal 2 3 22 3" xfId="9729" xr:uid="{15510A0B-242E-4267-8D73-CA005ECB8D6A}"/>
    <cellStyle name="Normal 2 3 22 4" xfId="9730" xr:uid="{6CC3D579-7F46-40F6-BB66-3ACBBF6A9B77}"/>
    <cellStyle name="Normal 2 3 22 5" xfId="9731" xr:uid="{80E298E8-2C6E-4157-9631-3DC7EC4DCCB8}"/>
    <cellStyle name="Normal 2 3 22 6" xfId="9732" xr:uid="{C8CBA5CE-C56D-4E71-9B9E-3C6D632A549C}"/>
    <cellStyle name="Normal 2 3 23" xfId="9733" xr:uid="{E2650CF3-C4A0-4336-8229-E111CD94B03A}"/>
    <cellStyle name="Normal 2 3 23 2" xfId="9734" xr:uid="{FB7912FD-E4BD-4BE2-A12A-5BA59D11DBDE}"/>
    <cellStyle name="Normal 2 3 23 3" xfId="9735" xr:uid="{9766DAA5-BB6D-4F91-8A7E-A6EAEFA341ED}"/>
    <cellStyle name="Normal 2 3 23 4" xfId="9736" xr:uid="{F0E56CA6-1ECC-4473-BD57-5A755926E3AB}"/>
    <cellStyle name="Normal 2 3 23 5" xfId="9737" xr:uid="{1B93155B-3A15-4BC4-82C6-C786F1FA534F}"/>
    <cellStyle name="Normal 2 3 23 6" xfId="9738" xr:uid="{1DF67D1C-E455-4DEA-97D6-2FB68CDE80BC}"/>
    <cellStyle name="Normal 2 3 24" xfId="9739" xr:uid="{1D630BDF-1F72-44CE-9A93-BF3B51380DF1}"/>
    <cellStyle name="Normal 2 3 24 2" xfId="9740" xr:uid="{0A54D69D-C64C-461B-A250-A0F520CD2F1F}"/>
    <cellStyle name="Normal 2 3 24 3" xfId="9741" xr:uid="{B300EAAF-32FF-4E08-AA2A-31E2A46CF0E1}"/>
    <cellStyle name="Normal 2 3 24 4" xfId="9742" xr:uid="{99C924AC-D8B3-47E3-BE32-FAFDAA0E9BDC}"/>
    <cellStyle name="Normal 2 3 24 5" xfId="9743" xr:uid="{835412BF-3B24-4C57-99E5-6AD4A77B26C0}"/>
    <cellStyle name="Normal 2 3 24 6" xfId="9744" xr:uid="{A8B57C51-10F5-4EC1-8364-73E6F3F3F9DF}"/>
    <cellStyle name="Normal 2 3 25" xfId="9745" xr:uid="{27167B50-2EEC-4DA9-BD04-C734C86B5E45}"/>
    <cellStyle name="Normal 2 3 25 2" xfId="9746" xr:uid="{7AB01A0D-B9E1-4E7D-B7DB-F578ADC9CA79}"/>
    <cellStyle name="Normal 2 3 25 3" xfId="9747" xr:uid="{60051063-8E17-4CE1-9E0B-75F165BF7A21}"/>
    <cellStyle name="Normal 2 3 25 4" xfId="9748" xr:uid="{C3828691-2AAE-4D6A-B960-DDBFC5A8134C}"/>
    <cellStyle name="Normal 2 3 25 5" xfId="9749" xr:uid="{F5124331-A270-4599-9498-B2642B16F1FE}"/>
    <cellStyle name="Normal 2 3 25 6" xfId="9750" xr:uid="{8B4194C0-866F-4734-943C-54EA55032358}"/>
    <cellStyle name="Normal 2 3 26" xfId="9751" xr:uid="{B65BF8A8-38E9-443E-9659-777E6B0D861A}"/>
    <cellStyle name="Normal 2 3 26 2" xfId="9752" xr:uid="{13F95CE1-6920-4142-9770-F775A40D673A}"/>
    <cellStyle name="Normal 2 3 26 3" xfId="9753" xr:uid="{16F59897-3CF7-4213-BF1E-AE0EED9A17D7}"/>
    <cellStyle name="Normal 2 3 26 4" xfId="9754" xr:uid="{B77F07EA-1694-464E-B2FA-664ECD3D17D0}"/>
    <cellStyle name="Normal 2 3 26 5" xfId="9755" xr:uid="{A832F308-D4C7-48DE-9964-3EA4AE1C0040}"/>
    <cellStyle name="Normal 2 3 26 6" xfId="9756" xr:uid="{5861B418-4828-446C-A305-A75DE958AD40}"/>
    <cellStyle name="Normal 2 3 27" xfId="9757" xr:uid="{855AEB47-662D-4186-90D2-89039E4389EC}"/>
    <cellStyle name="Normal 2 3 27 10" xfId="9758" xr:uid="{4CE1C5B6-A263-48CD-B514-6FA32F989397}"/>
    <cellStyle name="Normal 2 3 27 2" xfId="9759" xr:uid="{A36BE4A8-97C5-4B3D-A235-064C99DBEC9C}"/>
    <cellStyle name="Normal 2 3 27 2 2" xfId="9760" xr:uid="{C0A40AC6-87E9-4BC2-A2C8-A011977325F2}"/>
    <cellStyle name="Normal 2 3 27 2 3" xfId="9761" xr:uid="{9AB69827-91CD-46E4-A883-C2E867A2E04C}"/>
    <cellStyle name="Normal 2 3 27 2 4" xfId="9762" xr:uid="{78BAF65E-DA97-4A01-B7A4-6EF1521E32AF}"/>
    <cellStyle name="Normal 2 3 27 2 5" xfId="9763" xr:uid="{04253AF3-0706-4DE7-83D8-BE79761B3EA7}"/>
    <cellStyle name="Normal 2 3 27 2 6" xfId="9764" xr:uid="{2ED9EAF5-D395-4A12-9A77-2AAC4E81DCD7}"/>
    <cellStyle name="Normal 2 3 27 3" xfId="9765" xr:uid="{CE21FD9C-8585-4D38-AC30-BAC40AEAE766}"/>
    <cellStyle name="Normal 2 3 27 4" xfId="9766" xr:uid="{B1699318-B8C4-4104-BF1A-6E5BCA284E9A}"/>
    <cellStyle name="Normal 2 3 27 5" xfId="9767" xr:uid="{8425CEBC-731F-497F-8DA7-D58616494F63}"/>
    <cellStyle name="Normal 2 3 27 6" xfId="9768" xr:uid="{476696C2-B15A-4DB2-9A38-F496DD28B06E}"/>
    <cellStyle name="Normal 2 3 27 7" xfId="9769" xr:uid="{12C0C433-0E2E-4132-A036-06C1A8C117A6}"/>
    <cellStyle name="Normal 2 3 27 8" xfId="9770" xr:uid="{78AB804B-A5D8-43F4-A902-3181DE46D22B}"/>
    <cellStyle name="Normal 2 3 27 9" xfId="9771" xr:uid="{1CC125F0-C4EE-4FAD-8DA1-97E7A29653C5}"/>
    <cellStyle name="Normal 2 3 28" xfId="9772" xr:uid="{925F9481-A522-4DD3-92D3-23618F084073}"/>
    <cellStyle name="Normal 2 3 28 2" xfId="9773" xr:uid="{91F6A640-C282-41A3-8FAF-D93F9C487D36}"/>
    <cellStyle name="Normal 2 3 28 3" xfId="9774" xr:uid="{4DC4B8EA-3BB2-4166-8E86-8815B5EFD1AA}"/>
    <cellStyle name="Normal 2 3 28 4" xfId="9775" xr:uid="{7D5F56AA-5244-4818-9C6F-E9E691539245}"/>
    <cellStyle name="Normal 2 3 28 5" xfId="9776" xr:uid="{E6C2EDA2-F63A-4DBB-A9EA-CC0AA53D9B20}"/>
    <cellStyle name="Normal 2 3 28 6" xfId="9777" xr:uid="{69A986D4-9E0A-4FFE-BAC7-EAA259A4C9A9}"/>
    <cellStyle name="Normal 2 3 29" xfId="9778" xr:uid="{DDA50A5D-F281-4F7A-9ED4-51871FCAFF66}"/>
    <cellStyle name="Normal 2 3 29 2" xfId="9779" xr:uid="{0F10164B-D682-4586-8AE3-70D85EE3E061}"/>
    <cellStyle name="Normal 2 3 29 3" xfId="9780" xr:uid="{49995F9B-CF10-424C-8556-87CC17409556}"/>
    <cellStyle name="Normal 2 3 29 4" xfId="9781" xr:uid="{7AE87EC5-87FD-4B5C-BB82-B049AAEDA209}"/>
    <cellStyle name="Normal 2 3 29 5" xfId="9782" xr:uid="{2F7B1424-3639-40B2-872D-82A50A7DD20F}"/>
    <cellStyle name="Normal 2 3 29 6" xfId="9783" xr:uid="{5454DC4D-048A-45E1-B747-911080324128}"/>
    <cellStyle name="Normal 2 3 3" xfId="9784" xr:uid="{14EBE14D-0946-46B2-AB25-E5DA2876D14E}"/>
    <cellStyle name="Normal 2 3 3 10" xfId="9785" xr:uid="{668678E0-0D27-43F2-9972-10BF93C4F478}"/>
    <cellStyle name="Normal 2 3 3 11" xfId="9786" xr:uid="{B63D65BC-42F9-455C-8FF9-C7B307551029}"/>
    <cellStyle name="Normal 2 3 3 12" xfId="9787" xr:uid="{646D0B96-0B09-451A-BCB8-9037AFDF5DB7}"/>
    <cellStyle name="Normal 2 3 3 13" xfId="9788" xr:uid="{0A645B43-6E0A-42EA-8435-A57B281046D9}"/>
    <cellStyle name="Normal 2 3 3 14" xfId="9789" xr:uid="{3F9D8250-918D-4748-9849-C695F825E497}"/>
    <cellStyle name="Normal 2 3 3 15" xfId="9790" xr:uid="{D8AD9B9C-C0F7-479C-8103-D307AD041C46}"/>
    <cellStyle name="Normal 2 3 3 16" xfId="9791" xr:uid="{8C62780A-4D80-446B-80AD-A6B1B4421F66}"/>
    <cellStyle name="Normal 2 3 3 17" xfId="9792" xr:uid="{91F29375-2A8C-491E-B38A-1BB7228BC173}"/>
    <cellStyle name="Normal 2 3 3 18" xfId="9793" xr:uid="{9EB33D24-9297-4BA7-962D-EC53B101176B}"/>
    <cellStyle name="Normal 2 3 3 19" xfId="9794" xr:uid="{4B979726-2530-4798-9BEC-DB1D32CB67C2}"/>
    <cellStyle name="Normal 2 3 3 2" xfId="9795" xr:uid="{3063A993-8378-4DE4-86EC-8334BDA1D39F}"/>
    <cellStyle name="Normal 2 3 3 2 10" xfId="9796" xr:uid="{93FE5E53-E406-40D6-BB2B-2840E68E8BE4}"/>
    <cellStyle name="Normal 2 3 3 2 11" xfId="9797" xr:uid="{47557752-265A-4764-B443-227B468B3F9F}"/>
    <cellStyle name="Normal 2 3 3 2 12" xfId="9798" xr:uid="{F425EE8F-BB07-445A-B2CB-070D3FA5B98A}"/>
    <cellStyle name="Normal 2 3 3 2 13" xfId="9799" xr:uid="{B95871A0-8EFB-4135-B146-556CA6E8EF78}"/>
    <cellStyle name="Normal 2 3 3 2 14" xfId="9800" xr:uid="{2A1A3563-A537-404D-9701-C1167146AE2D}"/>
    <cellStyle name="Normal 2 3 3 2 15" xfId="9801" xr:uid="{3304669E-3F48-4C67-9F55-1C924604359C}"/>
    <cellStyle name="Normal 2 3 3 2 16" xfId="9802" xr:uid="{A1CFFDA4-8A80-4F11-AAD2-7298FDCDC435}"/>
    <cellStyle name="Normal 2 3 3 2 17" xfId="9803" xr:uid="{81E4D696-477A-48DD-9F5F-6EB48A6869F8}"/>
    <cellStyle name="Normal 2 3 3 2 18" xfId="9804" xr:uid="{8E8638A4-AF5B-4DBB-A563-7F465CA501B8}"/>
    <cellStyle name="Normal 2 3 3 2 19" xfId="9805" xr:uid="{68AF91A9-E54B-4C03-8437-E73B546F46FE}"/>
    <cellStyle name="Normal 2 3 3 2 2" xfId="9806" xr:uid="{75085C15-F3D8-495A-B045-891194439459}"/>
    <cellStyle name="Normal 2 3 3 2 2 10" xfId="9807" xr:uid="{7AECF28D-09D8-406F-8F66-6F19BC223DE3}"/>
    <cellStyle name="Normal 2 3 3 2 2 11" xfId="9808" xr:uid="{B8612854-CAB3-4A40-AE1B-79EC11318F1B}"/>
    <cellStyle name="Normal 2 3 3 2 2 12" xfId="9809" xr:uid="{63157784-BE30-4F98-9482-106075BE14F2}"/>
    <cellStyle name="Normal 2 3 3 2 2 13" xfId="9810" xr:uid="{7226BA27-0498-4194-80DC-571FE9A54A1A}"/>
    <cellStyle name="Normal 2 3 3 2 2 14" xfId="9811" xr:uid="{45393BB4-7A49-4510-9B44-EBF37ACA91FB}"/>
    <cellStyle name="Normal 2 3 3 2 2 15" xfId="9812" xr:uid="{BEF13B37-D849-4DF2-9BA8-03047BB31D6C}"/>
    <cellStyle name="Normal 2 3 3 2 2 16" xfId="9813" xr:uid="{E0C6C86C-E1F0-43B6-B51E-BF2814B6AB4D}"/>
    <cellStyle name="Normal 2 3 3 2 2 17" xfId="9814" xr:uid="{68468911-14E2-45CC-BC41-73E650FE3D5B}"/>
    <cellStyle name="Normal 2 3 3 2 2 18" xfId="9815" xr:uid="{54BF0E3B-0623-4138-85A2-5C880FC51FB4}"/>
    <cellStyle name="Normal 2 3 3 2 2 19" xfId="9816" xr:uid="{91C2C367-A8A2-4A80-B55E-6EF882F5408D}"/>
    <cellStyle name="Normal 2 3 3 2 2 2" xfId="9817" xr:uid="{B7E71696-8FAF-4497-8357-B80072B60859}"/>
    <cellStyle name="Normal 2 3 3 2 2 2 10" xfId="9818" xr:uid="{956B0565-D421-4754-B28F-11EECEC30071}"/>
    <cellStyle name="Normal 2 3 3 2 2 2 11" xfId="9819" xr:uid="{0DA235D7-B7E3-49F1-8E1B-C5F3CC8B24D7}"/>
    <cellStyle name="Normal 2 3 3 2 2 2 12" xfId="9820" xr:uid="{43827C57-F275-4F02-90F5-2DFCD6A1E93E}"/>
    <cellStyle name="Normal 2 3 3 2 2 2 13" xfId="9821" xr:uid="{7DC91B36-FAFC-4D59-9E17-21CB5C9F3A44}"/>
    <cellStyle name="Normal 2 3 3 2 2 2 14" xfId="9822" xr:uid="{D8C80EB6-572E-43D7-B515-88BE6C9C153C}"/>
    <cellStyle name="Normal 2 3 3 2 2 2 15" xfId="9823" xr:uid="{0723D51D-9AC5-41F4-9DB2-EB8E183E631D}"/>
    <cellStyle name="Normal 2 3 3 2 2 2 16" xfId="9824" xr:uid="{850E47AC-C05C-4B93-A9E4-C1CC6450EA35}"/>
    <cellStyle name="Normal 2 3 3 2 2 2 17" xfId="9825" xr:uid="{B9884ADD-3222-45D3-ABCB-D3E38429F7E2}"/>
    <cellStyle name="Normal 2 3 3 2 2 2 18" xfId="9826" xr:uid="{D76CCCB0-91BC-4918-A17D-9B203BC892AD}"/>
    <cellStyle name="Normal 2 3 3 2 2 2 19" xfId="9827" xr:uid="{2B3191C7-D12F-409D-9B63-5D113C7C791E}"/>
    <cellStyle name="Normal 2 3 3 2 2 2 2" xfId="9828" xr:uid="{7CD44D7F-C3E8-4EE0-981A-D8C168A1B847}"/>
    <cellStyle name="Normal 2 3 3 2 2 2 20" xfId="9829" xr:uid="{AB40094D-7089-45D9-B712-ABFABD261337}"/>
    <cellStyle name="Normal 2 3 3 2 2 2 21" xfId="9830" xr:uid="{DF2A6BDA-CD6A-490B-AF0A-112B4A567930}"/>
    <cellStyle name="Normal 2 3 3 2 2 2 22" xfId="9831" xr:uid="{F0FB17E3-D4A2-429C-A368-F9E223AC65AA}"/>
    <cellStyle name="Normal 2 3 3 2 2 2 23" xfId="9832" xr:uid="{D72B2C38-70F2-4000-B368-B7E19E8C0951}"/>
    <cellStyle name="Normal 2 3 3 2 2 2 24" xfId="9833" xr:uid="{C9618223-0F0C-4B4E-90E5-1A6113A7DDCC}"/>
    <cellStyle name="Normal 2 3 3 2 2 2 25" xfId="9834" xr:uid="{1616FB88-C1DD-43BE-A083-8E5CBE668E77}"/>
    <cellStyle name="Normal 2 3 3 2 2 2 26" xfId="9835" xr:uid="{F497CF42-B2BB-454B-BC22-52BF8742CE69}"/>
    <cellStyle name="Normal 2 3 3 2 2 2 27" xfId="9836" xr:uid="{7EDAC81A-49C6-41EB-9B92-4C7431AD4C44}"/>
    <cellStyle name="Normal 2 3 3 2 2 2 28" xfId="9837" xr:uid="{423C1793-8CFE-4418-BA99-36C63C888FC7}"/>
    <cellStyle name="Normal 2 3 3 2 2 2 29" xfId="9838" xr:uid="{4D1F214C-A87B-4379-B844-5AF756BB0AAF}"/>
    <cellStyle name="Normal 2 3 3 2 2 2 3" xfId="9839" xr:uid="{5C49A92B-7B4D-4367-BE24-1D9DA5A38D16}"/>
    <cellStyle name="Normal 2 3 3 2 2 2 30" xfId="9840" xr:uid="{5739A8CC-C447-4B09-A360-8A44FA24CF00}"/>
    <cellStyle name="Normal 2 3 3 2 2 2 31" xfId="9841" xr:uid="{879A83C9-9C9A-42F1-B2C6-712D3CE5827F}"/>
    <cellStyle name="Normal 2 3 3 2 2 2 32" xfId="9842" xr:uid="{54634CF9-88FD-4750-B83C-9375A0EB7C16}"/>
    <cellStyle name="Normal 2 3 3 2 2 2 33" xfId="9843" xr:uid="{E3C058D5-BCBD-4184-90F9-D3A66E2469F2}"/>
    <cellStyle name="Normal 2 3 3 2 2 2 34" xfId="9844" xr:uid="{E5ED4CA5-9151-4A00-87FB-176AA7B2C4A7}"/>
    <cellStyle name="Normal 2 3 3 2 2 2 35" xfId="9845" xr:uid="{4CDC9369-CA98-473D-A35E-817C204FBBF7}"/>
    <cellStyle name="Normal 2 3 3 2 2 2 36" xfId="9846" xr:uid="{1FC6863C-909E-451A-8F68-BAA2EC2519B1}"/>
    <cellStyle name="Normal 2 3 3 2 2 2 37" xfId="9847" xr:uid="{2D47EEA1-84B9-430C-BA80-051E4F130F85}"/>
    <cellStyle name="Normal 2 3 3 2 2 2 38" xfId="9848" xr:uid="{B4FF8C25-2480-4258-BE62-58FFF3640E19}"/>
    <cellStyle name="Normal 2 3 3 2 2 2 4" xfId="9849" xr:uid="{610BED80-9449-4445-8BF7-2BD31FF9FFD3}"/>
    <cellStyle name="Normal 2 3 3 2 2 2 5" xfId="9850" xr:uid="{36EBCBA4-0EAC-40A1-AAB6-A1C5E07B2CF1}"/>
    <cellStyle name="Normal 2 3 3 2 2 2 6" xfId="9851" xr:uid="{626E0921-9649-4DA6-8247-27C8A32F722D}"/>
    <cellStyle name="Normal 2 3 3 2 2 2 7" xfId="9852" xr:uid="{F0DAE228-FE00-4C65-B3EB-E45F19F8DE6D}"/>
    <cellStyle name="Normal 2 3 3 2 2 2 8" xfId="9853" xr:uid="{060F41DD-5192-4B82-97B1-76F8BB3F2CFA}"/>
    <cellStyle name="Normal 2 3 3 2 2 2 9" xfId="9854" xr:uid="{1A07A8CC-D22E-42F0-85B9-3C29A6C75EAF}"/>
    <cellStyle name="Normal 2 3 3 2 2 20" xfId="9855" xr:uid="{A2DAD5EA-676A-4CF1-BFE0-275988F5B336}"/>
    <cellStyle name="Normal 2 3 3 2 2 21" xfId="9856" xr:uid="{C466D4B9-A131-4B70-9BF5-D14F16522BF1}"/>
    <cellStyle name="Normal 2 3 3 2 2 22" xfId="9857" xr:uid="{1928295D-7E9B-4A59-B79C-F7A9B61E6695}"/>
    <cellStyle name="Normal 2 3 3 2 2 23" xfId="9858" xr:uid="{02194CE1-C5CB-4DA8-9B99-029DFD7E89A3}"/>
    <cellStyle name="Normal 2 3 3 2 2 24" xfId="9859" xr:uid="{E592BFD7-4C80-4171-BCFC-E02F1C7ADC38}"/>
    <cellStyle name="Normal 2 3 3 2 2 25" xfId="9860" xr:uid="{1E0FD12B-D6A1-4A13-B1DC-DAF74F7C2DA1}"/>
    <cellStyle name="Normal 2 3 3 2 2 26" xfId="9861" xr:uid="{DC0C30EB-1BE5-41EE-9AC4-65023CA638AA}"/>
    <cellStyle name="Normal 2 3 3 2 2 27" xfId="9862" xr:uid="{2C96AA59-7F95-4992-9E38-EC16B1D236AA}"/>
    <cellStyle name="Normal 2 3 3 2 2 28" xfId="9863" xr:uid="{6692FA90-6C05-4F28-951E-1A3735D30B5F}"/>
    <cellStyle name="Normal 2 3 3 2 2 29" xfId="9864" xr:uid="{A132484D-236E-47DE-AF8A-7E148EDEB652}"/>
    <cellStyle name="Normal 2 3 3 2 2 3" xfId="9865" xr:uid="{C98A38D8-D316-4F49-ABC9-31A6DDFC1CCC}"/>
    <cellStyle name="Normal 2 3 3 2 2 30" xfId="9866" xr:uid="{E8BE6391-FD2C-4917-8A5B-B1A6D7B0E595}"/>
    <cellStyle name="Normal 2 3 3 2 2 31" xfId="9867" xr:uid="{824BB187-F639-4BAF-9506-178C4BA532AE}"/>
    <cellStyle name="Normal 2 3 3 2 2 32" xfId="9868" xr:uid="{A7351226-A449-442B-BF6D-E270DB6A3EA7}"/>
    <cellStyle name="Normal 2 3 3 2 2 33" xfId="9869" xr:uid="{128644E0-8355-442B-8A2F-26FC587AD595}"/>
    <cellStyle name="Normal 2 3 3 2 2 34" xfId="9870" xr:uid="{48516529-9C22-4E95-B1F4-381EDC86F372}"/>
    <cellStyle name="Normal 2 3 3 2 2 35" xfId="9871" xr:uid="{A0E4D12C-F7B3-4EC3-85AA-090497696510}"/>
    <cellStyle name="Normal 2 3 3 2 2 36" xfId="9872" xr:uid="{BF8D26EB-396B-46A9-8C56-7CD4DCAF23FE}"/>
    <cellStyle name="Normal 2 3 3 2 2 37" xfId="9873" xr:uid="{7739A1ED-FE76-4D36-A59F-52906E31BEBA}"/>
    <cellStyle name="Normal 2 3 3 2 2 38" xfId="9874" xr:uid="{7DE1290B-BC22-4AE5-A7D5-60ECD0176492}"/>
    <cellStyle name="Normal 2 3 3 2 2 4" xfId="9875" xr:uid="{7A56A645-2D0E-48FD-BD27-6E3D5811BEBF}"/>
    <cellStyle name="Normal 2 3 3 2 2 5" xfId="9876" xr:uid="{4C377F11-EF4B-4957-A1A8-0D368DF9D227}"/>
    <cellStyle name="Normal 2 3 3 2 2 6" xfId="9877" xr:uid="{C6B86E40-D0CD-4F0C-B2DA-543372AF2A6F}"/>
    <cellStyle name="Normal 2 3 3 2 2 7" xfId="9878" xr:uid="{46A7BCA6-F2FA-443B-B0BF-F436AB8E3828}"/>
    <cellStyle name="Normal 2 3 3 2 2 8" xfId="9879" xr:uid="{7EBED568-DCA2-4F4F-8D8A-CA343ED131B3}"/>
    <cellStyle name="Normal 2 3 3 2 2 9" xfId="9880" xr:uid="{C1FF9DBC-66C5-4EC8-866E-3B10DD9DBA85}"/>
    <cellStyle name="Normal 2 3 3 2 20" xfId="9881" xr:uid="{EDA042E7-46C5-4E16-B245-AC03B1EBDD71}"/>
    <cellStyle name="Normal 2 3 3 2 21" xfId="9882" xr:uid="{6C069184-AD41-4BCD-8A90-84375E5CBBC3}"/>
    <cellStyle name="Normal 2 3 3 2 22" xfId="9883" xr:uid="{619E9564-6E84-4A36-A2F1-A4A3F78959CA}"/>
    <cellStyle name="Normal 2 3 3 2 23" xfId="9884" xr:uid="{881B2449-40C1-41BF-A7B4-1B7165D5FDBC}"/>
    <cellStyle name="Normal 2 3 3 2 24" xfId="9885" xr:uid="{274B5356-844D-4D46-BAF0-2681E947B767}"/>
    <cellStyle name="Normal 2 3 3 2 25" xfId="9886" xr:uid="{3EF96320-BB90-4E8F-BBA7-4D51868FE8A1}"/>
    <cellStyle name="Normal 2 3 3 2 26" xfId="9887" xr:uid="{56A5AE19-B33C-4FB6-8625-732EF0DCCEB3}"/>
    <cellStyle name="Normal 2 3 3 2 27" xfId="9888" xr:uid="{2CD90251-7C97-4A39-BD6E-F0222409C45F}"/>
    <cellStyle name="Normal 2 3 3 2 28" xfId="9889" xr:uid="{346641FE-22E5-4504-8CB2-285916887BEF}"/>
    <cellStyle name="Normal 2 3 3 2 29" xfId="9890" xr:uid="{408EAD83-6DBF-48FE-8139-568FE3E85AAC}"/>
    <cellStyle name="Normal 2 3 3 2 3" xfId="9891" xr:uid="{C11AE2AF-E413-4A43-92B5-B71827E6A163}"/>
    <cellStyle name="Normal 2 3 3 2 30" xfId="9892" xr:uid="{394A070C-E89D-4A54-AE72-CAB193FB85DD}"/>
    <cellStyle name="Normal 2 3 3 2 31" xfId="9893" xr:uid="{5AF68B8E-E9EC-441F-B718-AA620CF27CCD}"/>
    <cellStyle name="Normal 2 3 3 2 32" xfId="9894" xr:uid="{14E133F3-6F6E-4C1B-8CA3-9572CCB0B8BF}"/>
    <cellStyle name="Normal 2 3 3 2 33" xfId="9895" xr:uid="{51280AED-8B3D-48D0-A8DB-440DF5112952}"/>
    <cellStyle name="Normal 2 3 3 2 34" xfId="9896" xr:uid="{380DC9CB-F7F4-4059-A7B7-387184DD099D}"/>
    <cellStyle name="Normal 2 3 3 2 35" xfId="9897" xr:uid="{C318F309-4180-4E67-A7F7-C1FADEBDD98E}"/>
    <cellStyle name="Normal 2 3 3 2 36" xfId="9898" xr:uid="{00AEC42A-F74D-4467-99B3-01571D2DE331}"/>
    <cellStyle name="Normal 2 3 3 2 37" xfId="9899" xr:uid="{8BB02C9F-8C0B-4620-94CA-6BA455E88F88}"/>
    <cellStyle name="Normal 2 3 3 2 38" xfId="9900" xr:uid="{A4992D36-684D-42D5-9D94-D22ECEE95E99}"/>
    <cellStyle name="Normal 2 3 3 2 39" xfId="9901" xr:uid="{B71E9483-2E2F-47DE-9D76-D3931E6A2630}"/>
    <cellStyle name="Normal 2 3 3 2 4" xfId="9902" xr:uid="{5EDB33B1-0E4C-402F-B518-277C9FC4DF1B}"/>
    <cellStyle name="Normal 2 3 3 2 40" xfId="9903" xr:uid="{8C37967F-6BA9-4667-811E-6A924DBAB611}"/>
    <cellStyle name="Normal 2 3 3 2 41" xfId="9904" xr:uid="{274A6766-2617-4E04-8E75-3635EAE4B90F}"/>
    <cellStyle name="Normal 2 3 3 2 42" xfId="9905" xr:uid="{04744458-78C7-42EE-B8D4-388E9CACB6BA}"/>
    <cellStyle name="Normal 2 3 3 2 43" xfId="9906" xr:uid="{E93EB93B-7AE2-4B96-B9A6-EA3E015D6EC1}"/>
    <cellStyle name="Normal 2 3 3 2 44" xfId="9907" xr:uid="{A7781332-ED34-4233-B6A7-AF7358FBF0FB}"/>
    <cellStyle name="Normal 2 3 3 2 45" xfId="9908" xr:uid="{52694837-CFE2-4D8A-A7C5-ED958613D7F6}"/>
    <cellStyle name="Normal 2 3 3 2 46" xfId="9909" xr:uid="{A770CE94-14FA-412F-ADF7-BD75A40FA4FC}"/>
    <cellStyle name="Normal 2 3 3 2 47" xfId="9910" xr:uid="{A5AB5B9F-848E-4C5F-B0C3-10EC8EEE78DB}"/>
    <cellStyle name="Normal 2 3 3 2 5" xfId="9911" xr:uid="{640B254F-4DF2-4985-858F-10C89F86F603}"/>
    <cellStyle name="Normal 2 3 3 2 6" xfId="9912" xr:uid="{560929EC-E86F-4220-A76E-DF2A06061D8D}"/>
    <cellStyle name="Normal 2 3 3 2 7" xfId="9913" xr:uid="{487FDFEE-9C01-4DF2-B56A-8D536819EFA6}"/>
    <cellStyle name="Normal 2 3 3 2 8" xfId="9914" xr:uid="{E35FB05B-1704-4C0E-8E0F-BF9F8FA70162}"/>
    <cellStyle name="Normal 2 3 3 2 9" xfId="9915" xr:uid="{457D770E-D725-4EEC-98B1-A18505555C7C}"/>
    <cellStyle name="Normal 2 3 3 20" xfId="9916" xr:uid="{8A10CA30-D772-45AD-BED5-AFAAA43B6C1F}"/>
    <cellStyle name="Normal 2 3 3 21" xfId="9917" xr:uid="{725E8103-8B00-49CC-B84B-1EDB39D049A9}"/>
    <cellStyle name="Normal 2 3 3 22" xfId="9918" xr:uid="{5933FD38-CBE6-4CDD-B8F7-2C0ECCD84D10}"/>
    <cellStyle name="Normal 2 3 3 23" xfId="9919" xr:uid="{1B66FF1E-373D-4F76-A763-78C3FF42AB5B}"/>
    <cellStyle name="Normal 2 3 3 24" xfId="9920" xr:uid="{E9B2EC41-F4E8-4E51-8382-230DEEA5A815}"/>
    <cellStyle name="Normal 2 3 3 25" xfId="9921" xr:uid="{60D14F22-7F74-4AFA-BD7A-09A3A37837F9}"/>
    <cellStyle name="Normal 2 3 3 26" xfId="9922" xr:uid="{CD96EB20-E4CE-421C-9F4C-8B450A1383D1}"/>
    <cellStyle name="Normal 2 3 3 27" xfId="9923" xr:uid="{641FC69A-CC94-49A6-B5A0-C8329E06BCE4}"/>
    <cellStyle name="Normal 2 3 3 28" xfId="9924" xr:uid="{941372E6-D41C-4F22-B68D-7C4B549B1FEA}"/>
    <cellStyle name="Normal 2 3 3 29" xfId="9925" xr:uid="{1297EF20-C762-4871-B884-F940D7F9E5CE}"/>
    <cellStyle name="Normal 2 3 3 3" xfId="9926" xr:uid="{BFBAC9F4-5922-4867-9B97-C4BC5350A735}"/>
    <cellStyle name="Normal 2 3 3 3 10" xfId="9927" xr:uid="{DCE5C37D-B778-4155-A161-AFD7DE9D7817}"/>
    <cellStyle name="Normal 2 3 3 3 11" xfId="9928" xr:uid="{1CC7D4DE-E768-44D7-88B7-D03957BC2147}"/>
    <cellStyle name="Normal 2 3 3 3 12" xfId="9929" xr:uid="{C57265FD-ACF6-4C9C-8C4C-1B3E9E7C1A3F}"/>
    <cellStyle name="Normal 2 3 3 3 13" xfId="9930" xr:uid="{43C707F1-B549-431F-9170-0BD6D0333268}"/>
    <cellStyle name="Normal 2 3 3 3 14" xfId="9931" xr:uid="{D56F3183-5ECC-43A2-9199-D39415FBDDB4}"/>
    <cellStyle name="Normal 2 3 3 3 15" xfId="9932" xr:uid="{29406268-57D7-4FB0-888A-281E34507288}"/>
    <cellStyle name="Normal 2 3 3 3 16" xfId="9933" xr:uid="{0C61EBBC-E011-49C5-B621-F3C1C29E6B66}"/>
    <cellStyle name="Normal 2 3 3 3 17" xfId="9934" xr:uid="{0D5C0613-4B92-4000-8FFE-85BB582DCA1E}"/>
    <cellStyle name="Normal 2 3 3 3 18" xfId="9935" xr:uid="{0ADCAF5D-7426-455B-AD3A-38F4B13831B4}"/>
    <cellStyle name="Normal 2 3 3 3 19" xfId="9936" xr:uid="{0393A90D-BBE5-46B0-A6C4-DB0808B373C9}"/>
    <cellStyle name="Normal 2 3 3 3 2" xfId="9937" xr:uid="{528FFA83-1FAF-4B56-B0A0-B529BE2329BD}"/>
    <cellStyle name="Normal 2 3 3 3 2 10" xfId="9938" xr:uid="{7B115A8C-AAAC-472B-B94D-3E2189C87781}"/>
    <cellStyle name="Normal 2 3 3 3 2 11" xfId="9939" xr:uid="{207B601A-B1E6-4B36-9357-4067D6171E7A}"/>
    <cellStyle name="Normal 2 3 3 3 2 12" xfId="9940" xr:uid="{779683E6-A86E-4226-9693-941E5CE0A7F3}"/>
    <cellStyle name="Normal 2 3 3 3 2 13" xfId="9941" xr:uid="{925E568F-7F70-4D57-B982-BAA73DA0F3FF}"/>
    <cellStyle name="Normal 2 3 3 3 2 14" xfId="9942" xr:uid="{9A5BAB4B-0DCC-4F81-B44D-8BA1B6073480}"/>
    <cellStyle name="Normal 2 3 3 3 2 15" xfId="9943" xr:uid="{9F7A005A-B62C-4E29-A099-7D9C98DA1DBE}"/>
    <cellStyle name="Normal 2 3 3 3 2 16" xfId="9944" xr:uid="{6C6147B6-A390-4F33-BD04-E859E096526A}"/>
    <cellStyle name="Normal 2 3 3 3 2 17" xfId="9945" xr:uid="{3F74E7ED-E877-47E8-B455-2F986822D6BB}"/>
    <cellStyle name="Normal 2 3 3 3 2 18" xfId="9946" xr:uid="{0766A7B2-5447-4154-8A86-00EF3B705E49}"/>
    <cellStyle name="Normal 2 3 3 3 2 19" xfId="9947" xr:uid="{0ADD5C95-BE94-49E0-9131-D96468C8A614}"/>
    <cellStyle name="Normal 2 3 3 3 2 2" xfId="9948" xr:uid="{72D76BE0-63A0-4770-A902-49D8F75E9B16}"/>
    <cellStyle name="Normal 2 3 3 3 2 20" xfId="9949" xr:uid="{036E560A-ECE6-47CD-BCE7-0F0F59FD8756}"/>
    <cellStyle name="Normal 2 3 3 3 2 21" xfId="9950" xr:uid="{E9BC8397-2928-4053-A450-7DE0E56974D3}"/>
    <cellStyle name="Normal 2 3 3 3 2 22" xfId="9951" xr:uid="{C0AACACA-988D-4B9E-99EF-5BBC761C8E40}"/>
    <cellStyle name="Normal 2 3 3 3 2 23" xfId="9952" xr:uid="{2121B5F3-EA78-4A54-AC7B-BBD466987F77}"/>
    <cellStyle name="Normal 2 3 3 3 2 24" xfId="9953" xr:uid="{0BAED1F1-D843-430D-A203-D6681B2DCB8C}"/>
    <cellStyle name="Normal 2 3 3 3 2 25" xfId="9954" xr:uid="{0FB61CF0-43F0-46E0-B471-EDBE1A62A2A9}"/>
    <cellStyle name="Normal 2 3 3 3 2 26" xfId="9955" xr:uid="{7279BDBB-9BCA-48EA-95FA-65A1D0A996D8}"/>
    <cellStyle name="Normal 2 3 3 3 2 27" xfId="9956" xr:uid="{36118C22-C51F-4475-A0AC-95F94EDF61BC}"/>
    <cellStyle name="Normal 2 3 3 3 2 28" xfId="9957" xr:uid="{5FED4AC9-108C-4ED9-B53D-ADAED4EB1C01}"/>
    <cellStyle name="Normal 2 3 3 3 2 29" xfId="9958" xr:uid="{5D634758-E9E6-42B1-B3E2-87F0CC7CC5DC}"/>
    <cellStyle name="Normal 2 3 3 3 2 3" xfId="9959" xr:uid="{3200C18A-BD69-40C3-AFC6-E722A8724527}"/>
    <cellStyle name="Normal 2 3 3 3 2 30" xfId="9960" xr:uid="{F9BBE469-00B3-4186-9BE1-831A98CCD3E1}"/>
    <cellStyle name="Normal 2 3 3 3 2 31" xfId="9961" xr:uid="{197B9839-E6FF-469D-BEDE-FAAE4CB38B16}"/>
    <cellStyle name="Normal 2 3 3 3 2 32" xfId="9962" xr:uid="{C4AC5266-0163-4BFA-A561-4F8CE55B8395}"/>
    <cellStyle name="Normal 2 3 3 3 2 33" xfId="9963" xr:uid="{5DE92356-138C-4C57-9F89-356F3A086AD9}"/>
    <cellStyle name="Normal 2 3 3 3 2 34" xfId="9964" xr:uid="{E00E25D2-99A5-4359-A7E9-2E3094845B5F}"/>
    <cellStyle name="Normal 2 3 3 3 2 35" xfId="9965" xr:uid="{794D6832-A510-4CF3-B3C9-BD15B38CC47F}"/>
    <cellStyle name="Normal 2 3 3 3 2 36" xfId="9966" xr:uid="{8B8E8830-5521-4906-A9A7-72E6A9844360}"/>
    <cellStyle name="Normal 2 3 3 3 2 37" xfId="9967" xr:uid="{9B9DBB0C-82F1-4F6B-8D16-4616446E4A99}"/>
    <cellStyle name="Normal 2 3 3 3 2 38" xfId="9968" xr:uid="{46375283-8DC0-447A-8726-7D3935A50C74}"/>
    <cellStyle name="Normal 2 3 3 3 2 4" xfId="9969" xr:uid="{6C46579F-A18C-46B1-A777-3576562A9FB8}"/>
    <cellStyle name="Normal 2 3 3 3 2 5" xfId="9970" xr:uid="{56EFD5F2-FFEC-4D12-AAB2-C445A56CA323}"/>
    <cellStyle name="Normal 2 3 3 3 2 6" xfId="9971" xr:uid="{50A25699-4B41-4199-B602-94E340FD9FDE}"/>
    <cellStyle name="Normal 2 3 3 3 2 7" xfId="9972" xr:uid="{0647C42C-8747-45BA-A57C-F36293A9018A}"/>
    <cellStyle name="Normal 2 3 3 3 2 8" xfId="9973" xr:uid="{B2A8840B-202C-41B9-82A5-2D36A6371311}"/>
    <cellStyle name="Normal 2 3 3 3 2 9" xfId="9974" xr:uid="{EA84EF88-063A-446F-89FB-C52DBBE8347E}"/>
    <cellStyle name="Normal 2 3 3 3 20" xfId="9975" xr:uid="{6E8F910C-0A4E-4F72-A26D-6BB7F11EC518}"/>
    <cellStyle name="Normal 2 3 3 3 21" xfId="9976" xr:uid="{27F8AD54-AE25-4A12-BC46-D3293174446F}"/>
    <cellStyle name="Normal 2 3 3 3 22" xfId="9977" xr:uid="{2AEF2196-0D99-42A4-9C55-3F99BE13E1CC}"/>
    <cellStyle name="Normal 2 3 3 3 23" xfId="9978" xr:uid="{85974177-5D12-4704-8AFC-1F330C395CCE}"/>
    <cellStyle name="Normal 2 3 3 3 24" xfId="9979" xr:uid="{DB03FCE3-8104-4232-BF8B-FBABA3BD06BA}"/>
    <cellStyle name="Normal 2 3 3 3 25" xfId="9980" xr:uid="{03B63386-EEA0-4CD5-AB35-CEE81DCCDA1E}"/>
    <cellStyle name="Normal 2 3 3 3 26" xfId="9981" xr:uid="{E2FBC8A4-C343-4605-98BD-A056122904EC}"/>
    <cellStyle name="Normal 2 3 3 3 27" xfId="9982" xr:uid="{72E6765A-386C-4332-8179-1D3BFDAC3072}"/>
    <cellStyle name="Normal 2 3 3 3 28" xfId="9983" xr:uid="{63BE0AD6-F44E-4FE9-9048-352D055B85B3}"/>
    <cellStyle name="Normal 2 3 3 3 29" xfId="9984" xr:uid="{6AA3AC2C-92D4-4AEC-B78F-7B8836BA3836}"/>
    <cellStyle name="Normal 2 3 3 3 3" xfId="9985" xr:uid="{3FEE3A6A-A01A-4C04-99C9-B4071C5EFE71}"/>
    <cellStyle name="Normal 2 3 3 3 30" xfId="9986" xr:uid="{CD2DE3B3-B56A-4BF1-9A6E-128109C97308}"/>
    <cellStyle name="Normal 2 3 3 3 31" xfId="9987" xr:uid="{277223BB-41E1-451E-9622-AFA07566532F}"/>
    <cellStyle name="Normal 2 3 3 3 32" xfId="9988" xr:uid="{C7F598C8-1C61-4584-BD79-070CA2384C4E}"/>
    <cellStyle name="Normal 2 3 3 3 33" xfId="9989" xr:uid="{B1EBBA99-62E5-40AE-B368-28A9871C1507}"/>
    <cellStyle name="Normal 2 3 3 3 34" xfId="9990" xr:uid="{3185F4EA-8A91-41B1-A992-DDE39CBF8397}"/>
    <cellStyle name="Normal 2 3 3 3 35" xfId="9991" xr:uid="{D3D06DA8-B50D-4B56-BA28-B46D57C48AFB}"/>
    <cellStyle name="Normal 2 3 3 3 36" xfId="9992" xr:uid="{40D5F46E-A592-4C0A-A64C-1F78F6378742}"/>
    <cellStyle name="Normal 2 3 3 3 37" xfId="9993" xr:uid="{824A44E1-679A-4D9D-BD08-44467332A966}"/>
    <cellStyle name="Normal 2 3 3 3 38" xfId="9994" xr:uid="{D949D59E-3BBA-4381-8EE6-E7E20C98226E}"/>
    <cellStyle name="Normal 2 3 3 3 4" xfId="9995" xr:uid="{DF0F807F-ED56-4E6E-9B83-AC732D4ED708}"/>
    <cellStyle name="Normal 2 3 3 3 5" xfId="9996" xr:uid="{7DE5E38B-3541-409C-9B67-29A6A7C12D7D}"/>
    <cellStyle name="Normal 2 3 3 3 6" xfId="9997" xr:uid="{31FE2F20-9A9D-46F8-9DD9-5BEAFA51AF24}"/>
    <cellStyle name="Normal 2 3 3 3 7" xfId="9998" xr:uid="{6391A0D6-AFED-4723-A54B-63647A2B6C46}"/>
    <cellStyle name="Normal 2 3 3 3 8" xfId="9999" xr:uid="{28C899C8-CC7A-4BF7-A82F-43EF426962DF}"/>
    <cellStyle name="Normal 2 3 3 3 9" xfId="10000" xr:uid="{CFA9DF21-C863-4F05-85F9-94509338969F}"/>
    <cellStyle name="Normal 2 3 3 30" xfId="10001" xr:uid="{465AD294-B706-4B2B-B02D-9F713A0A1542}"/>
    <cellStyle name="Normal 2 3 3 31" xfId="10002" xr:uid="{EB97E8F9-BCA5-405B-8C0F-84EC6B04C59E}"/>
    <cellStyle name="Normal 2 3 3 32" xfId="10003" xr:uid="{F769E712-394D-43BD-B0D7-571BC313E021}"/>
    <cellStyle name="Normal 2 3 3 33" xfId="10004" xr:uid="{9959614E-38F8-49B3-9012-7ABE4BDDE0FA}"/>
    <cellStyle name="Normal 2 3 3 34" xfId="10005" xr:uid="{97C80396-5FB4-4589-A682-58325AA91C92}"/>
    <cellStyle name="Normal 2 3 3 35" xfId="10006" xr:uid="{C732724B-A9E8-4D0E-8E6B-DF09BE3A7DF2}"/>
    <cellStyle name="Normal 2 3 3 36" xfId="10007" xr:uid="{CCA77B70-2909-44BE-894E-B66A08A13D00}"/>
    <cellStyle name="Normal 2 3 3 37" xfId="10008" xr:uid="{C187802A-8604-4A9E-9D2E-C30143436567}"/>
    <cellStyle name="Normal 2 3 3 38" xfId="10009" xr:uid="{5B21D123-BD50-4CAC-A3E5-56662B8944B4}"/>
    <cellStyle name="Normal 2 3 3 39" xfId="10010" xr:uid="{194D9A63-4742-486F-890D-DBD4F4A48A0D}"/>
    <cellStyle name="Normal 2 3 3 4" xfId="10011" xr:uid="{B6D629E9-A4C6-4D52-92D9-E67F433FC5BB}"/>
    <cellStyle name="Normal 2 3 3 40" xfId="10012" xr:uid="{DBE3B019-2D98-494C-911E-33BF55F8430B}"/>
    <cellStyle name="Normal 2 3 3 41" xfId="10013" xr:uid="{F9D1040F-7CC6-42A5-8C2B-6CF6F5A828F9}"/>
    <cellStyle name="Normal 2 3 3 42" xfId="10014" xr:uid="{84960B3E-03E5-4027-9866-4A1686E3F198}"/>
    <cellStyle name="Normal 2 3 3 43" xfId="10015" xr:uid="{00030587-15F3-46E2-A345-C768A8F977A5}"/>
    <cellStyle name="Normal 2 3 3 44" xfId="10016" xr:uid="{5CC17447-7C34-4D91-BE6A-BCA62498696A}"/>
    <cellStyle name="Normal 2 3 3 45" xfId="10017" xr:uid="{CE8C3506-9C4F-473F-91F8-6DC3014CABEC}"/>
    <cellStyle name="Normal 2 3 3 46" xfId="10018" xr:uid="{8B23EE77-0BAA-48B7-9792-737942BE921D}"/>
    <cellStyle name="Normal 2 3 3 47" xfId="10019" xr:uid="{9A54086F-009B-4793-96F5-7A5BABF9A004}"/>
    <cellStyle name="Normal 2 3 3 48" xfId="10020" xr:uid="{EE1EDF49-7430-4D9E-BEB1-DA379802312E}"/>
    <cellStyle name="Normal 2 3 3 49" xfId="10021" xr:uid="{712CDCFE-9106-40D5-BB1C-38CF4CA74CC8}"/>
    <cellStyle name="Normal 2 3 3 5" xfId="10022" xr:uid="{C7D9A1BF-7165-424C-BC1C-17324003DBC6}"/>
    <cellStyle name="Normal 2 3 3 50" xfId="10023" xr:uid="{48EE25C2-62E7-40A0-BD69-2F88301F7679}"/>
    <cellStyle name="Normal 2 3 3 51" xfId="10024" xr:uid="{E0C85F1A-1118-4ABF-9B19-7BDF508EC5A4}"/>
    <cellStyle name="Normal 2 3 3 52" xfId="10025" xr:uid="{AD363720-3259-4102-B3E7-23CE1F10FB1B}"/>
    <cellStyle name="Normal 2 3 3 6" xfId="10026" xr:uid="{38CD7FC5-05ED-47D1-986F-A52ADBA76D03}"/>
    <cellStyle name="Normal 2 3 3 7" xfId="10027" xr:uid="{3A142BD4-E4FF-4378-9AB2-F5D42D95AE4B}"/>
    <cellStyle name="Normal 2 3 3 8" xfId="10028" xr:uid="{4C90DF32-4BC3-47C1-8B62-EE1811A0E6A6}"/>
    <cellStyle name="Normal 2 3 3 9" xfId="10029" xr:uid="{2C641920-E6FC-4375-9F15-64C80F30E752}"/>
    <cellStyle name="Normal 2 3 30" xfId="10030" xr:uid="{635B0390-D0FB-4C82-A931-583A2F85ECFE}"/>
    <cellStyle name="Normal 2 3 30 2" xfId="10031" xr:uid="{3D31910B-B48D-4004-B388-2C06CD248905}"/>
    <cellStyle name="Normal 2 3 30 3" xfId="10032" xr:uid="{FF65C327-039D-400B-B89D-82D211E8E31F}"/>
    <cellStyle name="Normal 2 3 30 4" xfId="10033" xr:uid="{7D832C64-13DA-4CD4-89D6-9EEF500BAB5A}"/>
    <cellStyle name="Normal 2 3 30 5" xfId="10034" xr:uid="{035CB21D-F49A-4099-9E8D-9F6E3740020D}"/>
    <cellStyle name="Normal 2 3 30 6" xfId="10035" xr:uid="{AA686680-8597-4A3B-9B23-59A8A7D18379}"/>
    <cellStyle name="Normal 2 3 31" xfId="10036" xr:uid="{4B9CD053-41AB-4CB3-B930-C43DA516A9E4}"/>
    <cellStyle name="Normal 2 3 31 2" xfId="10037" xr:uid="{A46C2072-F6F1-4354-A77E-ABD390D4479D}"/>
    <cellStyle name="Normal 2 3 31 3" xfId="10038" xr:uid="{D53B2F45-0F9E-4921-BDED-CBD3D0076499}"/>
    <cellStyle name="Normal 2 3 31 4" xfId="10039" xr:uid="{B551DA91-BE4C-4683-92FD-F0E82ED3BEE1}"/>
    <cellStyle name="Normal 2 3 31 5" xfId="10040" xr:uid="{C965AFA7-CB1B-410F-84C7-B72FA92F5BD1}"/>
    <cellStyle name="Normal 2 3 31 6" xfId="10041" xr:uid="{CAA4E77E-E39E-48B5-8D34-7BA4DAD1A737}"/>
    <cellStyle name="Normal 2 3 32" xfId="10042" xr:uid="{8CCF9832-4008-4CEE-AFC8-73B276665610}"/>
    <cellStyle name="Normal 2 3 32 2" xfId="10043" xr:uid="{9698FB25-BFBD-404D-9D6E-A2567CA29615}"/>
    <cellStyle name="Normal 2 3 32 3" xfId="10044" xr:uid="{444DB05E-1CC3-4043-AF86-4ECFD6B431A5}"/>
    <cellStyle name="Normal 2 3 32 4" xfId="10045" xr:uid="{547E88D0-BB38-4543-8813-F671D13BFAA0}"/>
    <cellStyle name="Normal 2 3 32 5" xfId="10046" xr:uid="{01A35ED0-0CEA-4866-8E15-A5A4A6855E31}"/>
    <cellStyle name="Normal 2 3 32 6" xfId="10047" xr:uid="{8B8E19E4-2B44-43E2-9553-5AD3B155AE8B}"/>
    <cellStyle name="Normal 2 3 33" xfId="10048" xr:uid="{AC763500-618F-4072-83E3-3A25E762A218}"/>
    <cellStyle name="Normal 2 3 33 2" xfId="10049" xr:uid="{B01772CF-9847-4563-ACA3-C359B0DE7229}"/>
    <cellStyle name="Normal 2 3 33 3" xfId="10050" xr:uid="{DAFEEA2E-7CB5-455F-AAB0-D3ACB326EE7D}"/>
    <cellStyle name="Normal 2 3 33 4" xfId="10051" xr:uid="{FD9AFB82-ED34-4A04-812A-03AA52E734C7}"/>
    <cellStyle name="Normal 2 3 33 5" xfId="10052" xr:uid="{85571423-11E1-46A0-A9A5-58E7D7874FB9}"/>
    <cellStyle name="Normal 2 3 33 6" xfId="10053" xr:uid="{EE9ADD1B-E3F7-42FC-B7DF-235994756202}"/>
    <cellStyle name="Normal 2 3 34" xfId="10054" xr:uid="{789055D8-16B2-4449-862F-E9B62E9D9477}"/>
    <cellStyle name="Normal 2 3 34 2" xfId="10055" xr:uid="{C44BE5D4-2F80-4EAF-B524-1EFCFD5FA8D8}"/>
    <cellStyle name="Normal 2 3 34 3" xfId="10056" xr:uid="{C095B6FD-34E4-40EF-A53A-62F8AE047674}"/>
    <cellStyle name="Normal 2 3 34 4" xfId="10057" xr:uid="{C73D47C4-445E-483E-80B5-8D5455F02CF4}"/>
    <cellStyle name="Normal 2 3 34 5" xfId="10058" xr:uid="{2035F895-E028-47DA-836D-5D488F507829}"/>
    <cellStyle name="Normal 2 3 34 6" xfId="10059" xr:uid="{42D8361F-DD17-4D22-94C7-3428F8B39D15}"/>
    <cellStyle name="Normal 2 3 35" xfId="10060" xr:uid="{4EBE9B4D-D7A1-4A9A-B7FF-5FE00F6A9698}"/>
    <cellStyle name="Normal 2 3 35 2" xfId="10061" xr:uid="{6FD4726D-8CA8-42FF-A6F8-8F7F6EC081DC}"/>
    <cellStyle name="Normal 2 3 35 3" xfId="10062" xr:uid="{213295B4-5353-4302-B52E-7B873F443D3A}"/>
    <cellStyle name="Normal 2 3 35 4" xfId="10063" xr:uid="{20C437AA-E614-41B5-9051-F4589165E4AD}"/>
    <cellStyle name="Normal 2 3 35 5" xfId="10064" xr:uid="{1A69B0DC-D049-4982-9BF7-C5F5DBCF3784}"/>
    <cellStyle name="Normal 2 3 35 6" xfId="10065" xr:uid="{8C2CB6E7-3F7E-48C8-B62B-18092C89ABB6}"/>
    <cellStyle name="Normal 2 3 36" xfId="10066" xr:uid="{FDEA110B-1493-4CA9-83E1-9378D7A37093}"/>
    <cellStyle name="Normal 2 3 36 2" xfId="10067" xr:uid="{1E69BDC8-26C5-4A47-907F-76D103110524}"/>
    <cellStyle name="Normal 2 3 36 3" xfId="10068" xr:uid="{EAF99DC2-9083-4905-9D1F-25FBF9A1D6DD}"/>
    <cellStyle name="Normal 2 3 36 4" xfId="10069" xr:uid="{CAAE5687-037B-4BA4-88B3-A6AB138B6932}"/>
    <cellStyle name="Normal 2 3 36 5" xfId="10070" xr:uid="{6A8A477D-1A5C-4461-A5B6-48AA42F03758}"/>
    <cellStyle name="Normal 2 3 36 6" xfId="10071" xr:uid="{8E985179-2580-40D2-9153-3394EBFA5D4B}"/>
    <cellStyle name="Normal 2 3 37" xfId="10072" xr:uid="{14D3F95B-B771-45AC-AF1B-E796DFA761BD}"/>
    <cellStyle name="Normal 2 3 37 2" xfId="10073" xr:uid="{AE86E6ED-20C4-4EE8-9E61-207F67B2FC63}"/>
    <cellStyle name="Normal 2 3 37 3" xfId="10074" xr:uid="{5D042D29-7889-4179-A71C-A8A5752EA7DF}"/>
    <cellStyle name="Normal 2 3 37 4" xfId="10075" xr:uid="{793333DC-4EA5-4E62-A107-E45C40D9933F}"/>
    <cellStyle name="Normal 2 3 37 5" xfId="10076" xr:uid="{8B800DA9-5042-4B55-8454-4037732A9C43}"/>
    <cellStyle name="Normal 2 3 37 6" xfId="10077" xr:uid="{A70F1309-B9EA-4299-91BA-6B689D8852B2}"/>
    <cellStyle name="Normal 2 3 38" xfId="10078" xr:uid="{EE62CBFA-8391-454F-9E24-10CF43ABA34B}"/>
    <cellStyle name="Normal 2 3 38 2" xfId="10079" xr:uid="{877F7D82-9DFF-4A8E-AC1D-84ABE5A1AB80}"/>
    <cellStyle name="Normal 2 3 38 3" xfId="10080" xr:uid="{DA1B955F-71BA-4774-9EDA-9C366762546C}"/>
    <cellStyle name="Normal 2 3 38 4" xfId="10081" xr:uid="{29FF3B61-3DCF-4DE5-AD8F-9393AEDE5E29}"/>
    <cellStyle name="Normal 2 3 38 5" xfId="10082" xr:uid="{426DF213-7FED-4128-AA60-A362F528E8FD}"/>
    <cellStyle name="Normal 2 3 38 6" xfId="10083" xr:uid="{AFADEDD2-1968-420D-B038-5295A5C4D31B}"/>
    <cellStyle name="Normal 2 3 39" xfId="10084" xr:uid="{23457EB3-F8AF-46B4-BA8F-4A5B0ED6C038}"/>
    <cellStyle name="Normal 2 3 39 2" xfId="10085" xr:uid="{95DE2689-4AAA-4CF0-AD8A-8CE43C6C5343}"/>
    <cellStyle name="Normal 2 3 39 3" xfId="10086" xr:uid="{EBC6C276-2757-4F4F-BBFB-BB819A9E6976}"/>
    <cellStyle name="Normal 2 3 39 4" xfId="10087" xr:uid="{65B2B461-7CF3-45BD-B923-9D1809392849}"/>
    <cellStyle name="Normal 2 3 39 5" xfId="10088" xr:uid="{888AD813-603D-42F3-8904-EB80F72939C1}"/>
    <cellStyle name="Normal 2 3 39 6" xfId="10089" xr:uid="{902C23F9-AB60-4DC3-8683-ECBDA23ECB13}"/>
    <cellStyle name="Normal 2 3 4" xfId="10090" xr:uid="{25F89051-79C5-4F5D-BC00-6E0AFAF09949}"/>
    <cellStyle name="Normal 2 3 4 10" xfId="10091" xr:uid="{55189355-7748-4328-A271-36CE3C58FA32}"/>
    <cellStyle name="Normal 2 3 4 11" xfId="10092" xr:uid="{F3424001-4051-4CE9-A04E-6FAA58789777}"/>
    <cellStyle name="Normal 2 3 4 12" xfId="10093" xr:uid="{E3402F07-1E13-4BB7-9D3C-441259A30F1D}"/>
    <cellStyle name="Normal 2 3 4 13" xfId="10094" xr:uid="{8E9DF226-AF23-4EAC-8EDE-62356DD6A781}"/>
    <cellStyle name="Normal 2 3 4 14" xfId="10095" xr:uid="{9325195C-C758-4075-9C62-5034D3875383}"/>
    <cellStyle name="Normal 2 3 4 15" xfId="10096" xr:uid="{0DF7427C-5CB3-48FC-BACE-E5D6051509ED}"/>
    <cellStyle name="Normal 2 3 4 16" xfId="10097" xr:uid="{98512A7C-FACF-40DD-B2F7-D66572FF7971}"/>
    <cellStyle name="Normal 2 3 4 17" xfId="10098" xr:uid="{2FC9DAF9-8A36-4F43-A868-E50BAC43E852}"/>
    <cellStyle name="Normal 2 3 4 18" xfId="10099" xr:uid="{712DE7B8-AC6A-4BA3-9827-B489F62758AD}"/>
    <cellStyle name="Normal 2 3 4 19" xfId="10100" xr:uid="{E7E74981-4399-4B18-B2D0-4B46BF07EA29}"/>
    <cellStyle name="Normal 2 3 4 2" xfId="10101" xr:uid="{9C3DB4BB-654F-4D3C-BCAC-E65A1E23B5D1}"/>
    <cellStyle name="Normal 2 3 4 2 10" xfId="10102" xr:uid="{95A4E042-19C8-4737-86B5-F13E844770B3}"/>
    <cellStyle name="Normal 2 3 4 2 11" xfId="10103" xr:uid="{37F2BF3F-4A5E-4BAC-B548-E9C237F2D4B7}"/>
    <cellStyle name="Normal 2 3 4 2 12" xfId="10104" xr:uid="{983B07B6-1A03-46F4-969D-3E6B1A53BDB3}"/>
    <cellStyle name="Normal 2 3 4 2 13" xfId="10105" xr:uid="{8EC84C31-C416-4BF0-BDF0-3F53E9905A3B}"/>
    <cellStyle name="Normal 2 3 4 2 14" xfId="10106" xr:uid="{B3BD7DC3-6FD2-47A3-BA0C-26F36E601C7B}"/>
    <cellStyle name="Normal 2 3 4 2 15" xfId="10107" xr:uid="{CA162C70-9ABF-41C6-8DB9-DFB070F0C85C}"/>
    <cellStyle name="Normal 2 3 4 2 16" xfId="10108" xr:uid="{33222BE1-FD23-4D2F-A59F-2BE37B8226E0}"/>
    <cellStyle name="Normal 2 3 4 2 17" xfId="10109" xr:uid="{39A76631-30E6-4252-9986-3F6113D1FA21}"/>
    <cellStyle name="Normal 2 3 4 2 18" xfId="10110" xr:uid="{85F3C4EA-64FD-4B41-B668-6C9927E4B90B}"/>
    <cellStyle name="Normal 2 3 4 2 19" xfId="10111" xr:uid="{2476219E-28A7-4723-A4B2-3FEFA1888443}"/>
    <cellStyle name="Normal 2 3 4 2 2" xfId="10112" xr:uid="{50578181-B57D-43D7-9139-565021C9EA02}"/>
    <cellStyle name="Normal 2 3 4 2 2 10" xfId="10113" xr:uid="{9E2C8284-1EAE-443A-8DEB-DC2D74FFA2A0}"/>
    <cellStyle name="Normal 2 3 4 2 2 11" xfId="10114" xr:uid="{C80D283C-BD12-40C7-9CBF-72D41B2DAB88}"/>
    <cellStyle name="Normal 2 3 4 2 2 12" xfId="10115" xr:uid="{124B8B12-8EFE-4539-99B0-459B8EACAA38}"/>
    <cellStyle name="Normal 2 3 4 2 2 13" xfId="10116" xr:uid="{B50F0960-0EE4-431E-9469-CD3758521846}"/>
    <cellStyle name="Normal 2 3 4 2 2 14" xfId="10117" xr:uid="{1285037B-D704-4658-A3ED-598464744FA3}"/>
    <cellStyle name="Normal 2 3 4 2 2 15" xfId="10118" xr:uid="{CDF95207-1F3B-4925-88F1-96281382A980}"/>
    <cellStyle name="Normal 2 3 4 2 2 16" xfId="10119" xr:uid="{1D65F5AE-D643-4FBD-A0A9-7969BC5128E6}"/>
    <cellStyle name="Normal 2 3 4 2 2 17" xfId="10120" xr:uid="{F4DA7882-98D0-42BE-B05F-4CE0E2B6699B}"/>
    <cellStyle name="Normal 2 3 4 2 2 18" xfId="10121" xr:uid="{F067065C-07A5-463D-A288-B72344D71AC7}"/>
    <cellStyle name="Normal 2 3 4 2 2 19" xfId="10122" xr:uid="{DE7B8486-A711-47D9-A95B-562206402BBE}"/>
    <cellStyle name="Normal 2 3 4 2 2 2" xfId="10123" xr:uid="{12C86888-915D-48BF-B981-B6E060ED5FC5}"/>
    <cellStyle name="Normal 2 3 4 2 2 2 10" xfId="10124" xr:uid="{E7BC88DE-A6D4-468C-93D5-A956DC846921}"/>
    <cellStyle name="Normal 2 3 4 2 2 2 11" xfId="10125" xr:uid="{F17D54D8-F9FD-4132-99A1-467A91E0618B}"/>
    <cellStyle name="Normal 2 3 4 2 2 2 12" xfId="10126" xr:uid="{933EFD08-C628-42AA-81D6-A23BC3312F8A}"/>
    <cellStyle name="Normal 2 3 4 2 2 2 13" xfId="10127" xr:uid="{BE509236-1E50-4936-91A4-88346F936793}"/>
    <cellStyle name="Normal 2 3 4 2 2 2 14" xfId="10128" xr:uid="{D633DAC6-CAA3-4E76-BFB8-5E979F5CAA1C}"/>
    <cellStyle name="Normal 2 3 4 2 2 2 15" xfId="10129" xr:uid="{A011E80E-B4F2-4C58-9072-379486A71F17}"/>
    <cellStyle name="Normal 2 3 4 2 2 2 16" xfId="10130" xr:uid="{9A1E67B6-E7FC-4421-9293-4EDDFA1F9D70}"/>
    <cellStyle name="Normal 2 3 4 2 2 2 17" xfId="10131" xr:uid="{4D1DB54F-AB60-4CBD-B984-6BD1EE7D9B21}"/>
    <cellStyle name="Normal 2 3 4 2 2 2 18" xfId="10132" xr:uid="{3566F734-5403-4503-9001-CD03AA16BFC3}"/>
    <cellStyle name="Normal 2 3 4 2 2 2 19" xfId="10133" xr:uid="{A219BCF9-FF22-4822-B517-84D936269CE0}"/>
    <cellStyle name="Normal 2 3 4 2 2 2 2" xfId="10134" xr:uid="{0740F8DC-7CD2-4553-BE72-0F391EC687CA}"/>
    <cellStyle name="Normal 2 3 4 2 2 2 20" xfId="10135" xr:uid="{921480EF-A35C-43A5-AFC7-08D863C91BFF}"/>
    <cellStyle name="Normal 2 3 4 2 2 2 21" xfId="10136" xr:uid="{4747F455-A20F-40FB-8123-8E03C361F18E}"/>
    <cellStyle name="Normal 2 3 4 2 2 2 22" xfId="10137" xr:uid="{64511F68-F4E7-43EC-A001-BECABE200D02}"/>
    <cellStyle name="Normal 2 3 4 2 2 2 23" xfId="10138" xr:uid="{3C7527BE-5332-4874-8333-49F95DEE36AD}"/>
    <cellStyle name="Normal 2 3 4 2 2 2 24" xfId="10139" xr:uid="{D2065DCE-0280-4743-9A31-5CCAE6BAA98D}"/>
    <cellStyle name="Normal 2 3 4 2 2 2 25" xfId="10140" xr:uid="{7CC6604D-8C8F-4E03-8C07-692942A78569}"/>
    <cellStyle name="Normal 2 3 4 2 2 2 26" xfId="10141" xr:uid="{7C0E9744-335B-4EB2-A3FA-FFB4A2BA861D}"/>
    <cellStyle name="Normal 2 3 4 2 2 2 27" xfId="10142" xr:uid="{A38A848B-1A9F-4A23-9771-77057D9CD08E}"/>
    <cellStyle name="Normal 2 3 4 2 2 2 28" xfId="10143" xr:uid="{81BDBC9C-1738-42E4-B304-E35E63A76F97}"/>
    <cellStyle name="Normal 2 3 4 2 2 2 29" xfId="10144" xr:uid="{68E5CFBD-6997-4578-B013-A2201B017717}"/>
    <cellStyle name="Normal 2 3 4 2 2 2 3" xfId="10145" xr:uid="{1A387576-874A-494C-9600-6E4B2A7C1FD3}"/>
    <cellStyle name="Normal 2 3 4 2 2 2 30" xfId="10146" xr:uid="{532A0EF2-B27D-4104-B07F-2A93D74CE759}"/>
    <cellStyle name="Normal 2 3 4 2 2 2 31" xfId="10147" xr:uid="{63B77DAC-E308-4E5F-AC4A-C99DA29BA3AA}"/>
    <cellStyle name="Normal 2 3 4 2 2 2 32" xfId="10148" xr:uid="{84C681F1-23C5-4D2F-ADFE-9255933FDFE7}"/>
    <cellStyle name="Normal 2 3 4 2 2 2 33" xfId="10149" xr:uid="{6C6275F6-535A-42FD-8D8E-53747813381F}"/>
    <cellStyle name="Normal 2 3 4 2 2 2 34" xfId="10150" xr:uid="{9D0099DB-FACB-4BC8-B2CD-8B871320A556}"/>
    <cellStyle name="Normal 2 3 4 2 2 2 35" xfId="10151" xr:uid="{F8374554-B7CF-4F05-B0E1-A971AF7C652E}"/>
    <cellStyle name="Normal 2 3 4 2 2 2 36" xfId="10152" xr:uid="{61CF692A-0144-41E3-9D76-93A5F8A8DEA0}"/>
    <cellStyle name="Normal 2 3 4 2 2 2 37" xfId="10153" xr:uid="{43F1C9AF-D5BC-4771-B101-C1F7E3DF9629}"/>
    <cellStyle name="Normal 2 3 4 2 2 2 38" xfId="10154" xr:uid="{8AFFA0B6-64B1-4008-A55B-398567E73FDF}"/>
    <cellStyle name="Normal 2 3 4 2 2 2 4" xfId="10155" xr:uid="{BE70EBDC-1CAD-4BCE-B90A-37E1C17C4F69}"/>
    <cellStyle name="Normal 2 3 4 2 2 2 5" xfId="10156" xr:uid="{88E8F0EA-CD2E-4482-88CC-7E43F25DF281}"/>
    <cellStyle name="Normal 2 3 4 2 2 2 6" xfId="10157" xr:uid="{12396661-B087-446C-9B94-60BF75D6B931}"/>
    <cellStyle name="Normal 2 3 4 2 2 2 7" xfId="10158" xr:uid="{E4AF73F4-1114-4F75-889A-9A5BB07619AC}"/>
    <cellStyle name="Normal 2 3 4 2 2 2 8" xfId="10159" xr:uid="{E74F6AC5-55EA-4BF7-B433-4B588FCA64DC}"/>
    <cellStyle name="Normal 2 3 4 2 2 2 9" xfId="10160" xr:uid="{4107D412-F490-4512-8F6C-3C0249239331}"/>
    <cellStyle name="Normal 2 3 4 2 2 20" xfId="10161" xr:uid="{026AD64D-747E-45C0-A63A-BCED34D6F280}"/>
    <cellStyle name="Normal 2 3 4 2 2 21" xfId="10162" xr:uid="{549EB882-DCB8-4817-99FA-4CD19BF04B04}"/>
    <cellStyle name="Normal 2 3 4 2 2 22" xfId="10163" xr:uid="{2CC9C62D-A96D-41A5-91D2-5AD1B050485B}"/>
    <cellStyle name="Normal 2 3 4 2 2 23" xfId="10164" xr:uid="{2F27876B-C4EA-44F2-BEC4-6FD060914912}"/>
    <cellStyle name="Normal 2 3 4 2 2 24" xfId="10165" xr:uid="{255C1FF4-32B8-4E00-8F5F-CD2C66910EBA}"/>
    <cellStyle name="Normal 2 3 4 2 2 25" xfId="10166" xr:uid="{F9940BD4-6D47-47F5-AEE8-D28F059E9697}"/>
    <cellStyle name="Normal 2 3 4 2 2 26" xfId="10167" xr:uid="{5281584A-09CE-4A74-A6BB-B49F951C012A}"/>
    <cellStyle name="Normal 2 3 4 2 2 27" xfId="10168" xr:uid="{C9A3AE4E-E97D-4D72-84D3-151BE470F70C}"/>
    <cellStyle name="Normal 2 3 4 2 2 28" xfId="10169" xr:uid="{C445DBAC-12FD-45AB-956B-34C32C075AD3}"/>
    <cellStyle name="Normal 2 3 4 2 2 29" xfId="10170" xr:uid="{E08A8788-0B61-4144-B090-CAF7047DBA74}"/>
    <cellStyle name="Normal 2 3 4 2 2 3" xfId="10171" xr:uid="{3E0C2078-7FE7-43E1-AD3B-18FA586FFD00}"/>
    <cellStyle name="Normal 2 3 4 2 2 30" xfId="10172" xr:uid="{DDFD40A4-D968-4F77-8926-22DCBDAF5AEC}"/>
    <cellStyle name="Normal 2 3 4 2 2 31" xfId="10173" xr:uid="{BED75D11-AC25-4913-8152-7AD48B2E70B1}"/>
    <cellStyle name="Normal 2 3 4 2 2 32" xfId="10174" xr:uid="{99C1E362-07C2-430B-A609-7899243AC2A5}"/>
    <cellStyle name="Normal 2 3 4 2 2 33" xfId="10175" xr:uid="{398E63F4-C6D3-4242-AA56-CE937098DC02}"/>
    <cellStyle name="Normal 2 3 4 2 2 34" xfId="10176" xr:uid="{F09BF6AA-CD90-406F-870D-EF774E5BAA43}"/>
    <cellStyle name="Normal 2 3 4 2 2 35" xfId="10177" xr:uid="{73429055-3CE2-4AF6-B8E3-AC1B242F0111}"/>
    <cellStyle name="Normal 2 3 4 2 2 36" xfId="10178" xr:uid="{DCD843BC-D851-4B36-889E-15612B6C7A86}"/>
    <cellStyle name="Normal 2 3 4 2 2 37" xfId="10179" xr:uid="{59B2EA5D-54B1-4B73-8919-0FB9FFFB50F4}"/>
    <cellStyle name="Normal 2 3 4 2 2 38" xfId="10180" xr:uid="{1FFBB042-9994-4DD0-A78B-0AED40BBA673}"/>
    <cellStyle name="Normal 2 3 4 2 2 4" xfId="10181" xr:uid="{11FE859D-E07E-4291-B408-B32DDE2026AA}"/>
    <cellStyle name="Normal 2 3 4 2 2 5" xfId="10182" xr:uid="{06839C68-3D56-4E06-8BBE-F62B11342E8F}"/>
    <cellStyle name="Normal 2 3 4 2 2 6" xfId="10183" xr:uid="{5CC548F9-27AE-4916-8C0B-07ED1774BAC7}"/>
    <cellStyle name="Normal 2 3 4 2 2 7" xfId="10184" xr:uid="{1D323B6A-FE63-46B1-A47F-AF5283F8249A}"/>
    <cellStyle name="Normal 2 3 4 2 2 8" xfId="10185" xr:uid="{CF97F7FD-20EF-4C49-8B5F-2EF034FA5077}"/>
    <cellStyle name="Normal 2 3 4 2 2 9" xfId="10186" xr:uid="{B24B6551-5C03-4932-BF74-9E5201C22756}"/>
    <cellStyle name="Normal 2 3 4 2 20" xfId="10187" xr:uid="{C1E48C85-4FBE-4B14-87F0-E5C6865EAFE7}"/>
    <cellStyle name="Normal 2 3 4 2 21" xfId="10188" xr:uid="{A5D9775C-8D5B-4F71-8FA1-9CD31A8FBA04}"/>
    <cellStyle name="Normal 2 3 4 2 22" xfId="10189" xr:uid="{118BC3DF-65E4-41A1-BD64-998A3A40A8CD}"/>
    <cellStyle name="Normal 2 3 4 2 23" xfId="10190" xr:uid="{A788ECCC-22D0-4098-B4A1-700F3514AA58}"/>
    <cellStyle name="Normal 2 3 4 2 24" xfId="10191" xr:uid="{03BBCE02-EF67-4B87-BF2D-B9EE7CBA104F}"/>
    <cellStyle name="Normal 2 3 4 2 25" xfId="10192" xr:uid="{B45F1A16-669A-4FB6-BD0F-E1570EA27D32}"/>
    <cellStyle name="Normal 2 3 4 2 26" xfId="10193" xr:uid="{8D6C8F2F-2052-4904-B630-26EF54980109}"/>
    <cellStyle name="Normal 2 3 4 2 27" xfId="10194" xr:uid="{8A4EB242-FC49-4547-BE8E-69DA205E926E}"/>
    <cellStyle name="Normal 2 3 4 2 28" xfId="10195" xr:uid="{C61AD04B-7492-4FA3-934C-4F6B860BFDC7}"/>
    <cellStyle name="Normal 2 3 4 2 29" xfId="10196" xr:uid="{D1E598BC-CFBB-4F32-943A-DD4A0C3B0DFB}"/>
    <cellStyle name="Normal 2 3 4 2 3" xfId="10197" xr:uid="{149F66D1-5996-4A7A-954C-D9300AA31DED}"/>
    <cellStyle name="Normal 2 3 4 2 30" xfId="10198" xr:uid="{28EE4E86-DF64-413D-A053-2B89BD2C88A7}"/>
    <cellStyle name="Normal 2 3 4 2 31" xfId="10199" xr:uid="{9FE23310-352E-4807-99B4-4AF71BE5D7B6}"/>
    <cellStyle name="Normal 2 3 4 2 32" xfId="10200" xr:uid="{6D9EFF6D-368E-44DE-B460-DD9C7007DA18}"/>
    <cellStyle name="Normal 2 3 4 2 33" xfId="10201" xr:uid="{65CF1766-3282-409F-AF32-8D3B9625B3B4}"/>
    <cellStyle name="Normal 2 3 4 2 34" xfId="10202" xr:uid="{76EF7B45-CFD9-4208-8D0A-010FBCBAA848}"/>
    <cellStyle name="Normal 2 3 4 2 35" xfId="10203" xr:uid="{937726FD-EF14-4A43-A453-F47F551B7A2A}"/>
    <cellStyle name="Normal 2 3 4 2 36" xfId="10204" xr:uid="{A37AA3BD-1469-4142-AC5F-F0F2B12ADFAF}"/>
    <cellStyle name="Normal 2 3 4 2 37" xfId="10205" xr:uid="{8589506B-AE75-42B9-AA48-979525D355D5}"/>
    <cellStyle name="Normal 2 3 4 2 38" xfId="10206" xr:uid="{4F901267-DB55-425E-9C51-9915EC65AA79}"/>
    <cellStyle name="Normal 2 3 4 2 39" xfId="10207" xr:uid="{D46D7196-A476-4721-838F-B32B7187026F}"/>
    <cellStyle name="Normal 2 3 4 2 4" xfId="10208" xr:uid="{B00D4E55-B7CF-4F05-9014-78B8189CED63}"/>
    <cellStyle name="Normal 2 3 4 2 40" xfId="10209" xr:uid="{DFCA67E4-65B2-4BE4-B562-9D568834CCE5}"/>
    <cellStyle name="Normal 2 3 4 2 5" xfId="10210" xr:uid="{8D541FD4-25BE-405D-AE62-CB990330DBBB}"/>
    <cellStyle name="Normal 2 3 4 2 6" xfId="10211" xr:uid="{3D33D619-CB1E-4A34-A69C-727D3D6231BF}"/>
    <cellStyle name="Normal 2 3 4 2 7" xfId="10212" xr:uid="{B1D340EF-8A60-4C18-BE3B-AEEABEE3FD5A}"/>
    <cellStyle name="Normal 2 3 4 2 8" xfId="10213" xr:uid="{327B8048-ABF1-476F-B1AC-AAEDF059938C}"/>
    <cellStyle name="Normal 2 3 4 2 9" xfId="10214" xr:uid="{07D2D70A-1BA2-4427-B4A4-AEF47806AC3B}"/>
    <cellStyle name="Normal 2 3 4 20" xfId="10215" xr:uid="{3E43AA4E-C96B-409E-88A5-2D41C59424B9}"/>
    <cellStyle name="Normal 2 3 4 21" xfId="10216" xr:uid="{DD2112E2-3F9C-46FC-8377-B8F8DEE54630}"/>
    <cellStyle name="Normal 2 3 4 22" xfId="10217" xr:uid="{B2564337-AC28-49DE-B51B-90E399C9AB24}"/>
    <cellStyle name="Normal 2 3 4 23" xfId="10218" xr:uid="{A79AC0F0-34E4-4186-9816-AC43C877903C}"/>
    <cellStyle name="Normal 2 3 4 24" xfId="10219" xr:uid="{0A5005D1-7253-4EE6-BA86-9A8E21FAE4C8}"/>
    <cellStyle name="Normal 2 3 4 25" xfId="10220" xr:uid="{1370EE6D-6077-41BA-A672-BE63D5E2194B}"/>
    <cellStyle name="Normal 2 3 4 26" xfId="10221" xr:uid="{A035DF01-CDE3-4B3F-A62B-856177F8D29C}"/>
    <cellStyle name="Normal 2 3 4 27" xfId="10222" xr:uid="{D0EBA40C-9D15-4A19-B6D4-D42C6932E24C}"/>
    <cellStyle name="Normal 2 3 4 28" xfId="10223" xr:uid="{62D431AA-8643-4F01-AA79-EF1085229E60}"/>
    <cellStyle name="Normal 2 3 4 29" xfId="10224" xr:uid="{09DE2B79-F038-43D9-B95F-44CF1E30D78E}"/>
    <cellStyle name="Normal 2 3 4 3" xfId="10225" xr:uid="{6977CAD7-2C5D-48CB-A52A-4C08E22C3119}"/>
    <cellStyle name="Normal 2 3 4 3 10" xfId="10226" xr:uid="{94B93410-CBBF-4A19-8631-F6CC32E9A2E1}"/>
    <cellStyle name="Normal 2 3 4 3 11" xfId="10227" xr:uid="{551F8050-D319-49C3-88C1-AC9BB5917221}"/>
    <cellStyle name="Normal 2 3 4 3 12" xfId="10228" xr:uid="{5EADCB9A-0D2D-49D0-B232-DF1D17CCB8B1}"/>
    <cellStyle name="Normal 2 3 4 3 13" xfId="10229" xr:uid="{824CB82C-575E-4F72-8B2D-1F03F60FD622}"/>
    <cellStyle name="Normal 2 3 4 3 14" xfId="10230" xr:uid="{E07BFCA0-5B61-417C-B513-DBFF8F95B810}"/>
    <cellStyle name="Normal 2 3 4 3 15" xfId="10231" xr:uid="{28068DE6-A864-40BF-B731-B816B15FA8E2}"/>
    <cellStyle name="Normal 2 3 4 3 16" xfId="10232" xr:uid="{DD49704E-06AB-4280-A7D0-2135C38ECD6E}"/>
    <cellStyle name="Normal 2 3 4 3 17" xfId="10233" xr:uid="{881F071F-DF48-498E-B570-2E9F2F4224F1}"/>
    <cellStyle name="Normal 2 3 4 3 18" xfId="10234" xr:uid="{773F55E4-8308-4D58-8CF7-522F92B2DDBC}"/>
    <cellStyle name="Normal 2 3 4 3 19" xfId="10235" xr:uid="{A6997ED6-B8D8-4471-A7B4-770040A7D4F9}"/>
    <cellStyle name="Normal 2 3 4 3 2" xfId="10236" xr:uid="{B3D6D753-95D1-4727-A3F5-1483097FBAF6}"/>
    <cellStyle name="Normal 2 3 4 3 2 10" xfId="10237" xr:uid="{D16BC66C-F11B-48D0-9389-D8F381E47067}"/>
    <cellStyle name="Normal 2 3 4 3 2 11" xfId="10238" xr:uid="{FF3C4898-9766-406E-9DEE-394008F86E77}"/>
    <cellStyle name="Normal 2 3 4 3 2 12" xfId="10239" xr:uid="{9B961EC0-20B1-4B15-ABF1-7987B0E021B7}"/>
    <cellStyle name="Normal 2 3 4 3 2 13" xfId="10240" xr:uid="{DC890668-AAD0-4428-AA4C-6683D114821A}"/>
    <cellStyle name="Normal 2 3 4 3 2 14" xfId="10241" xr:uid="{9BA1EF36-4BFC-4A1F-80D4-83073EEAA936}"/>
    <cellStyle name="Normal 2 3 4 3 2 15" xfId="10242" xr:uid="{64E82644-0301-4F9F-A1FB-5B0F5E16324C}"/>
    <cellStyle name="Normal 2 3 4 3 2 16" xfId="10243" xr:uid="{813EB6DE-5593-442D-BC35-2285D6A6CE7A}"/>
    <cellStyle name="Normal 2 3 4 3 2 17" xfId="10244" xr:uid="{95B4F30E-5884-434A-87DA-5DE673B6BAD4}"/>
    <cellStyle name="Normal 2 3 4 3 2 18" xfId="10245" xr:uid="{07E1CEFE-3942-434E-911B-756990169601}"/>
    <cellStyle name="Normal 2 3 4 3 2 19" xfId="10246" xr:uid="{3831361B-E4B0-424D-B24C-117095491F84}"/>
    <cellStyle name="Normal 2 3 4 3 2 2" xfId="10247" xr:uid="{75026128-5282-4BB1-8D30-D38EB4D5A806}"/>
    <cellStyle name="Normal 2 3 4 3 2 20" xfId="10248" xr:uid="{E5DAAF08-B633-4C18-BE64-12E616BD8DEE}"/>
    <cellStyle name="Normal 2 3 4 3 2 21" xfId="10249" xr:uid="{53117733-9AAC-4AAA-B4C8-9270BE2F80B7}"/>
    <cellStyle name="Normal 2 3 4 3 2 22" xfId="10250" xr:uid="{57EA492D-9947-454C-BB9D-2D9C4D3AD0FB}"/>
    <cellStyle name="Normal 2 3 4 3 2 23" xfId="10251" xr:uid="{8F7ED4EA-EB72-4CE4-AC44-7AEFFA823097}"/>
    <cellStyle name="Normal 2 3 4 3 2 24" xfId="10252" xr:uid="{948AFF5C-B7ED-4354-B5A0-F40A2018071B}"/>
    <cellStyle name="Normal 2 3 4 3 2 25" xfId="10253" xr:uid="{3FC8B46A-1ED0-41A6-8D9B-3ACB3289F61E}"/>
    <cellStyle name="Normal 2 3 4 3 2 26" xfId="10254" xr:uid="{D86B871B-B4C0-4157-B169-208B9B36AB39}"/>
    <cellStyle name="Normal 2 3 4 3 2 27" xfId="10255" xr:uid="{7FA5FF53-314C-42B9-BEC3-C256E52DEC43}"/>
    <cellStyle name="Normal 2 3 4 3 2 28" xfId="10256" xr:uid="{651D3D5E-FF70-415A-AB44-B83374EE1E3D}"/>
    <cellStyle name="Normal 2 3 4 3 2 29" xfId="10257" xr:uid="{81E4EE03-C3BC-4A4F-81E5-1DB093E3DECC}"/>
    <cellStyle name="Normal 2 3 4 3 2 3" xfId="10258" xr:uid="{1928D68F-C767-4BB9-89A9-D59978C7C097}"/>
    <cellStyle name="Normal 2 3 4 3 2 30" xfId="10259" xr:uid="{194FC32B-0D25-4E5C-883A-7F20D2B670E6}"/>
    <cellStyle name="Normal 2 3 4 3 2 31" xfId="10260" xr:uid="{DF3125EA-A66B-481E-9DBC-6FF75F3948D0}"/>
    <cellStyle name="Normal 2 3 4 3 2 32" xfId="10261" xr:uid="{9C8C4C30-F5CD-45EF-B3E1-8BBF9B014D94}"/>
    <cellStyle name="Normal 2 3 4 3 2 33" xfId="10262" xr:uid="{AA68AF58-A51F-4CCC-973C-4476283D6DB8}"/>
    <cellStyle name="Normal 2 3 4 3 2 34" xfId="10263" xr:uid="{5CA00A68-0E46-4E5D-B7B9-916B882D26A4}"/>
    <cellStyle name="Normal 2 3 4 3 2 35" xfId="10264" xr:uid="{6EF6A644-E543-4D60-BDE0-0C11D6607197}"/>
    <cellStyle name="Normal 2 3 4 3 2 36" xfId="10265" xr:uid="{495E7912-6F72-4BD9-8FA5-D15F57EC272E}"/>
    <cellStyle name="Normal 2 3 4 3 2 37" xfId="10266" xr:uid="{7CA43FFE-99CE-40F4-B2E4-E22213118BB3}"/>
    <cellStyle name="Normal 2 3 4 3 2 38" xfId="10267" xr:uid="{41EE628A-1262-4CB9-BDA7-1C229431B673}"/>
    <cellStyle name="Normal 2 3 4 3 2 4" xfId="10268" xr:uid="{D6F38DAA-3812-424F-99C5-D773FD11E494}"/>
    <cellStyle name="Normal 2 3 4 3 2 5" xfId="10269" xr:uid="{44A32DAF-8916-470A-B86D-0470863B51C4}"/>
    <cellStyle name="Normal 2 3 4 3 2 6" xfId="10270" xr:uid="{8A6DCACC-D26D-4E3D-BE29-158CFA483C93}"/>
    <cellStyle name="Normal 2 3 4 3 2 7" xfId="10271" xr:uid="{FAE6F4C6-1AE6-4B43-9B78-F68C01619784}"/>
    <cellStyle name="Normal 2 3 4 3 2 8" xfId="10272" xr:uid="{BA1812C5-E77D-46C6-90D6-7B9FB073194C}"/>
    <cellStyle name="Normal 2 3 4 3 2 9" xfId="10273" xr:uid="{94B52908-00D4-499D-A97D-47989DCF03E8}"/>
    <cellStyle name="Normal 2 3 4 3 20" xfId="10274" xr:uid="{1D798ABC-3EFC-42CB-8A85-44C69ECFEA08}"/>
    <cellStyle name="Normal 2 3 4 3 21" xfId="10275" xr:uid="{CFABDE04-EA32-426D-8AAA-EF4C22D1D024}"/>
    <cellStyle name="Normal 2 3 4 3 22" xfId="10276" xr:uid="{9FF56488-0B6B-4722-9179-E1AEC45B7621}"/>
    <cellStyle name="Normal 2 3 4 3 23" xfId="10277" xr:uid="{A192046B-60D9-4A58-B8B1-D34A0EB16E8F}"/>
    <cellStyle name="Normal 2 3 4 3 24" xfId="10278" xr:uid="{228C8138-43A3-4B3C-AA1B-ED14C8E27DE4}"/>
    <cellStyle name="Normal 2 3 4 3 25" xfId="10279" xr:uid="{574CCB22-D83B-4463-8436-3BB2084DBD4E}"/>
    <cellStyle name="Normal 2 3 4 3 26" xfId="10280" xr:uid="{BFCD07A0-3BF1-4D10-83C2-C9656B1A3904}"/>
    <cellStyle name="Normal 2 3 4 3 27" xfId="10281" xr:uid="{94B0EA29-045B-412D-922A-F117ECD5E376}"/>
    <cellStyle name="Normal 2 3 4 3 28" xfId="10282" xr:uid="{45A19D31-18D0-49A0-B072-0DBA3E346B6D}"/>
    <cellStyle name="Normal 2 3 4 3 29" xfId="10283" xr:uid="{442AD60D-7024-480E-95A2-628D00C0E07D}"/>
    <cellStyle name="Normal 2 3 4 3 3" xfId="10284" xr:uid="{F5B85F74-2DB9-49C9-8753-0CE7515C15CA}"/>
    <cellStyle name="Normal 2 3 4 3 30" xfId="10285" xr:uid="{98A26378-D732-421D-B68D-81463385749E}"/>
    <cellStyle name="Normal 2 3 4 3 31" xfId="10286" xr:uid="{499733D9-D884-4A83-834E-3CAE8C1FE5EE}"/>
    <cellStyle name="Normal 2 3 4 3 32" xfId="10287" xr:uid="{ED7CD50D-8F22-4921-A2FC-B3770F325BFB}"/>
    <cellStyle name="Normal 2 3 4 3 33" xfId="10288" xr:uid="{D74AA69D-1104-44A5-9BF7-E5EB26E159C2}"/>
    <cellStyle name="Normal 2 3 4 3 34" xfId="10289" xr:uid="{23503126-9F64-41D5-9765-7AD7CB34B16C}"/>
    <cellStyle name="Normal 2 3 4 3 35" xfId="10290" xr:uid="{4291F618-DA90-4771-B114-2CE0CDF0AADD}"/>
    <cellStyle name="Normal 2 3 4 3 36" xfId="10291" xr:uid="{418B55BC-E8FC-49E2-B1A8-689E455163E2}"/>
    <cellStyle name="Normal 2 3 4 3 37" xfId="10292" xr:uid="{B7213651-3463-4D99-9466-29F020E4714F}"/>
    <cellStyle name="Normal 2 3 4 3 38" xfId="10293" xr:uid="{08C41706-C721-4AD2-8670-E8C700BC39C3}"/>
    <cellStyle name="Normal 2 3 4 3 4" xfId="10294" xr:uid="{D6CF8D03-13F3-46A8-B484-E67A33D40E57}"/>
    <cellStyle name="Normal 2 3 4 3 5" xfId="10295" xr:uid="{0053870F-56F0-4C92-B3D0-FAED3DCA932A}"/>
    <cellStyle name="Normal 2 3 4 3 6" xfId="10296" xr:uid="{6D6585D4-2757-4006-97BF-E416938D93D3}"/>
    <cellStyle name="Normal 2 3 4 3 7" xfId="10297" xr:uid="{0A2EBB74-6D96-45AE-9D8D-DF29BF3A1369}"/>
    <cellStyle name="Normal 2 3 4 3 8" xfId="10298" xr:uid="{7DDFF0BD-61BD-4C56-9144-73EF90539EB9}"/>
    <cellStyle name="Normal 2 3 4 3 9" xfId="10299" xr:uid="{989119C0-5C0C-4DDB-8205-FF26BA633078}"/>
    <cellStyle name="Normal 2 3 4 30" xfId="10300" xr:uid="{33A3D187-6390-4C80-80E8-BE9CCBE7403E}"/>
    <cellStyle name="Normal 2 3 4 31" xfId="10301" xr:uid="{FBF92CC4-A249-4961-9BBF-15A69C1FA429}"/>
    <cellStyle name="Normal 2 3 4 32" xfId="10302" xr:uid="{6F30B465-AE30-4CAB-AE1B-AD2DE7CC9ACB}"/>
    <cellStyle name="Normal 2 3 4 33" xfId="10303" xr:uid="{7E82A8DD-8FA1-421D-AE8A-6CA67A0AA4B2}"/>
    <cellStyle name="Normal 2 3 4 34" xfId="10304" xr:uid="{9C4330EA-2B47-4000-AFE5-43EA6ECD7C57}"/>
    <cellStyle name="Normal 2 3 4 35" xfId="10305" xr:uid="{0116EB15-01C0-41CF-9067-7793D0AED758}"/>
    <cellStyle name="Normal 2 3 4 36" xfId="10306" xr:uid="{2550839D-3F86-44F7-B2C7-C3C5F9808509}"/>
    <cellStyle name="Normal 2 3 4 37" xfId="10307" xr:uid="{53C9C582-7B86-49E6-B17E-8F08E81F852A}"/>
    <cellStyle name="Normal 2 3 4 38" xfId="10308" xr:uid="{C36EB22D-D910-4E1B-9AEC-BB2D6BCA23F2}"/>
    <cellStyle name="Normal 2 3 4 39" xfId="10309" xr:uid="{488AE65A-F441-4FB7-AC6C-68572BBE95B0}"/>
    <cellStyle name="Normal 2 3 4 4" xfId="10310" xr:uid="{D4BE9D6D-0821-4885-867E-AD5EE8D1F571}"/>
    <cellStyle name="Normal 2 3 4 40" xfId="10311" xr:uid="{74F479DB-5614-42A7-A039-D376EF3BD9A6}"/>
    <cellStyle name="Normal 2 3 4 5" xfId="10312" xr:uid="{B9278CD5-2991-48D5-97E1-D466D625904E}"/>
    <cellStyle name="Normal 2 3 4 6" xfId="10313" xr:uid="{A4190E99-E0C1-4C49-B2AD-B48B059E1700}"/>
    <cellStyle name="Normal 2 3 4 7" xfId="10314" xr:uid="{BEC10880-41C4-4AED-A458-64CDDB95C97B}"/>
    <cellStyle name="Normal 2 3 4 8" xfId="10315" xr:uid="{662C744B-15E9-4FFE-A219-D652C21724D3}"/>
    <cellStyle name="Normal 2 3 4 9" xfId="10316" xr:uid="{66124FA4-331C-461F-8696-8D3911501C36}"/>
    <cellStyle name="Normal 2 3 40" xfId="10317" xr:uid="{CFFA44B0-A897-4DF3-A4F3-99D92FF8B0FB}"/>
    <cellStyle name="Normal 2 3 40 2" xfId="10318" xr:uid="{B4D35648-1730-41DA-B1CC-0EF515A6A5DE}"/>
    <cellStyle name="Normal 2 3 40 3" xfId="10319" xr:uid="{1C395AF5-09D1-4D14-A10D-F65E77CE3F71}"/>
    <cellStyle name="Normal 2 3 40 4" xfId="10320" xr:uid="{DD087117-40EC-4392-AB75-55ED8AEAA33E}"/>
    <cellStyle name="Normal 2 3 40 5" xfId="10321" xr:uid="{981C0DE1-34FC-4608-825B-549AC37D8501}"/>
    <cellStyle name="Normal 2 3 40 6" xfId="10322" xr:uid="{FC63B241-4C28-4908-B3FA-0717FA4A9069}"/>
    <cellStyle name="Normal 2 3 41" xfId="10323" xr:uid="{FB0E8DBA-2F63-45D2-9564-8DA2EAE1852F}"/>
    <cellStyle name="Normal 2 3 41 2" xfId="10324" xr:uid="{0C346538-7047-4B00-BF8D-63BB4AFB59D3}"/>
    <cellStyle name="Normal 2 3 41 3" xfId="10325" xr:uid="{C8272C85-E107-4A37-BFEC-DAFB198DA0A7}"/>
    <cellStyle name="Normal 2 3 41 4" xfId="10326" xr:uid="{2E5DD414-359F-41A4-B710-D4058C89369D}"/>
    <cellStyle name="Normal 2 3 41 5" xfId="10327" xr:uid="{27CF668A-6F3F-49A2-BD7A-8B849C3E0824}"/>
    <cellStyle name="Normal 2 3 41 6" xfId="10328" xr:uid="{3D239119-C067-4E7B-A564-161122013B21}"/>
    <cellStyle name="Normal 2 3 42" xfId="10329" xr:uid="{848E1F1F-27C5-4CA0-9C12-34EF4EECC5D3}"/>
    <cellStyle name="Normal 2 3 42 2" xfId="10330" xr:uid="{8D8F1910-9BC0-4420-A682-C05B58A7A2B4}"/>
    <cellStyle name="Normal 2 3 42 3" xfId="10331" xr:uid="{4A346BC4-5F7F-4EE3-8867-2984327333D2}"/>
    <cellStyle name="Normal 2 3 42 4" xfId="10332" xr:uid="{BC689A03-8A03-4D16-83C9-B4C8630E040E}"/>
    <cellStyle name="Normal 2 3 42 5" xfId="10333" xr:uid="{E4A87433-7E55-4351-99B4-B4C391B5FB8D}"/>
    <cellStyle name="Normal 2 3 42 6" xfId="10334" xr:uid="{15567CA8-634F-4D85-9D3D-5170A0184BD3}"/>
    <cellStyle name="Normal 2 3 43" xfId="10335" xr:uid="{651F89D5-47EC-466B-952B-BA3E3D0BA0E6}"/>
    <cellStyle name="Normal 2 3 43 2" xfId="10336" xr:uid="{E21B81EE-9856-4EA6-9036-6A1FE627F17F}"/>
    <cellStyle name="Normal 2 3 43 3" xfId="10337" xr:uid="{F9EBCEAB-61EC-4CF1-A625-315D77C620A5}"/>
    <cellStyle name="Normal 2 3 43 4" xfId="10338" xr:uid="{2B0049AC-0F96-44EF-AB96-96D59C2C916C}"/>
    <cellStyle name="Normal 2 3 43 5" xfId="10339" xr:uid="{CEC96D96-B51E-4B5A-8F6B-88F2A9D5100F}"/>
    <cellStyle name="Normal 2 3 43 6" xfId="10340" xr:uid="{98544080-0B9F-43B0-9BA3-183A206D38FC}"/>
    <cellStyle name="Normal 2 3 44" xfId="10341" xr:uid="{2010FF55-1435-48C9-AE09-5429C9FF925B}"/>
    <cellStyle name="Normal 2 3 44 2" xfId="10342" xr:uid="{2550E7D9-F62B-4F54-B2F5-837E988A654D}"/>
    <cellStyle name="Normal 2 3 44 3" xfId="10343" xr:uid="{B0FD8698-BA05-484E-97F7-64A6D8530A46}"/>
    <cellStyle name="Normal 2 3 44 4" xfId="10344" xr:uid="{D63CDF69-029A-49DA-9FC4-215ED6B10B35}"/>
    <cellStyle name="Normal 2 3 44 5" xfId="10345" xr:uid="{A69F7665-C32D-4570-96BB-50BEB669E00F}"/>
    <cellStyle name="Normal 2 3 44 6" xfId="10346" xr:uid="{091649E8-2D82-47B6-A3C9-58C52B4824A9}"/>
    <cellStyle name="Normal 2 3 45" xfId="10347" xr:uid="{A6895E44-07AE-4D52-8528-3933649F5E79}"/>
    <cellStyle name="Normal 2 3 45 2" xfId="10348" xr:uid="{8DA77F29-7755-4D55-BA1F-372E916D6808}"/>
    <cellStyle name="Normal 2 3 45 3" xfId="10349" xr:uid="{D44C4A16-65F6-45C1-9F4E-BDE6EAAA972D}"/>
    <cellStyle name="Normal 2 3 45 4" xfId="10350" xr:uid="{9D5CD02D-9FE9-4D8E-BF87-60DE454ADC63}"/>
    <cellStyle name="Normal 2 3 45 5" xfId="10351" xr:uid="{EEAFFEF0-A547-43D5-ADD9-788E7B368C66}"/>
    <cellStyle name="Normal 2 3 45 6" xfId="10352" xr:uid="{91656994-284E-4BBC-AEEE-9EDC6B47A986}"/>
    <cellStyle name="Normal 2 3 46" xfId="10353" xr:uid="{5B4E9D41-0919-4F02-8696-617D0018E892}"/>
    <cellStyle name="Normal 2 3 46 2" xfId="10354" xr:uid="{24510EB3-F39F-4A87-B2E2-F98DD593C5D9}"/>
    <cellStyle name="Normal 2 3 46 3" xfId="10355" xr:uid="{C71FCAC6-01D4-44ED-BA32-71B33B6D9D41}"/>
    <cellStyle name="Normal 2 3 46 4" xfId="10356" xr:uid="{EFB51DA4-D81B-43A9-8656-7F2EB407B4F7}"/>
    <cellStyle name="Normal 2 3 46 5" xfId="10357" xr:uid="{068E077C-E63D-4CAD-A024-D77087363DC4}"/>
    <cellStyle name="Normal 2 3 46 6" xfId="10358" xr:uid="{BFE560D0-6DD6-4C7C-B77B-1BFCE5287E3D}"/>
    <cellStyle name="Normal 2 3 47" xfId="10359" xr:uid="{C66258AB-A5C4-4523-AB9A-DEEC8288DA15}"/>
    <cellStyle name="Normal 2 3 47 2" xfId="10360" xr:uid="{1EC25A77-3D47-4386-8923-AAAC9A6B2806}"/>
    <cellStyle name="Normal 2 3 47 3" xfId="10361" xr:uid="{BF41B790-74EA-4330-92C7-84A5E0FF0854}"/>
    <cellStyle name="Normal 2 3 47 4" xfId="10362" xr:uid="{85AE9957-4A70-40B2-B4A7-620FD75F013F}"/>
    <cellStyle name="Normal 2 3 47 5" xfId="10363" xr:uid="{144EBD6E-D075-4D1F-A0A5-0396D4C7AA08}"/>
    <cellStyle name="Normal 2 3 47 6" xfId="10364" xr:uid="{69BF9155-D507-4249-A6F1-33F8FA420BDD}"/>
    <cellStyle name="Normal 2 3 48" xfId="10365" xr:uid="{429D6113-281A-488E-BAFA-AB55A0BCD861}"/>
    <cellStyle name="Normal 2 3 48 2" xfId="10366" xr:uid="{0BAAA277-44B1-49A5-A60D-B222D02938C8}"/>
    <cellStyle name="Normal 2 3 48 3" xfId="10367" xr:uid="{BB79882A-54D9-458D-8744-57408B4439CA}"/>
    <cellStyle name="Normal 2 3 48 4" xfId="10368" xr:uid="{D59A967E-7DB9-4A24-BA58-D28E6B762BD9}"/>
    <cellStyle name="Normal 2 3 48 5" xfId="10369" xr:uid="{BD8CF45C-A04E-4757-B1A1-B9B35AB79D08}"/>
    <cellStyle name="Normal 2 3 48 6" xfId="10370" xr:uid="{FBDBC80B-4985-497C-8184-1F18204094A9}"/>
    <cellStyle name="Normal 2 3 49" xfId="10371" xr:uid="{A291BBF3-C0AF-4979-992D-71B455DEA70B}"/>
    <cellStyle name="Normal 2 3 49 2" xfId="10372" xr:uid="{9BDF9969-6F98-49AF-89E3-5B253189C70D}"/>
    <cellStyle name="Normal 2 3 49 3" xfId="10373" xr:uid="{BF7149D7-F04B-4D2B-89AE-C2019FADDA56}"/>
    <cellStyle name="Normal 2 3 49 4" xfId="10374" xr:uid="{3B4467C3-6EA0-4F1E-B937-CB0D5F531DF6}"/>
    <cellStyle name="Normal 2 3 49 5" xfId="10375" xr:uid="{03B9CE50-4EBA-49D0-BAB4-9CA11C2E6E20}"/>
    <cellStyle name="Normal 2 3 49 6" xfId="10376" xr:uid="{DCE03F4C-663A-4708-A4CD-1A3993C1226F}"/>
    <cellStyle name="Normal 2 3 5" xfId="10377" xr:uid="{8D88B2ED-7B38-4A0B-9EA0-B91F19E29C76}"/>
    <cellStyle name="Normal 2 3 5 10" xfId="10378" xr:uid="{8BA96BF5-F4CF-45A7-BB69-C781B412ADA4}"/>
    <cellStyle name="Normal 2 3 5 11" xfId="10379" xr:uid="{E397BC00-30A9-454B-980D-CA74637F5905}"/>
    <cellStyle name="Normal 2 3 5 12" xfId="10380" xr:uid="{DEDAFFCF-0E1A-49CA-8C91-A60CA4FD545D}"/>
    <cellStyle name="Normal 2 3 5 13" xfId="10381" xr:uid="{EB015EB0-C9A1-4DA3-B0EF-DC90C130D9B5}"/>
    <cellStyle name="Normal 2 3 5 14" xfId="10382" xr:uid="{4193F562-5CF5-4131-A767-0A40BB9FA7D5}"/>
    <cellStyle name="Normal 2 3 5 15" xfId="10383" xr:uid="{61E79419-3A6D-46A2-B676-C980314095D5}"/>
    <cellStyle name="Normal 2 3 5 16" xfId="10384" xr:uid="{CAAAB665-2329-468F-AF01-ACA7E00CB47C}"/>
    <cellStyle name="Normal 2 3 5 17" xfId="10385" xr:uid="{94ED0674-74B0-4621-9E0D-0140C692AC5D}"/>
    <cellStyle name="Normal 2 3 5 18" xfId="10386" xr:uid="{81872B46-AF44-427C-A5C3-E2EE0C8ABF07}"/>
    <cellStyle name="Normal 2 3 5 19" xfId="10387" xr:uid="{BDC23FD2-B13D-4A12-8419-4DDEB7A2953C}"/>
    <cellStyle name="Normal 2 3 5 2" xfId="10388" xr:uid="{6FAE270F-07A8-4333-A8FD-5BCA43AEEC38}"/>
    <cellStyle name="Normal 2 3 5 2 10" xfId="10389" xr:uid="{6E0350FB-E27F-492A-AB77-BE55D30E6130}"/>
    <cellStyle name="Normal 2 3 5 2 11" xfId="10390" xr:uid="{7DBD51B9-9C2C-4E70-B238-B65597263776}"/>
    <cellStyle name="Normal 2 3 5 2 12" xfId="10391" xr:uid="{2A44F8E4-8B4F-44F6-8ED8-7C98721D5975}"/>
    <cellStyle name="Normal 2 3 5 2 13" xfId="10392" xr:uid="{A5801F1C-0D5A-4DC6-A1DB-EC757FAD6057}"/>
    <cellStyle name="Normal 2 3 5 2 14" xfId="10393" xr:uid="{2C1B3494-631F-4D19-B24A-8648D917D9C8}"/>
    <cellStyle name="Normal 2 3 5 2 15" xfId="10394" xr:uid="{E8D6B8C7-1C3B-43FC-872A-974B7011AAF3}"/>
    <cellStyle name="Normal 2 3 5 2 16" xfId="10395" xr:uid="{B8CD739F-D85A-4C26-916C-CA67A0C1675D}"/>
    <cellStyle name="Normal 2 3 5 2 17" xfId="10396" xr:uid="{2EDE835C-E806-486C-AF71-E5EA16DEC4B1}"/>
    <cellStyle name="Normal 2 3 5 2 18" xfId="10397" xr:uid="{FECB5322-A0F8-484F-B7F9-FC4539DEFA38}"/>
    <cellStyle name="Normal 2 3 5 2 19" xfId="10398" xr:uid="{E472A916-4DCD-42E4-A0AE-B077ED056460}"/>
    <cellStyle name="Normal 2 3 5 2 2" xfId="10399" xr:uid="{0CCFCC72-C4FE-4F88-AFEA-2064C74F873E}"/>
    <cellStyle name="Normal 2 3 5 2 2 10" xfId="10400" xr:uid="{59BD5AC5-C0C7-4E0A-BECA-8DB56266DA01}"/>
    <cellStyle name="Normal 2 3 5 2 2 11" xfId="10401" xr:uid="{296277AE-FF5C-4518-A0A4-681F2A075434}"/>
    <cellStyle name="Normal 2 3 5 2 2 12" xfId="10402" xr:uid="{3A547ADD-7C5D-4802-BF96-F2B1B5B366E3}"/>
    <cellStyle name="Normal 2 3 5 2 2 13" xfId="10403" xr:uid="{B544CBE5-B7FE-4087-A1AF-626DF16AFD28}"/>
    <cellStyle name="Normal 2 3 5 2 2 14" xfId="10404" xr:uid="{F0F7391D-1858-432D-83C6-ED6A708FD225}"/>
    <cellStyle name="Normal 2 3 5 2 2 15" xfId="10405" xr:uid="{85097C94-DC15-431E-8AFF-6F4FB7CA284F}"/>
    <cellStyle name="Normal 2 3 5 2 2 16" xfId="10406" xr:uid="{2ECA52DF-DFF1-4723-BCF7-66C6D300F900}"/>
    <cellStyle name="Normal 2 3 5 2 2 17" xfId="10407" xr:uid="{81992C28-A217-4754-891F-68A242923CD5}"/>
    <cellStyle name="Normal 2 3 5 2 2 18" xfId="10408" xr:uid="{26F47721-E592-4228-AD0E-AA931332FF50}"/>
    <cellStyle name="Normal 2 3 5 2 2 19" xfId="10409" xr:uid="{96315632-F1D0-473F-964E-0F6D1D75290A}"/>
    <cellStyle name="Normal 2 3 5 2 2 2" xfId="10410" xr:uid="{5DEBD0E1-BC1F-4E27-BBB7-52E851CF024F}"/>
    <cellStyle name="Normal 2 3 5 2 2 2 10" xfId="10411" xr:uid="{12ABC1BC-42AF-4C98-B667-58463A48938D}"/>
    <cellStyle name="Normal 2 3 5 2 2 2 11" xfId="10412" xr:uid="{B98F0F2B-3036-44AC-9DB9-02FF57A8E14F}"/>
    <cellStyle name="Normal 2 3 5 2 2 2 12" xfId="10413" xr:uid="{D7BF6B2F-FDFC-4AFF-B1C5-1A6A55F19BF7}"/>
    <cellStyle name="Normal 2 3 5 2 2 2 13" xfId="10414" xr:uid="{61F92A66-2B43-4502-8147-54DC88B57EFB}"/>
    <cellStyle name="Normal 2 3 5 2 2 2 14" xfId="10415" xr:uid="{4D91BF11-AD41-4906-A7FB-B903A8674B49}"/>
    <cellStyle name="Normal 2 3 5 2 2 2 15" xfId="10416" xr:uid="{E7E560ED-7662-43FC-939A-259DD355D51D}"/>
    <cellStyle name="Normal 2 3 5 2 2 2 16" xfId="10417" xr:uid="{A8DF87B2-E028-49F6-B8AF-9444C99C0CB6}"/>
    <cellStyle name="Normal 2 3 5 2 2 2 17" xfId="10418" xr:uid="{F88903DB-C21D-4C28-BB5D-C0B4FB4DD437}"/>
    <cellStyle name="Normal 2 3 5 2 2 2 18" xfId="10419" xr:uid="{3BB66836-0FFB-4D8A-B173-92A621645465}"/>
    <cellStyle name="Normal 2 3 5 2 2 2 19" xfId="10420" xr:uid="{6058EE5E-9AA4-4627-AE67-D72117DC9411}"/>
    <cellStyle name="Normal 2 3 5 2 2 2 2" xfId="10421" xr:uid="{1B3E817E-BC73-426C-A60B-E9B6666E8ACC}"/>
    <cellStyle name="Normal 2 3 5 2 2 2 20" xfId="10422" xr:uid="{0DA3A67A-3F74-46F5-AE75-204589DB3192}"/>
    <cellStyle name="Normal 2 3 5 2 2 2 21" xfId="10423" xr:uid="{80FC8676-D2E9-41CC-841B-934CC8E2C230}"/>
    <cellStyle name="Normal 2 3 5 2 2 2 22" xfId="10424" xr:uid="{61589C34-C77B-4C49-B9FB-38863BDD269A}"/>
    <cellStyle name="Normal 2 3 5 2 2 2 23" xfId="10425" xr:uid="{8AECC80D-6780-42B1-A0FC-ED416B6D7CF5}"/>
    <cellStyle name="Normal 2 3 5 2 2 2 24" xfId="10426" xr:uid="{7A90564E-1517-47EA-9BB5-ED64A9FC2E5B}"/>
    <cellStyle name="Normal 2 3 5 2 2 2 25" xfId="10427" xr:uid="{BA7B2456-5643-4EFF-8B23-E51937203872}"/>
    <cellStyle name="Normal 2 3 5 2 2 2 26" xfId="10428" xr:uid="{7C830493-151D-43E8-BF75-1A9DA1FF3D4A}"/>
    <cellStyle name="Normal 2 3 5 2 2 2 27" xfId="10429" xr:uid="{4D105C32-9DD1-4C75-ABCE-3980F07F3A1A}"/>
    <cellStyle name="Normal 2 3 5 2 2 2 28" xfId="10430" xr:uid="{3197B376-1B46-444E-845B-F7624D2DF5E9}"/>
    <cellStyle name="Normal 2 3 5 2 2 2 29" xfId="10431" xr:uid="{BF96ABCE-3076-41D7-A17F-BA5B1C7EF0EB}"/>
    <cellStyle name="Normal 2 3 5 2 2 2 3" xfId="10432" xr:uid="{1D9BB043-C6B5-4620-862F-BAFAAC707189}"/>
    <cellStyle name="Normal 2 3 5 2 2 2 30" xfId="10433" xr:uid="{33BD9C3C-3B1E-4B1B-B9C9-856801070C1F}"/>
    <cellStyle name="Normal 2 3 5 2 2 2 31" xfId="10434" xr:uid="{14DA017C-E6C4-49CB-9407-44E5A24ED0BB}"/>
    <cellStyle name="Normal 2 3 5 2 2 2 32" xfId="10435" xr:uid="{6E0FF933-BEA4-46D0-A03F-B92E5E998ED6}"/>
    <cellStyle name="Normal 2 3 5 2 2 2 33" xfId="10436" xr:uid="{D5DFACB8-C83B-4C4C-AED8-F652A39C9494}"/>
    <cellStyle name="Normal 2 3 5 2 2 2 34" xfId="10437" xr:uid="{0E90E592-F376-4DA9-915D-B7B8CF21B15A}"/>
    <cellStyle name="Normal 2 3 5 2 2 2 35" xfId="10438" xr:uid="{E2071982-2363-463D-818A-E95C9A160536}"/>
    <cellStyle name="Normal 2 3 5 2 2 2 36" xfId="10439" xr:uid="{342F42DA-7707-41AA-B016-24295B0F77CE}"/>
    <cellStyle name="Normal 2 3 5 2 2 2 37" xfId="10440" xr:uid="{866EB830-462D-4480-96B0-91DAE6C27957}"/>
    <cellStyle name="Normal 2 3 5 2 2 2 38" xfId="10441" xr:uid="{9A382105-640B-4592-8E8F-3B0FDEC35370}"/>
    <cellStyle name="Normal 2 3 5 2 2 2 4" xfId="10442" xr:uid="{7B57D443-71DE-479F-AAFD-C23C7F639C79}"/>
    <cellStyle name="Normal 2 3 5 2 2 2 5" xfId="10443" xr:uid="{AB29BD90-50AB-4CFC-A638-BF77F3D0A8D8}"/>
    <cellStyle name="Normal 2 3 5 2 2 2 6" xfId="10444" xr:uid="{B1833E17-47CE-408D-A524-7796551ECE9B}"/>
    <cellStyle name="Normal 2 3 5 2 2 2 7" xfId="10445" xr:uid="{38244B6E-6C62-41D1-A6A5-E7D651FF3679}"/>
    <cellStyle name="Normal 2 3 5 2 2 2 8" xfId="10446" xr:uid="{13BC80FE-1805-44ED-842E-0E2D7DCBFCFB}"/>
    <cellStyle name="Normal 2 3 5 2 2 2 9" xfId="10447" xr:uid="{652CD022-C18E-419A-ADD0-D0290450B473}"/>
    <cellStyle name="Normal 2 3 5 2 2 20" xfId="10448" xr:uid="{969F2E0C-E4A9-4E0A-995E-C2A4473DD299}"/>
    <cellStyle name="Normal 2 3 5 2 2 21" xfId="10449" xr:uid="{0F8F5A1E-8C88-434B-BC4D-BE6BD91F2D14}"/>
    <cellStyle name="Normal 2 3 5 2 2 22" xfId="10450" xr:uid="{48D3B2C4-6342-4855-948E-2DF47DAF50A6}"/>
    <cellStyle name="Normal 2 3 5 2 2 23" xfId="10451" xr:uid="{F20024F0-D8AA-47CB-991A-4A4ADF3A4A71}"/>
    <cellStyle name="Normal 2 3 5 2 2 24" xfId="10452" xr:uid="{D419E065-C526-4FAB-9355-8A1CA6BE7C18}"/>
    <cellStyle name="Normal 2 3 5 2 2 25" xfId="10453" xr:uid="{2E68BFAC-AFE7-4709-9D5C-66A51628F070}"/>
    <cellStyle name="Normal 2 3 5 2 2 26" xfId="10454" xr:uid="{6BB55D2F-0202-4F7C-99B2-6FEF314A10BE}"/>
    <cellStyle name="Normal 2 3 5 2 2 27" xfId="10455" xr:uid="{B2B9D5B8-E563-4F50-84E0-C4EF59412CAE}"/>
    <cellStyle name="Normal 2 3 5 2 2 28" xfId="10456" xr:uid="{31C4F148-50D7-4994-8031-A0F6B93A4F01}"/>
    <cellStyle name="Normal 2 3 5 2 2 29" xfId="10457" xr:uid="{2B867582-EBC6-4E37-9827-A87014BF5F9B}"/>
    <cellStyle name="Normal 2 3 5 2 2 3" xfId="10458" xr:uid="{A3CD3A23-F861-4487-8247-65558366C73B}"/>
    <cellStyle name="Normal 2 3 5 2 2 30" xfId="10459" xr:uid="{6FF26E80-BAB9-4F51-BFDD-039535D6EBCA}"/>
    <cellStyle name="Normal 2 3 5 2 2 31" xfId="10460" xr:uid="{C14994E2-6E71-4473-BA48-6536289CC252}"/>
    <cellStyle name="Normal 2 3 5 2 2 32" xfId="10461" xr:uid="{E1CC5D01-10C9-4AA9-8C0A-896570B4C65E}"/>
    <cellStyle name="Normal 2 3 5 2 2 33" xfId="10462" xr:uid="{945B2260-9A60-4FD9-B37C-7B751245FE76}"/>
    <cellStyle name="Normal 2 3 5 2 2 34" xfId="10463" xr:uid="{95710DEE-6D8C-4BA1-B3BF-C525A3A9495C}"/>
    <cellStyle name="Normal 2 3 5 2 2 35" xfId="10464" xr:uid="{10812C3B-0A76-4C48-9FE9-06C49CDB3B9A}"/>
    <cellStyle name="Normal 2 3 5 2 2 36" xfId="10465" xr:uid="{3AD342C6-23E9-4DD0-8011-447E9B001C4B}"/>
    <cellStyle name="Normal 2 3 5 2 2 37" xfId="10466" xr:uid="{78EC124F-2740-419F-A40B-5C7277E63674}"/>
    <cellStyle name="Normal 2 3 5 2 2 38" xfId="10467" xr:uid="{F04B971D-790A-46AA-B6AC-3C1252693686}"/>
    <cellStyle name="Normal 2 3 5 2 2 4" xfId="10468" xr:uid="{2C293DC5-8B32-4E37-BD7F-0669F24D5170}"/>
    <cellStyle name="Normal 2 3 5 2 2 5" xfId="10469" xr:uid="{E1E01B15-A991-45B1-AED8-F884A8F4E7EF}"/>
    <cellStyle name="Normal 2 3 5 2 2 6" xfId="10470" xr:uid="{52D396BB-EA3F-4289-8025-8401577EDA6B}"/>
    <cellStyle name="Normal 2 3 5 2 2 7" xfId="10471" xr:uid="{11EE8483-FB27-4017-8040-BB1BE0C8074C}"/>
    <cellStyle name="Normal 2 3 5 2 2 8" xfId="10472" xr:uid="{963013CD-14AA-4E58-BD47-DC9794EF1887}"/>
    <cellStyle name="Normal 2 3 5 2 2 9" xfId="10473" xr:uid="{4B776DDE-28E9-4519-91A2-8A91C1D78916}"/>
    <cellStyle name="Normal 2 3 5 2 20" xfId="10474" xr:uid="{DD322195-97C4-482B-A482-D85F0C67A93D}"/>
    <cellStyle name="Normal 2 3 5 2 21" xfId="10475" xr:uid="{B071ECA3-BE55-47D7-A326-C1A96C3D5287}"/>
    <cellStyle name="Normal 2 3 5 2 22" xfId="10476" xr:uid="{A3E8BA1C-8DC5-4930-89DD-5B882B6BDDEC}"/>
    <cellStyle name="Normal 2 3 5 2 23" xfId="10477" xr:uid="{6284DC7A-F9C4-46BF-98DA-7C476FFDC472}"/>
    <cellStyle name="Normal 2 3 5 2 24" xfId="10478" xr:uid="{7D1F8FEE-9BD4-4203-8BDD-DAE5E53A141F}"/>
    <cellStyle name="Normal 2 3 5 2 25" xfId="10479" xr:uid="{208E95B5-6B56-400A-860F-86A2C9D118FA}"/>
    <cellStyle name="Normal 2 3 5 2 26" xfId="10480" xr:uid="{6733ADA1-AF0A-4C2E-991E-E5477CF041FF}"/>
    <cellStyle name="Normal 2 3 5 2 27" xfId="10481" xr:uid="{7680C30B-2372-4D1C-8CD9-0F54F0ECC401}"/>
    <cellStyle name="Normal 2 3 5 2 28" xfId="10482" xr:uid="{619C2B32-B629-42BF-8C07-50B3E98648B0}"/>
    <cellStyle name="Normal 2 3 5 2 29" xfId="10483" xr:uid="{BF6E5449-32DE-4E47-94AE-FCBADE4C406B}"/>
    <cellStyle name="Normal 2 3 5 2 3" xfId="10484" xr:uid="{7E97B93E-20E2-4D82-9BC3-F26F41D84615}"/>
    <cellStyle name="Normal 2 3 5 2 30" xfId="10485" xr:uid="{FE3CC956-19A7-48B4-BF17-3AD3EEC128E7}"/>
    <cellStyle name="Normal 2 3 5 2 31" xfId="10486" xr:uid="{129FF840-8594-412E-B82E-6D49837B6D0C}"/>
    <cellStyle name="Normal 2 3 5 2 32" xfId="10487" xr:uid="{9282BAF4-896C-4FB3-85BD-A68A114DBB35}"/>
    <cellStyle name="Normal 2 3 5 2 33" xfId="10488" xr:uid="{E2AE83FC-7D3F-4812-8CF4-6418A213026A}"/>
    <cellStyle name="Normal 2 3 5 2 34" xfId="10489" xr:uid="{D2C3C14F-01C5-4D88-A636-59C75AFBDB69}"/>
    <cellStyle name="Normal 2 3 5 2 35" xfId="10490" xr:uid="{EC3F98B7-2B06-49D0-B7E5-49EFAD20869F}"/>
    <cellStyle name="Normal 2 3 5 2 36" xfId="10491" xr:uid="{BE35BC80-C8C9-4B06-8DA7-BF5AFA70D8CB}"/>
    <cellStyle name="Normal 2 3 5 2 37" xfId="10492" xr:uid="{F4C23157-713B-4B25-9602-731323A9E52C}"/>
    <cellStyle name="Normal 2 3 5 2 38" xfId="10493" xr:uid="{1DD11B97-6BA8-4279-B06F-75CC18AEA222}"/>
    <cellStyle name="Normal 2 3 5 2 39" xfId="10494" xr:uid="{7C0A6B34-89FE-4214-B13A-156D627DD942}"/>
    <cellStyle name="Normal 2 3 5 2 4" xfId="10495" xr:uid="{70715511-6EA3-4941-895E-F11CF5A68BB5}"/>
    <cellStyle name="Normal 2 3 5 2 40" xfId="10496" xr:uid="{971B7335-67AE-4A8A-BFBD-C6D47736C1DF}"/>
    <cellStyle name="Normal 2 3 5 2 5" xfId="10497" xr:uid="{06664C6F-A82C-43F5-AB67-F52354847E0E}"/>
    <cellStyle name="Normal 2 3 5 2 6" xfId="10498" xr:uid="{82198F66-1632-42AD-B266-DA16BCE6247E}"/>
    <cellStyle name="Normal 2 3 5 2 7" xfId="10499" xr:uid="{8F06AB89-3E97-4683-AED9-E7E38D3A6D8B}"/>
    <cellStyle name="Normal 2 3 5 2 8" xfId="10500" xr:uid="{5DF5BF20-D63A-47AB-AAB2-DBB130923505}"/>
    <cellStyle name="Normal 2 3 5 2 9" xfId="10501" xr:uid="{8C376344-202A-4491-A5AA-ED2E4C0A4822}"/>
    <cellStyle name="Normal 2 3 5 20" xfId="10502" xr:uid="{DDB1BFD9-0442-47B7-BAA3-402F929498B5}"/>
    <cellStyle name="Normal 2 3 5 21" xfId="10503" xr:uid="{C0C0C1F9-135A-4CC7-9DE1-0929710DC6FF}"/>
    <cellStyle name="Normal 2 3 5 22" xfId="10504" xr:uid="{76DF4749-BD69-48ED-82D3-D577B091ED21}"/>
    <cellStyle name="Normal 2 3 5 23" xfId="10505" xr:uid="{0063F0C4-F13E-488E-A9D1-426D02CB8A2D}"/>
    <cellStyle name="Normal 2 3 5 24" xfId="10506" xr:uid="{1A3A3D6C-C300-406B-9B9F-AD0F4E1768BA}"/>
    <cellStyle name="Normal 2 3 5 25" xfId="10507" xr:uid="{F1F48D2D-C426-4B3F-A333-FE8C72166441}"/>
    <cellStyle name="Normal 2 3 5 26" xfId="10508" xr:uid="{7CBB9C69-A309-43D0-8352-C93FD337D666}"/>
    <cellStyle name="Normal 2 3 5 27" xfId="10509" xr:uid="{C7B5D2B5-7016-4670-993D-7DDED7E93033}"/>
    <cellStyle name="Normal 2 3 5 28" xfId="10510" xr:uid="{2181BACB-C7BB-4D83-A70D-59FED803B61A}"/>
    <cellStyle name="Normal 2 3 5 29" xfId="10511" xr:uid="{2B528A01-223E-45C5-B171-E7EFFD677904}"/>
    <cellStyle name="Normal 2 3 5 3" xfId="10512" xr:uid="{441C1467-1675-44DC-A034-840B8FBFB41D}"/>
    <cellStyle name="Normal 2 3 5 3 10" xfId="10513" xr:uid="{C6873CAD-F45F-4AFE-9097-10A4DDD47F52}"/>
    <cellStyle name="Normal 2 3 5 3 11" xfId="10514" xr:uid="{D59CF2EF-51AE-40A0-A402-3A53EAF684DD}"/>
    <cellStyle name="Normal 2 3 5 3 12" xfId="10515" xr:uid="{CFBC2994-8554-4232-8A8B-8CF8279285BE}"/>
    <cellStyle name="Normal 2 3 5 3 13" xfId="10516" xr:uid="{ED4E99FE-80D8-41EE-8AFA-A8C0DB81CEBE}"/>
    <cellStyle name="Normal 2 3 5 3 14" xfId="10517" xr:uid="{52AA9804-3A52-405F-ACF8-66D66639D0C2}"/>
    <cellStyle name="Normal 2 3 5 3 15" xfId="10518" xr:uid="{19CC0957-6AC4-40DB-9E9B-0B7380B68A99}"/>
    <cellStyle name="Normal 2 3 5 3 16" xfId="10519" xr:uid="{D6165BE2-4D6D-4B5F-810E-64C3A5E6776E}"/>
    <cellStyle name="Normal 2 3 5 3 17" xfId="10520" xr:uid="{27AB415B-BF34-4F67-98DF-440616F94B38}"/>
    <cellStyle name="Normal 2 3 5 3 18" xfId="10521" xr:uid="{9505669C-A177-4C38-91CA-2C4CB8F18776}"/>
    <cellStyle name="Normal 2 3 5 3 19" xfId="10522" xr:uid="{EB0983C4-5F69-4CDD-855E-314964DBC01E}"/>
    <cellStyle name="Normal 2 3 5 3 2" xfId="10523" xr:uid="{C0737640-D426-4E29-99F0-DD4141A58A58}"/>
    <cellStyle name="Normal 2 3 5 3 2 10" xfId="10524" xr:uid="{DF3048F5-CB10-4689-8020-1561B5ED8486}"/>
    <cellStyle name="Normal 2 3 5 3 2 11" xfId="10525" xr:uid="{476CFC39-51A8-4FAB-8427-2DE5F3F26DAB}"/>
    <cellStyle name="Normal 2 3 5 3 2 12" xfId="10526" xr:uid="{0965EC60-364C-4C60-9949-72503E65E9B5}"/>
    <cellStyle name="Normal 2 3 5 3 2 13" xfId="10527" xr:uid="{78F075F2-084A-42E5-A7D0-F3DEE7940CD3}"/>
    <cellStyle name="Normal 2 3 5 3 2 14" xfId="10528" xr:uid="{D94C3889-9E0D-4658-A8BC-0F9821CDA672}"/>
    <cellStyle name="Normal 2 3 5 3 2 15" xfId="10529" xr:uid="{EF5B5D8C-ACB7-4BE1-AEC2-22806635A7F1}"/>
    <cellStyle name="Normal 2 3 5 3 2 16" xfId="10530" xr:uid="{E90C3A9E-42BE-48C7-BAB0-2A309294F315}"/>
    <cellStyle name="Normal 2 3 5 3 2 17" xfId="10531" xr:uid="{77182917-C991-49CB-AF9F-A3FF24588C26}"/>
    <cellStyle name="Normal 2 3 5 3 2 18" xfId="10532" xr:uid="{3E4FEA7C-F684-4820-8770-DC6CAA999AFA}"/>
    <cellStyle name="Normal 2 3 5 3 2 19" xfId="10533" xr:uid="{79E189CF-719F-4448-881F-9A2A70E7C19B}"/>
    <cellStyle name="Normal 2 3 5 3 2 2" xfId="10534" xr:uid="{1A576991-4B55-4F66-A292-543AA81C1BEE}"/>
    <cellStyle name="Normal 2 3 5 3 2 20" xfId="10535" xr:uid="{2A1979CA-D4F6-4EF3-AC01-4EEB89111109}"/>
    <cellStyle name="Normal 2 3 5 3 2 21" xfId="10536" xr:uid="{9E2E967C-CD38-48C0-9258-AAA7FE05510B}"/>
    <cellStyle name="Normal 2 3 5 3 2 22" xfId="10537" xr:uid="{D9F4AE06-B938-4D97-A5CF-087F338CFEC2}"/>
    <cellStyle name="Normal 2 3 5 3 2 23" xfId="10538" xr:uid="{105EDC45-311C-4F1F-BB97-4C75F131C8FF}"/>
    <cellStyle name="Normal 2 3 5 3 2 24" xfId="10539" xr:uid="{94FBD68E-2A09-4698-B7FA-9FFE1BF03DF1}"/>
    <cellStyle name="Normal 2 3 5 3 2 25" xfId="10540" xr:uid="{21EBE7D0-E605-455F-8FB1-366B4C4E20A4}"/>
    <cellStyle name="Normal 2 3 5 3 2 26" xfId="10541" xr:uid="{87482677-9E29-4DE5-9561-1436D19262B1}"/>
    <cellStyle name="Normal 2 3 5 3 2 27" xfId="10542" xr:uid="{D9BEC207-61D6-415B-8ED8-3B6C8157A66E}"/>
    <cellStyle name="Normal 2 3 5 3 2 28" xfId="10543" xr:uid="{02A54998-8335-4250-A031-14F8C69B0D91}"/>
    <cellStyle name="Normal 2 3 5 3 2 29" xfId="10544" xr:uid="{4964407B-19F5-4CAC-B18A-F3BDA7E550AC}"/>
    <cellStyle name="Normal 2 3 5 3 2 3" xfId="10545" xr:uid="{75A3384D-334D-4C37-8A33-C06C32E5C85F}"/>
    <cellStyle name="Normal 2 3 5 3 2 30" xfId="10546" xr:uid="{5C06AB88-98F0-4EF2-93ED-52B2BFA14797}"/>
    <cellStyle name="Normal 2 3 5 3 2 31" xfId="10547" xr:uid="{CC0C64C0-FC54-4D1A-A1D9-6C1A04E2104E}"/>
    <cellStyle name="Normal 2 3 5 3 2 32" xfId="10548" xr:uid="{EF8BF343-FA7A-4465-A564-A315B137F0B5}"/>
    <cellStyle name="Normal 2 3 5 3 2 33" xfId="10549" xr:uid="{5EBB101F-800E-4B86-A7F0-0A6FAA87D17C}"/>
    <cellStyle name="Normal 2 3 5 3 2 34" xfId="10550" xr:uid="{C4702498-5994-4AD2-B58D-268EBF0D4F48}"/>
    <cellStyle name="Normal 2 3 5 3 2 35" xfId="10551" xr:uid="{4455B70F-4A7B-40ED-8639-3A33C42E4FEE}"/>
    <cellStyle name="Normal 2 3 5 3 2 36" xfId="10552" xr:uid="{40A97FBB-1935-4A90-B01F-2801324441D3}"/>
    <cellStyle name="Normal 2 3 5 3 2 37" xfId="10553" xr:uid="{4B3D3E3D-06BE-4D8E-A52E-82B9F1D64813}"/>
    <cellStyle name="Normal 2 3 5 3 2 38" xfId="10554" xr:uid="{46456E5F-2D6B-4018-85CC-7D8448AD06BD}"/>
    <cellStyle name="Normal 2 3 5 3 2 4" xfId="10555" xr:uid="{70392872-C6BF-4624-8C32-3E1CBCAA96FF}"/>
    <cellStyle name="Normal 2 3 5 3 2 5" xfId="10556" xr:uid="{4E6FE5F9-C9A7-43D0-B063-C0D2C0F9E6CB}"/>
    <cellStyle name="Normal 2 3 5 3 2 6" xfId="10557" xr:uid="{083034A8-9C7C-4216-8F5F-76344324CF2F}"/>
    <cellStyle name="Normal 2 3 5 3 2 7" xfId="10558" xr:uid="{D80AB179-BF4D-4023-9DA8-D863A3511FF0}"/>
    <cellStyle name="Normal 2 3 5 3 2 8" xfId="10559" xr:uid="{56BEBE7D-0AAF-4AF8-9AD9-8A7603327582}"/>
    <cellStyle name="Normal 2 3 5 3 2 9" xfId="10560" xr:uid="{E312BE22-9096-4720-8436-60F06D77DC58}"/>
    <cellStyle name="Normal 2 3 5 3 20" xfId="10561" xr:uid="{22FC57C8-63B5-4CE0-BCA7-36988E801D80}"/>
    <cellStyle name="Normal 2 3 5 3 21" xfId="10562" xr:uid="{E2CB432C-D8F0-43BE-9C4E-E2B75BDAEFF8}"/>
    <cellStyle name="Normal 2 3 5 3 22" xfId="10563" xr:uid="{64C3C27E-2F3B-46BB-A4F0-11BDA950CB5D}"/>
    <cellStyle name="Normal 2 3 5 3 23" xfId="10564" xr:uid="{DF6FE531-3CF1-4F5C-A110-2AAEACF44E87}"/>
    <cellStyle name="Normal 2 3 5 3 24" xfId="10565" xr:uid="{BAC98899-CB2B-4D3E-BD7D-E7BC40C53D2B}"/>
    <cellStyle name="Normal 2 3 5 3 25" xfId="10566" xr:uid="{C4A39A21-42EF-4AD4-9000-5B655F06491C}"/>
    <cellStyle name="Normal 2 3 5 3 26" xfId="10567" xr:uid="{E86147D7-B35F-4A96-A722-23606C768B64}"/>
    <cellStyle name="Normal 2 3 5 3 27" xfId="10568" xr:uid="{44E15BC0-AFB9-4052-9B64-F53D41BADCB8}"/>
    <cellStyle name="Normal 2 3 5 3 28" xfId="10569" xr:uid="{82420CEC-2A33-44EC-93D9-EDC926075500}"/>
    <cellStyle name="Normal 2 3 5 3 29" xfId="10570" xr:uid="{6692A2DD-B1F2-468D-B7F8-9029B6737FD6}"/>
    <cellStyle name="Normal 2 3 5 3 3" xfId="10571" xr:uid="{578B0C70-B91C-4F87-B8E8-7FD5447F5C9D}"/>
    <cellStyle name="Normal 2 3 5 3 30" xfId="10572" xr:uid="{866345DD-5AE0-4927-BEA7-83CEB60697C3}"/>
    <cellStyle name="Normal 2 3 5 3 31" xfId="10573" xr:uid="{3E93FF08-8B66-4370-9835-93A49AAB0749}"/>
    <cellStyle name="Normal 2 3 5 3 32" xfId="10574" xr:uid="{B0362DF2-EC23-4319-96AF-BE07C1CD4214}"/>
    <cellStyle name="Normal 2 3 5 3 33" xfId="10575" xr:uid="{06448B91-F494-493C-BA22-F5F774E8C79C}"/>
    <cellStyle name="Normal 2 3 5 3 34" xfId="10576" xr:uid="{DF90E924-B32B-46A5-8A59-26C3F0646C49}"/>
    <cellStyle name="Normal 2 3 5 3 35" xfId="10577" xr:uid="{D3F037F7-4A29-4BD1-956F-C5BABF9B0052}"/>
    <cellStyle name="Normal 2 3 5 3 36" xfId="10578" xr:uid="{863D365A-1AD9-44EE-A50C-00181B192401}"/>
    <cellStyle name="Normal 2 3 5 3 37" xfId="10579" xr:uid="{260E3CC4-DDD8-4215-BC57-DC45312A5B10}"/>
    <cellStyle name="Normal 2 3 5 3 38" xfId="10580" xr:uid="{81D725DB-B464-499F-A1F7-65A22A0B224E}"/>
    <cellStyle name="Normal 2 3 5 3 4" xfId="10581" xr:uid="{D90CD2FD-F080-47BD-99F9-16D13CC8B423}"/>
    <cellStyle name="Normal 2 3 5 3 5" xfId="10582" xr:uid="{FF830B71-5B04-4590-BC1B-46CE37E17C42}"/>
    <cellStyle name="Normal 2 3 5 3 6" xfId="10583" xr:uid="{EBD541B8-88D0-40E5-A916-9A54A0D08CF3}"/>
    <cellStyle name="Normal 2 3 5 3 7" xfId="10584" xr:uid="{0A545CA5-259B-41F9-A5B1-9BCB4A44966C}"/>
    <cellStyle name="Normal 2 3 5 3 8" xfId="10585" xr:uid="{C74B24F1-827B-4CD4-BEF8-B981EB81F151}"/>
    <cellStyle name="Normal 2 3 5 3 9" xfId="10586" xr:uid="{2089FEF1-FBD6-44D0-BDA9-1423C37B1258}"/>
    <cellStyle name="Normal 2 3 5 30" xfId="10587" xr:uid="{C5C0480A-C1FF-4570-8080-C4DD50C49503}"/>
    <cellStyle name="Normal 2 3 5 31" xfId="10588" xr:uid="{8F4E5A30-69A3-4C0F-90D6-9DEFF4845A65}"/>
    <cellStyle name="Normal 2 3 5 32" xfId="10589" xr:uid="{8F773FA9-17D7-438E-A616-8DC741E27104}"/>
    <cellStyle name="Normal 2 3 5 33" xfId="10590" xr:uid="{069BFE49-5857-434C-B3C0-3D060968291E}"/>
    <cellStyle name="Normal 2 3 5 34" xfId="10591" xr:uid="{20005D9B-0ADD-4C96-B5D5-8855553906AD}"/>
    <cellStyle name="Normal 2 3 5 35" xfId="10592" xr:uid="{8BAF3164-E254-4E60-A05B-23C1E8F779FB}"/>
    <cellStyle name="Normal 2 3 5 36" xfId="10593" xr:uid="{B0AAC1DC-A40D-4EF3-88B1-C5E4749BD173}"/>
    <cellStyle name="Normal 2 3 5 37" xfId="10594" xr:uid="{264DAF60-942F-4E6D-847C-C3EF5B2A5821}"/>
    <cellStyle name="Normal 2 3 5 38" xfId="10595" xr:uid="{7D9C2013-9397-4562-A2FD-3FB98386D055}"/>
    <cellStyle name="Normal 2 3 5 39" xfId="10596" xr:uid="{5B119AE7-AB87-4E9C-AB1F-FEA93031A583}"/>
    <cellStyle name="Normal 2 3 5 4" xfId="10597" xr:uid="{496AEA78-A7DD-4F8A-A561-EC686F204FBC}"/>
    <cellStyle name="Normal 2 3 5 40" xfId="10598" xr:uid="{20643932-D730-44BB-A653-4F194DE953D2}"/>
    <cellStyle name="Normal 2 3 5 5" xfId="10599" xr:uid="{B984EA23-B38F-4B3D-B02B-B5CB5F201D00}"/>
    <cellStyle name="Normal 2 3 5 6" xfId="10600" xr:uid="{E1F4B316-EB7D-419C-A79F-799E2A7204C5}"/>
    <cellStyle name="Normal 2 3 5 7" xfId="10601" xr:uid="{10FF6765-67A3-416F-9F2D-45F04BA6223D}"/>
    <cellStyle name="Normal 2 3 5 8" xfId="10602" xr:uid="{EA64BC59-9A51-4F94-8B33-B95A12E6DC0D}"/>
    <cellStyle name="Normal 2 3 5 9" xfId="10603" xr:uid="{26B58D46-27FE-457D-97C5-5BD43E9A6308}"/>
    <cellStyle name="Normal 2 3 50" xfId="10604" xr:uid="{4F9A75D4-A348-4BD9-9E9B-EDC742B89BE5}"/>
    <cellStyle name="Normal 2 3 51" xfId="10605" xr:uid="{6F7C57CA-ABFE-4395-BF8D-34ED124E2F21}"/>
    <cellStyle name="Normal 2 3 52" xfId="10606" xr:uid="{E562A962-14BD-4B17-9401-E4DE237F91EA}"/>
    <cellStyle name="Normal 2 3 53" xfId="10607" xr:uid="{B201DA6C-F4FA-4373-ACE8-F1016129037C}"/>
    <cellStyle name="Normal 2 3 54" xfId="10608" xr:uid="{8BFBB4F6-9CDD-4305-AA81-3EC175FB74F1}"/>
    <cellStyle name="Normal 2 3 55" xfId="10609" xr:uid="{94A43315-5ADB-4D1E-9CCE-90F8B2C09C50}"/>
    <cellStyle name="Normal 2 3 56" xfId="10610" xr:uid="{BED4108C-070B-470B-8B17-CBE72D750D3A}"/>
    <cellStyle name="Normal 2 3 57" xfId="10611" xr:uid="{AED4ECBE-652B-4666-96E7-930FA26D7D89}"/>
    <cellStyle name="Normal 2 3 58" xfId="10612" xr:uid="{70061F5C-C7B4-4CEF-A0B4-BE326E5FB39C}"/>
    <cellStyle name="Normal 2 3 59" xfId="10613" xr:uid="{AA40D6CF-DB9B-4F25-9C2A-639F50F9E27C}"/>
    <cellStyle name="Normal 2 3 6" xfId="10614" xr:uid="{6FD768C0-4D8A-4655-BF0C-0AC840CAC246}"/>
    <cellStyle name="Normal 2 3 6 2" xfId="10615" xr:uid="{7D2DC1EA-42D8-4EB7-9C23-71D8AA40FDE6}"/>
    <cellStyle name="Normal 2 3 6 3" xfId="10616" xr:uid="{D373BA7F-87AA-403B-ACC0-1D86FFB85BF2}"/>
    <cellStyle name="Normal 2 3 6 4" xfId="10617" xr:uid="{4CAA3FC6-3B3F-4626-9082-9115ABBDE14A}"/>
    <cellStyle name="Normal 2 3 6 5" xfId="10618" xr:uid="{2776D38E-B66D-4715-A375-8FE5F851CFB4}"/>
    <cellStyle name="Normal 2 3 6 6" xfId="10619" xr:uid="{21C5E3EA-C6E1-471B-A6A2-20A0A925359F}"/>
    <cellStyle name="Normal 2 3 60" xfId="10620" xr:uid="{91A5DA72-E38E-433B-9365-90F33C7A1E4A}"/>
    <cellStyle name="Normal 2 3 61" xfId="10621" xr:uid="{0E9AAEA9-CD5D-4DE8-8651-4F486E6C1193}"/>
    <cellStyle name="Normal 2 3 62" xfId="10622" xr:uid="{BC532630-CE80-4419-B160-083F2B276214}"/>
    <cellStyle name="Normal 2 3 63" xfId="10623" xr:uid="{708EAF11-8C8A-469F-A67F-34F99EF11AFD}"/>
    <cellStyle name="Normal 2 3 64" xfId="10624" xr:uid="{B8EEAAF0-8A02-407B-AAC8-AD6E0A9D6615}"/>
    <cellStyle name="Normal 2 3 65" xfId="10625" xr:uid="{90DAE60E-9914-4E1D-B82B-0C38D7222342}"/>
    <cellStyle name="Normal 2 3 66" xfId="10626" xr:uid="{3349E783-5603-4242-A719-E965E13B283F}"/>
    <cellStyle name="Normal 2 3 67" xfId="10627" xr:uid="{60A20F4A-6AA7-401F-A9E6-30CDCE0A8CFD}"/>
    <cellStyle name="Normal 2 3 68" xfId="10628" xr:uid="{9C035E35-9895-4DC7-BBE0-AA55A7DB2C3D}"/>
    <cellStyle name="Normal 2 3 69" xfId="10629" xr:uid="{E637816D-4D21-4B5E-9F86-BD81749D0668}"/>
    <cellStyle name="Normal 2 3 7" xfId="10630" xr:uid="{EBB5A1F6-F656-4C8F-A4AC-607C40798A9E}"/>
    <cellStyle name="Normal 2 3 7 2" xfId="10631" xr:uid="{DE6AE69A-B26C-4414-8367-5297792E1E71}"/>
    <cellStyle name="Normal 2 3 7 3" xfId="10632" xr:uid="{6B75F652-DA72-45E9-8161-B21D5CDC4358}"/>
    <cellStyle name="Normal 2 3 7 4" xfId="10633" xr:uid="{38C002C6-D2C2-4099-A559-673D8692BC83}"/>
    <cellStyle name="Normal 2 3 7 5" xfId="10634" xr:uid="{D8D102D7-0B8F-44FC-9895-E0824DF79707}"/>
    <cellStyle name="Normal 2 3 7 6" xfId="10635" xr:uid="{B1DD7F12-4B54-4D40-B178-790FFE584E88}"/>
    <cellStyle name="Normal 2 3 70" xfId="10636" xr:uid="{AA8CE61B-6CF1-4727-A7C6-1FCBE9C5A765}"/>
    <cellStyle name="Normal 2 3 71" xfId="10637" xr:uid="{6701B46A-5C62-4AE1-A7C7-452EA628D5C2}"/>
    <cellStyle name="Normal 2 3 72" xfId="10638" xr:uid="{AE683879-AA31-4157-B11D-CEE862A030FB}"/>
    <cellStyle name="Normal 2 3 73" xfId="10639" xr:uid="{8C7865DB-90F2-48E4-9D11-E6A9E2CF0604}"/>
    <cellStyle name="Normal 2 3 74" xfId="10640" xr:uid="{69CFDC87-D0B9-459E-99F9-30EE65FADE2B}"/>
    <cellStyle name="Normal 2 3 75" xfId="10641" xr:uid="{34A5B755-9770-46D9-BE06-434E80E532C8}"/>
    <cellStyle name="Normal 2 3 76" xfId="10642" xr:uid="{236DB439-1859-4652-903C-5044E71152C9}"/>
    <cellStyle name="Normal 2 3 77" xfId="10643" xr:uid="{AF694B0D-27A4-4246-A676-75738582710F}"/>
    <cellStyle name="Normal 2 3 78" xfId="10644" xr:uid="{1492C95B-7775-43CD-BF21-D084E14CFE90}"/>
    <cellStyle name="Normal 2 3 79" xfId="10645" xr:uid="{CCF2D31E-8879-4B62-AC59-75B35E832E13}"/>
    <cellStyle name="Normal 2 3 8" xfId="10646" xr:uid="{1998861F-C7FB-4E52-B0BA-3299CB43E8A9}"/>
    <cellStyle name="Normal 2 3 8 2" xfId="10647" xr:uid="{97022FC9-D699-4162-A79E-2C4A3E6D3FE2}"/>
    <cellStyle name="Normal 2 3 8 3" xfId="10648" xr:uid="{A4137487-987C-4C80-A9B7-6A5A3F86664B}"/>
    <cellStyle name="Normal 2 3 8 4" xfId="10649" xr:uid="{CBA9DB4A-C3B0-4A75-94B9-27DEE76CB29C}"/>
    <cellStyle name="Normal 2 3 8 5" xfId="10650" xr:uid="{BC89B8A9-0258-41E2-9AF3-869906E0CAC8}"/>
    <cellStyle name="Normal 2 3 8 6" xfId="10651" xr:uid="{F756CA52-5C2F-49AC-A402-9D716B1B0318}"/>
    <cellStyle name="Normal 2 3 80" xfId="10652" xr:uid="{F8854055-FEE3-4D62-8DE5-4D9F9A316047}"/>
    <cellStyle name="Normal 2 3 81" xfId="10653" xr:uid="{08D691BC-CC00-4BC9-B9C8-BBF7F253356D}"/>
    <cellStyle name="Normal 2 3 82" xfId="10654" xr:uid="{277E9418-479D-4D22-8420-D1C89D45099B}"/>
    <cellStyle name="Normal 2 3 83" xfId="10655" xr:uid="{EDCD48F4-A10E-4A0F-A0F7-BBC75AD90D4E}"/>
    <cellStyle name="Normal 2 3 84" xfId="10656" xr:uid="{5A761B72-E571-4076-973F-505E472BCAE0}"/>
    <cellStyle name="Normal 2 3 85" xfId="10657" xr:uid="{10F3B111-C05D-4C65-88C4-0780FD74E1A7}"/>
    <cellStyle name="Normal 2 3 86" xfId="10658" xr:uid="{23E28F61-7A59-4D92-8E3D-2403601BC6C5}"/>
    <cellStyle name="Normal 2 3 87" xfId="10659" xr:uid="{451B3F51-18A4-47AF-BBDA-08AE02B63EBB}"/>
    <cellStyle name="Normal 2 3 88" xfId="10660" xr:uid="{F8F8B3C1-D347-4EF0-BF2B-87D7073005F8}"/>
    <cellStyle name="Normal 2 3 89" xfId="10661" xr:uid="{D7486280-F2AD-4560-BF0D-7C1DE30868C9}"/>
    <cellStyle name="Normal 2 3 9" xfId="10662" xr:uid="{65255DEF-0068-4FA2-AFA4-C025E5CF65A7}"/>
    <cellStyle name="Normal 2 3 9 2" xfId="10663" xr:uid="{9E1355B0-9663-4864-A796-2AFD08A4B4D3}"/>
    <cellStyle name="Normal 2 3 9 3" xfId="10664" xr:uid="{3C43911F-4B39-4ACA-9775-552115D217C3}"/>
    <cellStyle name="Normal 2 3 9 4" xfId="10665" xr:uid="{123F322C-425F-4077-A186-66833E09CDA1}"/>
    <cellStyle name="Normal 2 3 9 5" xfId="10666" xr:uid="{9A48A118-0E76-4BAF-9F6A-C6A5E20163E0}"/>
    <cellStyle name="Normal 2 3 9 6" xfId="10667" xr:uid="{8E3BF4BB-74A9-4762-BD63-0E44F1D63CC7}"/>
    <cellStyle name="Normal 2 3 90" xfId="10668" xr:uid="{05087B61-F947-4A7F-939C-E033259EE865}"/>
    <cellStyle name="Normal 2 3 91" xfId="10669" xr:uid="{45C579A9-175F-4B1D-9FBF-A67E95C2AB5A}"/>
    <cellStyle name="Normal 2 3 92" xfId="10670" xr:uid="{F2B45856-2BC6-4BCA-8184-FDD3FE908CFE}"/>
    <cellStyle name="Normal 2 3 93" xfId="10671" xr:uid="{6F7FCC03-5D83-493B-B240-0CA3D688E6A0}"/>
    <cellStyle name="Normal 2 3 94" xfId="10672" xr:uid="{F8D85177-1535-4F59-A6A5-16542ED57EBF}"/>
    <cellStyle name="Normal 2 3 95" xfId="10673" xr:uid="{CE45BAD2-A6E9-43C0-B8A6-2D3AF0984863}"/>
    <cellStyle name="Normal 2 3 96" xfId="10674" xr:uid="{C8B67A39-C3F7-4E20-ABFE-611BB1504278}"/>
    <cellStyle name="Normal 2 3 97" xfId="10675" xr:uid="{B3CFBEEE-5FB2-4EB3-9D41-F710942DB03D}"/>
    <cellStyle name="Normal 2 3 98" xfId="10676" xr:uid="{FC05E004-6CDE-4B59-AEE4-1FB1F9895BBB}"/>
    <cellStyle name="Normal 2 3 99" xfId="10677" xr:uid="{200076A9-96C4-4A7F-A8C3-A8F2EDDBFB14}"/>
    <cellStyle name="Normal 2 30" xfId="10678" xr:uid="{A608439F-73B7-49F1-9DE7-60D0A3261AFE}"/>
    <cellStyle name="Normal 2 31" xfId="10679" xr:uid="{3288403D-899F-4300-98B3-AEE8D9B380C8}"/>
    <cellStyle name="Normal 2 32" xfId="10680" xr:uid="{F51C2AB2-6B6C-4A0F-9A70-6D110E5D8E4E}"/>
    <cellStyle name="Normal 2 33" xfId="10681" xr:uid="{C7C5BFA6-F5EB-4A6A-9A1A-3ED80F738199}"/>
    <cellStyle name="Normal 2 34" xfId="10682" xr:uid="{879130A5-5279-4770-91A8-7B8B0F085F2A}"/>
    <cellStyle name="Normal 2 35" xfId="10683" xr:uid="{9B2FDC73-70DB-421C-A938-85FFFEAE18DF}"/>
    <cellStyle name="Normal 2 36" xfId="10684" xr:uid="{761DE974-D9A9-4E22-AA77-45E2AD44E1C4}"/>
    <cellStyle name="Normal 2 37" xfId="10685" xr:uid="{63536AA5-E14F-4D37-9B2E-AFC9695BEAC9}"/>
    <cellStyle name="Normal 2 38" xfId="10686" xr:uid="{8C359133-4B4D-4C1B-87AB-0F74C88E9C07}"/>
    <cellStyle name="Normal 2 39" xfId="10687" xr:uid="{2A9062DD-104B-4E54-B6B6-88C945D54DDA}"/>
    <cellStyle name="Normal 2 4" xfId="10688" xr:uid="{588B890D-0881-410B-834C-A40F7C1F8A2A}"/>
    <cellStyle name="Normal 2 4 10" xfId="10689" xr:uid="{89CC128E-154C-4C82-9CD8-79ED6F850ED3}"/>
    <cellStyle name="Normal 2 4 11" xfId="10690" xr:uid="{B7FA369E-2655-4E13-9A0E-703D4BB332BD}"/>
    <cellStyle name="Normal 2 4 12" xfId="10691" xr:uid="{ECD9D34D-276A-44A2-804E-FD0DFB35390E}"/>
    <cellStyle name="Normal 2 4 13" xfId="10692" xr:uid="{B45B555C-7C7E-4506-8C82-F6EA348DEB01}"/>
    <cellStyle name="Normal 2 4 14" xfId="10693" xr:uid="{436140D3-5E1A-4C35-9EC7-78BEF7393083}"/>
    <cellStyle name="Normal 2 4 15" xfId="10694" xr:uid="{3C6B7524-75BC-4247-B367-793E3CDDF3E6}"/>
    <cellStyle name="Normal 2 4 16" xfId="10695" xr:uid="{DAE0C576-BABB-4116-BF78-77B7DC23BC60}"/>
    <cellStyle name="Normal 2 4 17" xfId="10696" xr:uid="{E18C3EDB-7EFB-4E5B-A9BD-16D5B8FAEF28}"/>
    <cellStyle name="Normal 2 4 18" xfId="10697" xr:uid="{851ECADD-591B-49CD-84CA-4504CA780A72}"/>
    <cellStyle name="Normal 2 4 19" xfId="10698" xr:uid="{85F98E1F-65C1-4C20-BA44-5CFAF1084713}"/>
    <cellStyle name="Normal 2 4 2" xfId="10699" xr:uid="{76D451C7-2E1E-48B1-A635-E0CBFBD0E498}"/>
    <cellStyle name="Normal 2 4 2 10" xfId="10700" xr:uid="{EA8A4F6A-FAD2-467D-BF90-E70A9517AF54}"/>
    <cellStyle name="Normal 2 4 2 11" xfId="10701" xr:uid="{61353C99-B120-497F-9618-27BEE703061D}"/>
    <cellStyle name="Normal 2 4 2 12" xfId="10702" xr:uid="{5CDF09F8-C856-458B-8710-D1CADA1147FB}"/>
    <cellStyle name="Normal 2 4 2 13" xfId="10703" xr:uid="{D6ED9F11-0BC7-4F91-A765-9592CE85972B}"/>
    <cellStyle name="Normal 2 4 2 14" xfId="10704" xr:uid="{4D795292-CC6A-47EC-B5D4-8B2D125C5BBE}"/>
    <cellStyle name="Normal 2 4 2 15" xfId="10705" xr:uid="{8FF2D629-67EB-4A65-A779-E71ED1248CD5}"/>
    <cellStyle name="Normal 2 4 2 16" xfId="10706" xr:uid="{00C334EE-0BD7-46FB-AF5F-467D0AFE978D}"/>
    <cellStyle name="Normal 2 4 2 17" xfId="10707" xr:uid="{FE7CC33A-4143-4C04-A7DB-3CC590FE5431}"/>
    <cellStyle name="Normal 2 4 2 18" xfId="10708" xr:uid="{E36A0122-8339-444B-913A-644A0EB752F4}"/>
    <cellStyle name="Normal 2 4 2 19" xfId="10709" xr:uid="{75F5152C-1F0E-43F6-A1CC-1A7DD478BC85}"/>
    <cellStyle name="Normal 2 4 2 2" xfId="10710" xr:uid="{BC946133-43A3-46FE-A2ED-F7711793D22C}"/>
    <cellStyle name="Normal 2 4 2 2 10" xfId="10711" xr:uid="{CB5F9C44-BABC-46C4-89BC-C68B1DC7AFE3}"/>
    <cellStyle name="Normal 2 4 2 2 11" xfId="10712" xr:uid="{50A4A5EF-D1CD-4E47-86E8-FAB06D385195}"/>
    <cellStyle name="Normal 2 4 2 2 12" xfId="10713" xr:uid="{85C9267C-EF4C-420B-9E94-692714F8E054}"/>
    <cellStyle name="Normal 2 4 2 2 13" xfId="10714" xr:uid="{2DF13964-308E-4B5B-8C3E-C32C8EA12DD1}"/>
    <cellStyle name="Normal 2 4 2 2 14" xfId="10715" xr:uid="{ECA5711C-B58B-4958-85A2-BC7C941E23BD}"/>
    <cellStyle name="Normal 2 4 2 2 15" xfId="10716" xr:uid="{6A61EEC6-E4E3-4D91-B73C-7D315B4B1B22}"/>
    <cellStyle name="Normal 2 4 2 2 16" xfId="10717" xr:uid="{536F72FE-EF30-4495-BCC4-BE564A88DC65}"/>
    <cellStyle name="Normal 2 4 2 2 17" xfId="10718" xr:uid="{91D8BA01-71BE-47BE-A602-749AC7E69E7C}"/>
    <cellStyle name="Normal 2 4 2 2 18" xfId="10719" xr:uid="{7BA402E8-E5BB-4245-84D8-B94EED8B9817}"/>
    <cellStyle name="Normal 2 4 2 2 19" xfId="10720" xr:uid="{B3885F6D-9352-49FB-A54A-0570F1CCED01}"/>
    <cellStyle name="Normal 2 4 2 2 2" xfId="10721" xr:uid="{47D3FBFC-E657-403B-B2D2-13F2D06B3161}"/>
    <cellStyle name="Normal 2 4 2 2 2 10" xfId="10722" xr:uid="{92A47487-AE98-494B-90CA-2F2275D86F31}"/>
    <cellStyle name="Normal 2 4 2 2 2 11" xfId="10723" xr:uid="{B8191E84-5EE6-4372-8DB5-3D852B4AEB58}"/>
    <cellStyle name="Normal 2 4 2 2 2 12" xfId="10724" xr:uid="{371F1667-C949-4FF2-B1CD-E1E64ED43C61}"/>
    <cellStyle name="Normal 2 4 2 2 2 13" xfId="10725" xr:uid="{4470CF8E-395F-425E-8B68-3650034FC9AD}"/>
    <cellStyle name="Normal 2 4 2 2 2 14" xfId="10726" xr:uid="{DF4F4014-0189-4487-850C-E3CE16D6E242}"/>
    <cellStyle name="Normal 2 4 2 2 2 15" xfId="10727" xr:uid="{68D94300-77F3-4E14-82AE-DF582E4B46F4}"/>
    <cellStyle name="Normal 2 4 2 2 2 16" xfId="10728" xr:uid="{A48DE339-65E0-4B15-B675-BCEE80E14519}"/>
    <cellStyle name="Normal 2 4 2 2 2 17" xfId="10729" xr:uid="{40A0C7C4-74D4-4361-AB39-E4BF175C6115}"/>
    <cellStyle name="Normal 2 4 2 2 2 18" xfId="10730" xr:uid="{9AC9CFD8-8F2F-4A35-9659-E4BDE02913C2}"/>
    <cellStyle name="Normal 2 4 2 2 2 19" xfId="10731" xr:uid="{AA0B374B-198A-4C23-A2CE-0B191763551F}"/>
    <cellStyle name="Normal 2 4 2 2 2 2" xfId="10732" xr:uid="{CC12F19B-55FC-4CB4-AF72-6868443D54B6}"/>
    <cellStyle name="Normal 2 4 2 2 2 2 10" xfId="10733" xr:uid="{A5AFD27E-92A2-4051-BCF6-1C4A055487DA}"/>
    <cellStyle name="Normal 2 4 2 2 2 2 11" xfId="10734" xr:uid="{CE8B321A-7F94-4F5D-BCC9-1B126DDBAE04}"/>
    <cellStyle name="Normal 2 4 2 2 2 2 12" xfId="10735" xr:uid="{B7B7A25F-E626-433C-BCD8-BF6D5E12AA07}"/>
    <cellStyle name="Normal 2 4 2 2 2 2 13" xfId="10736" xr:uid="{1D94399E-F9B2-4D91-9DB7-8C7E5C2E392A}"/>
    <cellStyle name="Normal 2 4 2 2 2 2 14" xfId="10737" xr:uid="{9EA07BB9-A976-4415-BBD3-909777B409B1}"/>
    <cellStyle name="Normal 2 4 2 2 2 2 15" xfId="10738" xr:uid="{75515E02-3FB0-483D-A690-1D46C11C1AC1}"/>
    <cellStyle name="Normal 2 4 2 2 2 2 16" xfId="10739" xr:uid="{842943A6-6648-4524-BA2E-F17B7D024B17}"/>
    <cellStyle name="Normal 2 4 2 2 2 2 17" xfId="10740" xr:uid="{91587CF5-3C30-4533-9259-93E3500B4ABB}"/>
    <cellStyle name="Normal 2 4 2 2 2 2 18" xfId="10741" xr:uid="{BF7F3BFB-D1CB-4716-BDBA-319AAC9FFF03}"/>
    <cellStyle name="Normal 2 4 2 2 2 2 19" xfId="10742" xr:uid="{4E9968D4-35AF-4E3A-8B67-7DC01C6166E2}"/>
    <cellStyle name="Normal 2 4 2 2 2 2 2" xfId="10743" xr:uid="{3D5C50A7-4DFF-4BB5-958D-40EB52F3F9C4}"/>
    <cellStyle name="Normal 2 4 2 2 2 2 20" xfId="10744" xr:uid="{C61F5658-CAB0-415B-9FBA-5A22E57DB60B}"/>
    <cellStyle name="Normal 2 4 2 2 2 2 21" xfId="10745" xr:uid="{C9DC8E71-55E3-4E5D-BF1E-F63F374F37BD}"/>
    <cellStyle name="Normal 2 4 2 2 2 2 22" xfId="10746" xr:uid="{52C26CCE-5EC8-4F16-9325-ADE9C4066E3F}"/>
    <cellStyle name="Normal 2 4 2 2 2 2 23" xfId="10747" xr:uid="{1F84DD89-2CF8-4247-9FE2-DC475A150F24}"/>
    <cellStyle name="Normal 2 4 2 2 2 2 24" xfId="10748" xr:uid="{516B0E3E-87D3-452B-B2BC-DC9702E2BC7D}"/>
    <cellStyle name="Normal 2 4 2 2 2 2 25" xfId="10749" xr:uid="{E6FCDF2B-97A0-4BCC-8574-70C5E5C2AC40}"/>
    <cellStyle name="Normal 2 4 2 2 2 2 26" xfId="10750" xr:uid="{0218ADDD-D2E5-4D0D-BA1E-44A032CEB066}"/>
    <cellStyle name="Normal 2 4 2 2 2 2 27" xfId="10751" xr:uid="{108E7E3D-9EF0-4FD3-9847-52513D9E9148}"/>
    <cellStyle name="Normal 2 4 2 2 2 2 28" xfId="10752" xr:uid="{DF6206E9-FF57-49DD-B502-E568336DD27A}"/>
    <cellStyle name="Normal 2 4 2 2 2 2 29" xfId="10753" xr:uid="{E1D51E19-285A-4887-9812-218C942CA566}"/>
    <cellStyle name="Normal 2 4 2 2 2 2 3" xfId="10754" xr:uid="{581DA65F-5155-48DD-9D27-F229422FA3CE}"/>
    <cellStyle name="Normal 2 4 2 2 2 2 30" xfId="10755" xr:uid="{9F5AEEA7-0ABC-4036-827B-6160EDB26940}"/>
    <cellStyle name="Normal 2 4 2 2 2 2 31" xfId="10756" xr:uid="{5E8CD7CB-D501-474F-8E15-043A0214BE49}"/>
    <cellStyle name="Normal 2 4 2 2 2 2 32" xfId="10757" xr:uid="{4513CB0E-0110-480F-B94B-13CAF9415E8E}"/>
    <cellStyle name="Normal 2 4 2 2 2 2 33" xfId="10758" xr:uid="{153869FF-EC1A-49FE-9969-C5AAE7DEC274}"/>
    <cellStyle name="Normal 2 4 2 2 2 2 34" xfId="10759" xr:uid="{3750BD42-93D1-4D17-84A1-879BDBA152F6}"/>
    <cellStyle name="Normal 2 4 2 2 2 2 35" xfId="10760" xr:uid="{E25367C2-381F-42AF-800C-CB2188E71519}"/>
    <cellStyle name="Normal 2 4 2 2 2 2 36" xfId="10761" xr:uid="{3904EF59-0EA0-4A2A-A184-9DD148072609}"/>
    <cellStyle name="Normal 2 4 2 2 2 2 37" xfId="10762" xr:uid="{FEB8E32F-8A98-42EF-9217-03CB4708C3AE}"/>
    <cellStyle name="Normal 2 4 2 2 2 2 38" xfId="10763" xr:uid="{637DCCD6-A208-4EAB-AAD3-E6D3E05CD122}"/>
    <cellStyle name="Normal 2 4 2 2 2 2 4" xfId="10764" xr:uid="{78E127BE-F57F-4F1A-9F7F-8CAE15810357}"/>
    <cellStyle name="Normal 2 4 2 2 2 2 5" xfId="10765" xr:uid="{D485DD78-5BAC-4097-A33C-B8F402D13ED9}"/>
    <cellStyle name="Normal 2 4 2 2 2 2 6" xfId="10766" xr:uid="{CF3B66ED-D4EA-4FA8-878B-A312B55F6CAE}"/>
    <cellStyle name="Normal 2 4 2 2 2 2 7" xfId="10767" xr:uid="{A6CE1873-920C-4A4A-AF61-94226AA97FF8}"/>
    <cellStyle name="Normal 2 4 2 2 2 2 8" xfId="10768" xr:uid="{047015D2-794B-4456-8FB6-CB52D67DCE99}"/>
    <cellStyle name="Normal 2 4 2 2 2 2 9" xfId="10769" xr:uid="{5BC86C9B-0664-42AB-8A9D-5C674D4B7081}"/>
    <cellStyle name="Normal 2 4 2 2 2 20" xfId="10770" xr:uid="{516A43A6-6E91-41EE-8B3E-11E5685C8EF1}"/>
    <cellStyle name="Normal 2 4 2 2 2 21" xfId="10771" xr:uid="{A11A5568-B581-4C85-923E-C32457AD1509}"/>
    <cellStyle name="Normal 2 4 2 2 2 22" xfId="10772" xr:uid="{09DF92EE-41C6-4F09-A3DD-79DDD2A04115}"/>
    <cellStyle name="Normal 2 4 2 2 2 23" xfId="10773" xr:uid="{CF9191EA-26DF-4F25-8B7A-1F6CBE7F68C0}"/>
    <cellStyle name="Normal 2 4 2 2 2 24" xfId="10774" xr:uid="{E7DE70C9-BBBE-4071-A726-C8A248D19E58}"/>
    <cellStyle name="Normal 2 4 2 2 2 25" xfId="10775" xr:uid="{9FC78511-6028-4C60-B5B5-89A1D8D0D3CF}"/>
    <cellStyle name="Normal 2 4 2 2 2 26" xfId="10776" xr:uid="{9BCBF4AA-8A10-4A3C-804E-875E1399E13F}"/>
    <cellStyle name="Normal 2 4 2 2 2 27" xfId="10777" xr:uid="{F6B67E13-03B2-408F-B24F-5CDB5BC5240E}"/>
    <cellStyle name="Normal 2 4 2 2 2 28" xfId="10778" xr:uid="{7EAB0790-E121-40B7-9F04-475DD283435E}"/>
    <cellStyle name="Normal 2 4 2 2 2 29" xfId="10779" xr:uid="{472DEFA4-BD83-4AE3-BF0B-DDA57AB22580}"/>
    <cellStyle name="Normal 2 4 2 2 2 3" xfId="10780" xr:uid="{F6817970-0EB8-4D65-A819-D4FAB8860D12}"/>
    <cellStyle name="Normal 2 4 2 2 2 30" xfId="10781" xr:uid="{2910A88E-0F60-4CCB-83E6-0A5B0D7F27D1}"/>
    <cellStyle name="Normal 2 4 2 2 2 31" xfId="10782" xr:uid="{C1536F2F-E877-44C6-AAAF-7C0ADF77A507}"/>
    <cellStyle name="Normal 2 4 2 2 2 32" xfId="10783" xr:uid="{188FFC9C-AF1A-4B09-AC3C-541FAEF58B54}"/>
    <cellStyle name="Normal 2 4 2 2 2 33" xfId="10784" xr:uid="{AB082BF7-BD2B-4F79-A435-E8F2786FD2CB}"/>
    <cellStyle name="Normal 2 4 2 2 2 34" xfId="10785" xr:uid="{43C23E54-0595-4185-9892-6E8DA9399563}"/>
    <cellStyle name="Normal 2 4 2 2 2 35" xfId="10786" xr:uid="{860D4273-87FE-42D0-9801-29AB092DC5BF}"/>
    <cellStyle name="Normal 2 4 2 2 2 36" xfId="10787" xr:uid="{95051B30-3C9F-4A8F-877D-BB1AE675D268}"/>
    <cellStyle name="Normal 2 4 2 2 2 37" xfId="10788" xr:uid="{5C588FF5-45B2-4AB1-85F0-AB0FCDC9039F}"/>
    <cellStyle name="Normal 2 4 2 2 2 38" xfId="10789" xr:uid="{269D2630-0FE3-4A31-9479-94A635350EED}"/>
    <cellStyle name="Normal 2 4 2 2 2 4" xfId="10790" xr:uid="{06B01A16-BEA9-42AD-A568-2CB637659233}"/>
    <cellStyle name="Normal 2 4 2 2 2 5" xfId="10791" xr:uid="{C72C77C0-4459-4511-9175-C4503341F7CF}"/>
    <cellStyle name="Normal 2 4 2 2 2 6" xfId="10792" xr:uid="{58ED22B1-4B1B-4C45-B704-84E22CE052BE}"/>
    <cellStyle name="Normal 2 4 2 2 2 7" xfId="10793" xr:uid="{B68052FC-5AFA-4474-B4B5-4F6FFC7131EC}"/>
    <cellStyle name="Normal 2 4 2 2 2 8" xfId="10794" xr:uid="{230C55CB-7377-4D6D-9774-C55388262EA2}"/>
    <cellStyle name="Normal 2 4 2 2 2 9" xfId="10795" xr:uid="{33B7E72C-9AED-4157-8D4E-BD877065C49A}"/>
    <cellStyle name="Normal 2 4 2 2 20" xfId="10796" xr:uid="{D40A9C03-E3DD-4A01-988D-AD71995C836F}"/>
    <cellStyle name="Normal 2 4 2 2 21" xfId="10797" xr:uid="{2EF516EE-89A3-42EB-8EBD-A795EEF15119}"/>
    <cellStyle name="Normal 2 4 2 2 22" xfId="10798" xr:uid="{6A4E31C4-F0DD-4144-BC1D-BE5C236D7AD0}"/>
    <cellStyle name="Normal 2 4 2 2 23" xfId="10799" xr:uid="{324FB50D-C49A-4E3F-B914-CCAF3B6B921E}"/>
    <cellStyle name="Normal 2 4 2 2 24" xfId="10800" xr:uid="{6452341A-F1DD-4D05-8C63-68B40810EF4D}"/>
    <cellStyle name="Normal 2 4 2 2 25" xfId="10801" xr:uid="{DBA099FC-3A4B-43BF-8E25-8464A400001F}"/>
    <cellStyle name="Normal 2 4 2 2 26" xfId="10802" xr:uid="{28353F9A-4619-4971-9466-58E43CA750EE}"/>
    <cellStyle name="Normal 2 4 2 2 27" xfId="10803" xr:uid="{26FC7BB6-B229-4D68-9D6A-D701EB9F0F78}"/>
    <cellStyle name="Normal 2 4 2 2 28" xfId="10804" xr:uid="{C34B954F-2F9B-43E8-86B0-0564A218F170}"/>
    <cellStyle name="Normal 2 4 2 2 29" xfId="10805" xr:uid="{509FA7EB-C222-4C4F-B91F-80F4ED99A6BB}"/>
    <cellStyle name="Normal 2 4 2 2 3" xfId="10806" xr:uid="{9622A21F-DE77-489E-9698-D327EFD12C05}"/>
    <cellStyle name="Normal 2 4 2 2 30" xfId="10807" xr:uid="{5B337B0F-CA6E-474C-9DA2-64213BD0CB22}"/>
    <cellStyle name="Normal 2 4 2 2 31" xfId="10808" xr:uid="{605A1B2E-0476-4E1B-B453-BC21C58D5B19}"/>
    <cellStyle name="Normal 2 4 2 2 32" xfId="10809" xr:uid="{4D8EF703-CD6D-419F-BFD6-A99E051AC777}"/>
    <cellStyle name="Normal 2 4 2 2 33" xfId="10810" xr:uid="{1C8A0FC1-1767-4816-8494-331BBA56340C}"/>
    <cellStyle name="Normal 2 4 2 2 34" xfId="10811" xr:uid="{AC9F3450-D1DB-4369-B4DD-C4549EEA55B1}"/>
    <cellStyle name="Normal 2 4 2 2 35" xfId="10812" xr:uid="{0A24278F-ADEB-4825-A220-EB3EA6F1A652}"/>
    <cellStyle name="Normal 2 4 2 2 36" xfId="10813" xr:uid="{1DC259AB-F1C6-4409-A191-6301803BF41C}"/>
    <cellStyle name="Normal 2 4 2 2 37" xfId="10814" xr:uid="{3EB917AB-3D79-400C-9994-24D79932EC1C}"/>
    <cellStyle name="Normal 2 4 2 2 38" xfId="10815" xr:uid="{7533AC0A-B2EA-4689-BC36-3A01C4722B48}"/>
    <cellStyle name="Normal 2 4 2 2 39" xfId="10816" xr:uid="{B1551DAA-31ED-4FFE-892D-E24987D61285}"/>
    <cellStyle name="Normal 2 4 2 2 4" xfId="10817" xr:uid="{08835A1F-1775-46D4-9862-3363189C118F}"/>
    <cellStyle name="Normal 2 4 2 2 40" xfId="10818" xr:uid="{3D5F799C-9685-4A1A-AAD4-55ADAC7A34B7}"/>
    <cellStyle name="Normal 2 4 2 2 5" xfId="10819" xr:uid="{4DB49778-4B06-4116-B0CF-C30251C3DCF8}"/>
    <cellStyle name="Normal 2 4 2 2 6" xfId="10820" xr:uid="{53839D07-0BFD-483E-BE24-BCDC4CF0DCB2}"/>
    <cellStyle name="Normal 2 4 2 2 7" xfId="10821" xr:uid="{16EC185A-E9EB-4456-8100-73E982F8D8E8}"/>
    <cellStyle name="Normal 2 4 2 2 8" xfId="10822" xr:uid="{0F72313E-1061-4DA7-8ADE-3EB96F8BD27C}"/>
    <cellStyle name="Normal 2 4 2 2 9" xfId="10823" xr:uid="{40344F10-528D-48DE-9636-8AB1A2AE0508}"/>
    <cellStyle name="Normal 2 4 2 20" xfId="10824" xr:uid="{BFB13D28-085E-42A5-800E-1EFDD0D14CD7}"/>
    <cellStyle name="Normal 2 4 2 21" xfId="10825" xr:uid="{DDDADAE1-8819-4E24-8E64-F5A7325997F4}"/>
    <cellStyle name="Normal 2 4 2 22" xfId="10826" xr:uid="{EE1B3FDD-9EA1-4731-A401-26DF057ED3AB}"/>
    <cellStyle name="Normal 2 4 2 23" xfId="10827" xr:uid="{BD810BBB-5C24-450E-9C41-A6177AAD8DFC}"/>
    <cellStyle name="Normal 2 4 2 24" xfId="10828" xr:uid="{1C8BB133-A586-488D-BBD0-934D08877D17}"/>
    <cellStyle name="Normal 2 4 2 25" xfId="10829" xr:uid="{06554E33-98B8-4C58-AB15-F95B48F30F0A}"/>
    <cellStyle name="Normal 2 4 2 26" xfId="10830" xr:uid="{12367F65-EDBD-4A5F-9334-677910A3CB30}"/>
    <cellStyle name="Normal 2 4 2 27" xfId="10831" xr:uid="{29524B1E-BCA1-4050-9A97-D82A5F4D7F6D}"/>
    <cellStyle name="Normal 2 4 2 28" xfId="10832" xr:uid="{94D5C9D3-89DB-4B71-A5A0-65007D2680F7}"/>
    <cellStyle name="Normal 2 4 2 29" xfId="10833" xr:uid="{DCBE8599-E5B7-4ABD-9ED5-51EC1AECB964}"/>
    <cellStyle name="Normal 2 4 2 3" xfId="10834" xr:uid="{77BFF26C-8743-42C7-BE40-76B05C116F07}"/>
    <cellStyle name="Normal 2 4 2 3 10" xfId="10835" xr:uid="{E5381D7F-587C-4E53-99FD-CD141EF874BC}"/>
    <cellStyle name="Normal 2 4 2 3 11" xfId="10836" xr:uid="{9221BF08-8670-4484-B9BB-D2FA5B7D28C2}"/>
    <cellStyle name="Normal 2 4 2 3 12" xfId="10837" xr:uid="{19B8FE74-6ACB-4AA2-8BE9-953AF6ABBA28}"/>
    <cellStyle name="Normal 2 4 2 3 13" xfId="10838" xr:uid="{60B46215-4C07-4CDB-AF82-8717ACDF7F4E}"/>
    <cellStyle name="Normal 2 4 2 3 14" xfId="10839" xr:uid="{E12852EA-F49C-4617-8BC1-6CB1B3F76510}"/>
    <cellStyle name="Normal 2 4 2 3 15" xfId="10840" xr:uid="{6D582B6A-0951-4E95-B211-4181866E9BD4}"/>
    <cellStyle name="Normal 2 4 2 3 16" xfId="10841" xr:uid="{35517E72-5A3E-4E0B-AAF7-B2D7AA87F374}"/>
    <cellStyle name="Normal 2 4 2 3 17" xfId="10842" xr:uid="{FDCC274B-000C-41C9-B501-1BC266D60F17}"/>
    <cellStyle name="Normal 2 4 2 3 18" xfId="10843" xr:uid="{6028E1D1-1778-4320-A0C5-90E8E05D7D82}"/>
    <cellStyle name="Normal 2 4 2 3 19" xfId="10844" xr:uid="{74836716-DD6D-4887-BF77-DB99978A76E9}"/>
    <cellStyle name="Normal 2 4 2 3 2" xfId="10845" xr:uid="{37E59E20-7245-41F8-A9C3-6D0AA4F2E582}"/>
    <cellStyle name="Normal 2 4 2 3 2 10" xfId="10846" xr:uid="{B7AD5263-DB27-45E5-9CD6-7B5C0D291724}"/>
    <cellStyle name="Normal 2 4 2 3 2 11" xfId="10847" xr:uid="{1DA72DCD-0BA2-40C2-8F28-DAD3576A89B7}"/>
    <cellStyle name="Normal 2 4 2 3 2 12" xfId="10848" xr:uid="{14DC3810-BD55-44FC-93FE-BFCB9C11EEA6}"/>
    <cellStyle name="Normal 2 4 2 3 2 13" xfId="10849" xr:uid="{906143FB-CB37-45BC-A8EB-D8C16AEBC746}"/>
    <cellStyle name="Normal 2 4 2 3 2 14" xfId="10850" xr:uid="{D0D15378-78EC-4B62-BFC4-91D0E09A97F0}"/>
    <cellStyle name="Normal 2 4 2 3 2 15" xfId="10851" xr:uid="{3F486F60-8A43-4CC6-A2C5-AE994E3652E5}"/>
    <cellStyle name="Normal 2 4 2 3 2 16" xfId="10852" xr:uid="{7F8874ED-3840-4226-9A09-382E4A116D77}"/>
    <cellStyle name="Normal 2 4 2 3 2 17" xfId="10853" xr:uid="{F0BA2FA8-A12F-403B-99B5-D4DF9AAAA264}"/>
    <cellStyle name="Normal 2 4 2 3 2 18" xfId="10854" xr:uid="{F36E2B7F-9E61-490B-8D02-C6DBC6FB488F}"/>
    <cellStyle name="Normal 2 4 2 3 2 19" xfId="10855" xr:uid="{9E3DE7CD-B135-4A79-B1CD-063B520FC768}"/>
    <cellStyle name="Normal 2 4 2 3 2 2" xfId="10856" xr:uid="{6D666F29-CBF5-43A9-A421-0F16B6B245AE}"/>
    <cellStyle name="Normal 2 4 2 3 2 20" xfId="10857" xr:uid="{882C2C54-B234-41DD-A578-ADF9BCB34B35}"/>
    <cellStyle name="Normal 2 4 2 3 2 21" xfId="10858" xr:uid="{05DAB47C-64FA-43A6-8DE3-3C8C7B65A967}"/>
    <cellStyle name="Normal 2 4 2 3 2 22" xfId="10859" xr:uid="{5E36D2B0-821C-4A85-8BA4-63E65D09D91A}"/>
    <cellStyle name="Normal 2 4 2 3 2 23" xfId="10860" xr:uid="{DE7AB538-A18E-4F8E-8C42-F59A6B3AECD9}"/>
    <cellStyle name="Normal 2 4 2 3 2 24" xfId="10861" xr:uid="{D2C743E0-62FB-4D0A-9913-E9BFFEBC0BF0}"/>
    <cellStyle name="Normal 2 4 2 3 2 25" xfId="10862" xr:uid="{6246804D-54D3-43F6-8FD7-1230576E96C7}"/>
    <cellStyle name="Normal 2 4 2 3 2 26" xfId="10863" xr:uid="{9772E4E9-4E40-4489-A559-FD8D2786E111}"/>
    <cellStyle name="Normal 2 4 2 3 2 27" xfId="10864" xr:uid="{52B6D3C9-C09E-4C81-8AEF-79C3DCD84783}"/>
    <cellStyle name="Normal 2 4 2 3 2 28" xfId="10865" xr:uid="{AC6C646D-6C03-4188-BE2C-5396D4B8ADC5}"/>
    <cellStyle name="Normal 2 4 2 3 2 29" xfId="10866" xr:uid="{8DF5F373-F335-42CD-AFD3-4D75BAF78084}"/>
    <cellStyle name="Normal 2 4 2 3 2 3" xfId="10867" xr:uid="{C39A58B4-0530-4FD2-A82F-300047DEA056}"/>
    <cellStyle name="Normal 2 4 2 3 2 30" xfId="10868" xr:uid="{9543E4BA-CCAF-43F7-8497-30EF8D01C78E}"/>
    <cellStyle name="Normal 2 4 2 3 2 31" xfId="10869" xr:uid="{4E67FF45-7148-4622-946B-893AC28FD793}"/>
    <cellStyle name="Normal 2 4 2 3 2 32" xfId="10870" xr:uid="{C067B77D-B4BB-425E-B269-DD242E4687BF}"/>
    <cellStyle name="Normal 2 4 2 3 2 33" xfId="10871" xr:uid="{252682A4-CE6F-4317-A1CA-A57C01E6C22F}"/>
    <cellStyle name="Normal 2 4 2 3 2 34" xfId="10872" xr:uid="{39D20A1D-84D0-4B4B-94F9-172EBB21136B}"/>
    <cellStyle name="Normal 2 4 2 3 2 35" xfId="10873" xr:uid="{BE35A3C3-2568-40A7-BF1C-4B4D057636FC}"/>
    <cellStyle name="Normal 2 4 2 3 2 36" xfId="10874" xr:uid="{817E1D26-A94B-462C-9877-BD203052EB46}"/>
    <cellStyle name="Normal 2 4 2 3 2 37" xfId="10875" xr:uid="{FDD9DE8C-5DCD-4E23-A50E-E2E75987BC05}"/>
    <cellStyle name="Normal 2 4 2 3 2 38" xfId="10876" xr:uid="{89C06D78-D509-4710-B5B2-FD59DADCC63F}"/>
    <cellStyle name="Normal 2 4 2 3 2 4" xfId="10877" xr:uid="{0DA3633F-9432-4F2C-847B-870711D6D712}"/>
    <cellStyle name="Normal 2 4 2 3 2 5" xfId="10878" xr:uid="{1DB12CA2-7F03-4DD5-988A-7E90B191E72F}"/>
    <cellStyle name="Normal 2 4 2 3 2 6" xfId="10879" xr:uid="{8456EFFC-B40A-4A4B-B989-A6021950A59F}"/>
    <cellStyle name="Normal 2 4 2 3 2 7" xfId="10880" xr:uid="{30E626CF-5932-454E-B28A-69327F75F1B3}"/>
    <cellStyle name="Normal 2 4 2 3 2 8" xfId="10881" xr:uid="{2D7D74B3-8D99-4AFE-9026-5F80A5A59C6E}"/>
    <cellStyle name="Normal 2 4 2 3 2 9" xfId="10882" xr:uid="{2AC52565-6453-471A-BB2F-0AE0222BBD37}"/>
    <cellStyle name="Normal 2 4 2 3 20" xfId="10883" xr:uid="{F58A43EF-96E0-4C97-96FE-526643A6BC87}"/>
    <cellStyle name="Normal 2 4 2 3 21" xfId="10884" xr:uid="{B015D056-677C-4641-B165-3F6564BB7DA5}"/>
    <cellStyle name="Normal 2 4 2 3 22" xfId="10885" xr:uid="{9D384BFB-A5FA-45E2-B250-C099141072B8}"/>
    <cellStyle name="Normal 2 4 2 3 23" xfId="10886" xr:uid="{D9433760-FA24-4F8A-A025-E1B9908F5A80}"/>
    <cellStyle name="Normal 2 4 2 3 24" xfId="10887" xr:uid="{2F750368-8031-40D9-BB0E-772DF96D92E8}"/>
    <cellStyle name="Normal 2 4 2 3 25" xfId="10888" xr:uid="{6B239E15-2129-4219-BC5F-20C56EE00910}"/>
    <cellStyle name="Normal 2 4 2 3 26" xfId="10889" xr:uid="{97B7C5BF-20F6-44C4-A879-9CEAC81E28DE}"/>
    <cellStyle name="Normal 2 4 2 3 27" xfId="10890" xr:uid="{E5C6B559-17A7-41B6-AF5A-B7EBB12D59B9}"/>
    <cellStyle name="Normal 2 4 2 3 28" xfId="10891" xr:uid="{6D2A8794-27E1-4BF1-AC63-277A7A07A7D4}"/>
    <cellStyle name="Normal 2 4 2 3 29" xfId="10892" xr:uid="{5CA95047-3EE7-428A-AD1A-074C336DBF4B}"/>
    <cellStyle name="Normal 2 4 2 3 3" xfId="10893" xr:uid="{24ADEDFD-7F8D-4D8F-AC2E-DA35B1EE74AF}"/>
    <cellStyle name="Normal 2 4 2 3 30" xfId="10894" xr:uid="{5A62843B-7877-473E-BB2A-520F4F46B578}"/>
    <cellStyle name="Normal 2 4 2 3 31" xfId="10895" xr:uid="{4741D55F-CF4F-445F-8F67-5A2ACA810C85}"/>
    <cellStyle name="Normal 2 4 2 3 32" xfId="10896" xr:uid="{AA994842-EE42-47D1-BDD9-C64436BA3D22}"/>
    <cellStyle name="Normal 2 4 2 3 33" xfId="10897" xr:uid="{BB49E087-072F-4DEE-9B10-55F02AF7A66D}"/>
    <cellStyle name="Normal 2 4 2 3 34" xfId="10898" xr:uid="{ED9690B5-827C-48D1-8DDA-B1ADAA890F52}"/>
    <cellStyle name="Normal 2 4 2 3 35" xfId="10899" xr:uid="{A260542C-8000-4D8C-A3BE-FD92297B1C0A}"/>
    <cellStyle name="Normal 2 4 2 3 36" xfId="10900" xr:uid="{A6823388-2995-43A3-B7CA-23556762F746}"/>
    <cellStyle name="Normal 2 4 2 3 37" xfId="10901" xr:uid="{1FDB8414-5213-49A3-9B3A-EC5466C10402}"/>
    <cellStyle name="Normal 2 4 2 3 38" xfId="10902" xr:uid="{753FDF53-DE9F-405C-A687-4FC90A506E9F}"/>
    <cellStyle name="Normal 2 4 2 3 4" xfId="10903" xr:uid="{9CC7DDAE-BBFE-4FEC-898B-BD58BC64533F}"/>
    <cellStyle name="Normal 2 4 2 3 5" xfId="10904" xr:uid="{6D8D4082-8DE0-44CC-89F5-12DAE6CEB18D}"/>
    <cellStyle name="Normal 2 4 2 3 6" xfId="10905" xr:uid="{517C5485-D5B1-4F95-93A8-ABE5B476BAA6}"/>
    <cellStyle name="Normal 2 4 2 3 7" xfId="10906" xr:uid="{628E6503-6176-41E4-B9A9-22871A15A944}"/>
    <cellStyle name="Normal 2 4 2 3 8" xfId="10907" xr:uid="{D01A0E13-17CD-46D7-9C1A-1ADBEBC09974}"/>
    <cellStyle name="Normal 2 4 2 3 9" xfId="10908" xr:uid="{38A9FCB7-75AB-4876-878A-99FB6AFC3731}"/>
    <cellStyle name="Normal 2 4 2 30" xfId="10909" xr:uid="{3926E20A-37E8-44CE-92C4-27A14FFDC26B}"/>
    <cellStyle name="Normal 2 4 2 31" xfId="10910" xr:uid="{78FFE49D-8DC6-4D31-826D-E8E48E5EFE49}"/>
    <cellStyle name="Normal 2 4 2 32" xfId="10911" xr:uid="{16C89F92-9305-4B31-B8D6-6BE0E8A24DFC}"/>
    <cellStyle name="Normal 2 4 2 33" xfId="10912" xr:uid="{744D951C-E499-4CB7-9AE0-3D551F675BB8}"/>
    <cellStyle name="Normal 2 4 2 34" xfId="10913" xr:uid="{DCDC1F17-563B-49D3-BA6F-0D7EEE4A04D6}"/>
    <cellStyle name="Normal 2 4 2 35" xfId="10914" xr:uid="{7357C075-0C77-44DE-B16B-36D2AC67D773}"/>
    <cellStyle name="Normal 2 4 2 36" xfId="10915" xr:uid="{897983AA-B72F-4F09-8BEB-3F08BDD26032}"/>
    <cellStyle name="Normal 2 4 2 37" xfId="10916" xr:uid="{A025BC20-55D2-4CA6-9267-0FDD24B23A7B}"/>
    <cellStyle name="Normal 2 4 2 38" xfId="10917" xr:uid="{FFAA1A2F-D5D1-4D44-B919-91259A9D78CD}"/>
    <cellStyle name="Normal 2 4 2 39" xfId="10918" xr:uid="{93D60D1F-8104-402E-A0AA-9666ADC8C431}"/>
    <cellStyle name="Normal 2 4 2 4" xfId="10919" xr:uid="{28933B13-1682-4362-9382-25DA57F8F8BD}"/>
    <cellStyle name="Normal 2 4 2 40" xfId="10920" xr:uid="{52889C24-F873-49C3-86BF-31BB6FDA8853}"/>
    <cellStyle name="Normal 2 4 2 5" xfId="10921" xr:uid="{425125E0-36AC-4ED1-8923-25FA0067C4CA}"/>
    <cellStyle name="Normal 2 4 2 6" xfId="10922" xr:uid="{181987EA-CDF8-4FFD-AF6B-B22B986E7993}"/>
    <cellStyle name="Normal 2 4 2 7" xfId="10923" xr:uid="{A2EC28CB-AE77-493D-90B5-9B912F9BADAD}"/>
    <cellStyle name="Normal 2 4 2 8" xfId="10924" xr:uid="{D03BB861-10F2-4CA7-950B-E7272480F6F9}"/>
    <cellStyle name="Normal 2 4 2 9" xfId="10925" xr:uid="{5647B20E-17EF-4749-BABF-4518C124610B}"/>
    <cellStyle name="Normal 2 4 20" xfId="10926" xr:uid="{78F75F7A-E42C-48FE-9CCB-1DC4942D8E03}"/>
    <cellStyle name="Normal 2 4 21" xfId="10927" xr:uid="{493F4BBB-7BBE-4325-AC2F-36CEAF124B25}"/>
    <cellStyle name="Normal 2 4 22" xfId="10928" xr:uid="{E89DAA4A-482F-4A62-AAB5-CE0B35F8444C}"/>
    <cellStyle name="Normal 2 4 23" xfId="10929" xr:uid="{F8CB344F-B7E7-4E2C-92D3-3AC49603BC4B}"/>
    <cellStyle name="Normal 2 4 24" xfId="10930" xr:uid="{840669ED-BC6C-40B1-86DF-8373442EA995}"/>
    <cellStyle name="Normal 2 4 25" xfId="10931" xr:uid="{57BAB03F-381E-44F4-84C2-7C8DDB384748}"/>
    <cellStyle name="Normal 2 4 26" xfId="10932" xr:uid="{B1ED7CE1-AA5A-4A4B-AF1E-690E0B894109}"/>
    <cellStyle name="Normal 2 4 27" xfId="10933" xr:uid="{487BCE09-D4DF-4429-983C-58C9B07E138B}"/>
    <cellStyle name="Normal 2 4 28" xfId="10934" xr:uid="{0710C852-EF77-4C21-B3A9-52A5435640EE}"/>
    <cellStyle name="Normal 2 4 29" xfId="10935" xr:uid="{F35F673A-97E9-4D11-860A-685290C2C9D6}"/>
    <cellStyle name="Normal 2 4 3" xfId="10936" xr:uid="{62E32F32-42EE-464F-A51D-35E70744EF42}"/>
    <cellStyle name="Normal 2 4 30" xfId="10937" xr:uid="{67554776-921D-4FCB-AC79-BAE69A5B6EEF}"/>
    <cellStyle name="Normal 2 4 31" xfId="10938" xr:uid="{D3F135AB-7CF1-451C-A4B8-0F00E41004A9}"/>
    <cellStyle name="Normal 2 4 32" xfId="10939" xr:uid="{7F75FDFD-CFCF-4DCC-926F-B964A58EEFCC}"/>
    <cellStyle name="Normal 2 4 33" xfId="10940" xr:uid="{8AB9B6E0-166F-49AA-A029-C2D2EABA1A3C}"/>
    <cellStyle name="Normal 2 4 34" xfId="10941" xr:uid="{F0E36C26-14A1-4BF5-B918-4A4B2A2C952C}"/>
    <cellStyle name="Normal 2 4 35" xfId="10942" xr:uid="{0BFB0A3C-843D-4652-BA7B-EEBA3DF2827D}"/>
    <cellStyle name="Normal 2 4 36" xfId="10943" xr:uid="{18789DE5-D909-4AEA-AE96-31B6E326E5D6}"/>
    <cellStyle name="Normal 2 4 37" xfId="10944" xr:uid="{7A4C703A-F96E-4760-96B4-8C62848AAFCD}"/>
    <cellStyle name="Normal 2 4 38" xfId="10945" xr:uid="{73FD08CE-97DB-4D89-9572-E7B40FDB610E}"/>
    <cellStyle name="Normal 2 4 39" xfId="10946" xr:uid="{75EA9583-DC36-4C17-95DF-D3D98AA3B551}"/>
    <cellStyle name="Normal 2 4 4" xfId="10947" xr:uid="{2717672F-37B1-4927-8535-BECEE4B959A3}"/>
    <cellStyle name="Normal 2 4 40" xfId="10948" xr:uid="{0EC7E804-7DAD-4C89-9FE7-0573F567B802}"/>
    <cellStyle name="Normal 2 4 41" xfId="10949" xr:uid="{DB015F65-9F6A-4D74-BFAB-A96B287EEBA3}"/>
    <cellStyle name="Normal 2 4 42" xfId="10950" xr:uid="{7D92E1B7-048B-4DF5-A165-DEF21FD7EF4C}"/>
    <cellStyle name="Normal 2 4 43" xfId="10951" xr:uid="{9C5F7403-6096-4B24-B5DC-B287A45B24EF}"/>
    <cellStyle name="Normal 2 4 44" xfId="10952" xr:uid="{6313B318-BBE1-4A60-8036-558A1A230AA8}"/>
    <cellStyle name="Normal 2 4 5" xfId="10953" xr:uid="{545FE14D-D15D-4803-A888-AF8CC8F20AB1}"/>
    <cellStyle name="Normal 2 4 6" xfId="10954" xr:uid="{AFE472D1-C225-4AAC-B69B-B33CF33B1FBE}"/>
    <cellStyle name="Normal 2 4 6 10" xfId="10955" xr:uid="{C953223F-EB84-41C5-8D8F-9B8DB5AB7BF3}"/>
    <cellStyle name="Normal 2 4 6 11" xfId="10956" xr:uid="{D5AF6BCB-23F8-4040-85A4-A03E10078AE5}"/>
    <cellStyle name="Normal 2 4 6 12" xfId="10957" xr:uid="{66D8C5FF-7395-4FAE-A40E-7816138491FA}"/>
    <cellStyle name="Normal 2 4 6 13" xfId="10958" xr:uid="{214D6389-1CA5-448B-83B0-624E22EB0704}"/>
    <cellStyle name="Normal 2 4 6 14" xfId="10959" xr:uid="{B96CC126-699C-47D1-BBD6-66279AF2F0AE}"/>
    <cellStyle name="Normal 2 4 6 15" xfId="10960" xr:uid="{9E30B378-9423-4F77-AE15-B2ECD458958C}"/>
    <cellStyle name="Normal 2 4 6 16" xfId="10961" xr:uid="{1CC07D0D-242D-474C-9E25-93AB3D6EFA88}"/>
    <cellStyle name="Normal 2 4 6 17" xfId="10962" xr:uid="{C4F1CB8E-AE84-42B8-97ED-EDC58F5872CE}"/>
    <cellStyle name="Normal 2 4 6 18" xfId="10963" xr:uid="{D8C3C4C5-23D6-4D26-B81A-F0931E3390E5}"/>
    <cellStyle name="Normal 2 4 6 19" xfId="10964" xr:uid="{7174AACF-8C49-4F09-8E34-4789058A8023}"/>
    <cellStyle name="Normal 2 4 6 2" xfId="10965" xr:uid="{D9DC1668-21C3-41FC-801D-24D961BAFEA4}"/>
    <cellStyle name="Normal 2 4 6 2 10" xfId="10966" xr:uid="{62B242ED-D362-40E9-A382-66DAD1FD5123}"/>
    <cellStyle name="Normal 2 4 6 2 11" xfId="10967" xr:uid="{9DE996B4-02A8-4610-8651-95EFB9AE0992}"/>
    <cellStyle name="Normal 2 4 6 2 12" xfId="10968" xr:uid="{8D29FA63-7774-46FC-94AB-66894E5B4796}"/>
    <cellStyle name="Normal 2 4 6 2 13" xfId="10969" xr:uid="{13064584-055C-4D77-BBB1-30208C1025ED}"/>
    <cellStyle name="Normal 2 4 6 2 14" xfId="10970" xr:uid="{A868226E-CC23-47F8-8B16-54C1C52FEDE2}"/>
    <cellStyle name="Normal 2 4 6 2 15" xfId="10971" xr:uid="{E9579C89-41F0-474F-A382-672F62A07D54}"/>
    <cellStyle name="Normal 2 4 6 2 16" xfId="10972" xr:uid="{331FCF2D-6952-4277-ABCB-2947FD84344A}"/>
    <cellStyle name="Normal 2 4 6 2 17" xfId="10973" xr:uid="{D71AB5D2-A5B9-417B-B295-BF15458468B3}"/>
    <cellStyle name="Normal 2 4 6 2 18" xfId="10974" xr:uid="{93A3BA4B-84A9-4051-B0D9-B87ABD002401}"/>
    <cellStyle name="Normal 2 4 6 2 19" xfId="10975" xr:uid="{2A83A231-3F12-40D5-B8E2-AEB48351529E}"/>
    <cellStyle name="Normal 2 4 6 2 2" xfId="10976" xr:uid="{11A51830-5491-4690-A67F-D154E412AC68}"/>
    <cellStyle name="Normal 2 4 6 2 20" xfId="10977" xr:uid="{63338C2A-4978-44AF-8895-7A3F16AB0239}"/>
    <cellStyle name="Normal 2 4 6 2 21" xfId="10978" xr:uid="{3EB0BB25-BDE5-49F6-AA1D-D3CDEF5E495F}"/>
    <cellStyle name="Normal 2 4 6 2 22" xfId="10979" xr:uid="{D2193298-1707-4C87-BDBC-FF08E1FE0BF7}"/>
    <cellStyle name="Normal 2 4 6 2 23" xfId="10980" xr:uid="{AEC13742-B98F-4F7E-B83E-FE352F42C60A}"/>
    <cellStyle name="Normal 2 4 6 2 24" xfId="10981" xr:uid="{37BE095F-4C13-41F7-875D-CA71661FE32B}"/>
    <cellStyle name="Normal 2 4 6 2 25" xfId="10982" xr:uid="{8A36866C-CB97-41D3-BB33-6A0315A923D0}"/>
    <cellStyle name="Normal 2 4 6 2 26" xfId="10983" xr:uid="{7E5B5AD5-9DD5-4397-A78B-AD56D4831132}"/>
    <cellStyle name="Normal 2 4 6 2 27" xfId="10984" xr:uid="{E4337883-F8A9-471E-BF1E-09DB2E327198}"/>
    <cellStyle name="Normal 2 4 6 2 28" xfId="10985" xr:uid="{9796C439-334C-4FFC-B23E-D27DD97664C0}"/>
    <cellStyle name="Normal 2 4 6 2 29" xfId="10986" xr:uid="{D6786EA3-DF1E-4EE6-A4CF-E642F95F4870}"/>
    <cellStyle name="Normal 2 4 6 2 3" xfId="10987" xr:uid="{9E8753CA-A803-42E2-92E7-5A4EC30F9B63}"/>
    <cellStyle name="Normal 2 4 6 2 30" xfId="10988" xr:uid="{5F5CD570-80C9-49D5-98BC-478CC445E210}"/>
    <cellStyle name="Normal 2 4 6 2 31" xfId="10989" xr:uid="{92097552-07DE-46B0-856E-51E0072BC8F1}"/>
    <cellStyle name="Normal 2 4 6 2 32" xfId="10990" xr:uid="{C15CB20D-EEAF-4BBD-B173-6D7E06A1FDAD}"/>
    <cellStyle name="Normal 2 4 6 2 33" xfId="10991" xr:uid="{1006F8A3-F489-426F-A737-2010CAF23EB3}"/>
    <cellStyle name="Normal 2 4 6 2 34" xfId="10992" xr:uid="{5BABEF2B-EEB0-4EAA-945B-01D97D91ED7F}"/>
    <cellStyle name="Normal 2 4 6 2 35" xfId="10993" xr:uid="{E39C2AE2-4338-4834-BDC3-E2586101BA74}"/>
    <cellStyle name="Normal 2 4 6 2 36" xfId="10994" xr:uid="{67756680-9AD3-4A3B-A968-0589C2FD016B}"/>
    <cellStyle name="Normal 2 4 6 2 37" xfId="10995" xr:uid="{7C4ACB7B-3099-4B7E-80DA-DC414C78C3E5}"/>
    <cellStyle name="Normal 2 4 6 2 38" xfId="10996" xr:uid="{82A2CAE4-D871-4E0F-A242-68B7F80A6DCA}"/>
    <cellStyle name="Normal 2 4 6 2 4" xfId="10997" xr:uid="{3AE61F7A-131D-4659-B2F8-5724250D995E}"/>
    <cellStyle name="Normal 2 4 6 2 5" xfId="10998" xr:uid="{AEA0F450-D0C6-4043-A225-F8F194633957}"/>
    <cellStyle name="Normal 2 4 6 2 6" xfId="10999" xr:uid="{E4A94D38-0E2E-4D46-90C1-A7DCB92F742B}"/>
    <cellStyle name="Normal 2 4 6 2 7" xfId="11000" xr:uid="{755A4980-C8E0-4409-9380-06CAB400E056}"/>
    <cellStyle name="Normal 2 4 6 2 8" xfId="11001" xr:uid="{83A4144E-113F-433D-BD0C-ACE5FA4F6FFA}"/>
    <cellStyle name="Normal 2 4 6 2 9" xfId="11002" xr:uid="{492E1690-ACD5-491A-BE84-11CC63C77D5F}"/>
    <cellStyle name="Normal 2 4 6 20" xfId="11003" xr:uid="{B92ACFA3-A9A4-43E2-8700-A1C04F9C3210}"/>
    <cellStyle name="Normal 2 4 6 21" xfId="11004" xr:uid="{03FB5E87-C3B6-4DB5-BAF9-24C6C801EE44}"/>
    <cellStyle name="Normal 2 4 6 22" xfId="11005" xr:uid="{A3AF1B57-25AD-45DC-BA77-A70A30BD0587}"/>
    <cellStyle name="Normal 2 4 6 23" xfId="11006" xr:uid="{0F6F1F3C-5630-4D6D-8718-144A9A718FB6}"/>
    <cellStyle name="Normal 2 4 6 24" xfId="11007" xr:uid="{8DD1FE84-04C8-499C-96CA-750C5605E948}"/>
    <cellStyle name="Normal 2 4 6 25" xfId="11008" xr:uid="{3FD31496-70ED-4A56-AE14-542DB5B458F3}"/>
    <cellStyle name="Normal 2 4 6 26" xfId="11009" xr:uid="{29338C91-EEDF-43FA-9208-57B91859EA66}"/>
    <cellStyle name="Normal 2 4 6 27" xfId="11010" xr:uid="{EBB27197-ACA5-4610-BC49-5F9FF466F5A1}"/>
    <cellStyle name="Normal 2 4 6 28" xfId="11011" xr:uid="{FEAE6E70-6BC8-42B8-9C77-9C8BAD43A6B8}"/>
    <cellStyle name="Normal 2 4 6 29" xfId="11012" xr:uid="{C2D8B8F4-72A6-42D3-9978-5D0B86E94017}"/>
    <cellStyle name="Normal 2 4 6 3" xfId="11013" xr:uid="{2C9396D3-E789-40DD-8728-67F319AA3D99}"/>
    <cellStyle name="Normal 2 4 6 30" xfId="11014" xr:uid="{4F22F3B0-B8E4-4259-B1A5-E57503C4DD40}"/>
    <cellStyle name="Normal 2 4 6 31" xfId="11015" xr:uid="{D8B7E60C-D645-4CB0-87B3-DDBB66EB4F27}"/>
    <cellStyle name="Normal 2 4 6 32" xfId="11016" xr:uid="{3B50ECA5-8C8B-4457-A1A3-07782829A6BF}"/>
    <cellStyle name="Normal 2 4 6 33" xfId="11017" xr:uid="{60F27843-7834-4CAF-8BCD-1778C0F9344A}"/>
    <cellStyle name="Normal 2 4 6 34" xfId="11018" xr:uid="{25637237-B4A9-4B00-AA40-DD88C649C7A6}"/>
    <cellStyle name="Normal 2 4 6 35" xfId="11019" xr:uid="{2EF98C1F-7718-4527-94AB-7E7D2FDA261E}"/>
    <cellStyle name="Normal 2 4 6 36" xfId="11020" xr:uid="{B4FB6150-B1DF-4671-A4B3-8320E41B3086}"/>
    <cellStyle name="Normal 2 4 6 37" xfId="11021" xr:uid="{BB6C9383-0F5B-4961-B435-28C3ED6CDA1F}"/>
    <cellStyle name="Normal 2 4 6 38" xfId="11022" xr:uid="{0D9B556B-AA85-4DBF-B545-E693913DADCF}"/>
    <cellStyle name="Normal 2 4 6 4" xfId="11023" xr:uid="{326E1873-1E74-4E2A-94E2-04041D39736E}"/>
    <cellStyle name="Normal 2 4 6 5" xfId="11024" xr:uid="{1052127D-FB3A-4DA8-B3B2-C2019B6669B6}"/>
    <cellStyle name="Normal 2 4 6 6" xfId="11025" xr:uid="{EBB0A77A-F117-435D-8997-BF02571740D1}"/>
    <cellStyle name="Normal 2 4 6 7" xfId="11026" xr:uid="{1A822E17-A9DE-4A58-8C8D-6E689FFA619C}"/>
    <cellStyle name="Normal 2 4 6 8" xfId="11027" xr:uid="{556A56C9-30A4-47D9-8D4D-7CDA902DB5BD}"/>
    <cellStyle name="Normal 2 4 6 9" xfId="11028" xr:uid="{9DC4F073-F747-492C-B799-BA56B4646214}"/>
    <cellStyle name="Normal 2 4 7" xfId="11029" xr:uid="{4712F635-1C67-4ACC-9FE0-71EC2125CC2A}"/>
    <cellStyle name="Normal 2 4 8" xfId="11030" xr:uid="{5CB0E48F-8C68-4475-8089-D5C9CF7EF93B}"/>
    <cellStyle name="Normal 2 4 9" xfId="11031" xr:uid="{1C43310E-48C9-492E-B3C3-3C85955B20A3}"/>
    <cellStyle name="Normal 2 40" xfId="11032" xr:uid="{999F383E-5AE5-4F17-9BE7-2C6514FB5A5E}"/>
    <cellStyle name="Normal 2 41" xfId="11033" xr:uid="{281587F9-73C6-4E23-865E-E5F734126587}"/>
    <cellStyle name="Normal 2 42" xfId="11034" xr:uid="{49DA575D-0CC5-4D0B-8DD6-347010EFC69A}"/>
    <cellStyle name="Normal 2 43" xfId="11035" xr:uid="{69E2E67F-7EB3-44B0-87B2-004A473A3927}"/>
    <cellStyle name="Normal 2 44" xfId="11036" xr:uid="{E17E7D4B-64D6-48E7-A550-7F227D0B0A24}"/>
    <cellStyle name="Normal 2 45" xfId="11037" xr:uid="{49FA6B3E-D4A5-449C-8794-A5115CC59910}"/>
    <cellStyle name="Normal 2 46" xfId="11038" xr:uid="{6666472E-50E3-45FA-8615-59BF6CC93FFA}"/>
    <cellStyle name="Normal 2 47" xfId="11039" xr:uid="{4BBE99E1-5911-491A-98BF-00D762C84828}"/>
    <cellStyle name="Normal 2 48" xfId="11040" xr:uid="{580AC999-EFAE-4B2F-8E1E-C844919E3178}"/>
    <cellStyle name="Normal 2 49" xfId="11041" xr:uid="{FF9DAE34-3CE9-48B4-92AA-711EBC32FF70}"/>
    <cellStyle name="Normal 2 5" xfId="11042" xr:uid="{27B95CF8-DA37-4FA7-A9D2-3F9E2C31DAC0}"/>
    <cellStyle name="Normal 2 5 10" xfId="11043" xr:uid="{DE2FABFB-6177-49B5-9A50-0F4742EE228A}"/>
    <cellStyle name="Normal 2 5 11" xfId="11044" xr:uid="{8511E3CA-815A-40C8-88E4-18E4205839D1}"/>
    <cellStyle name="Normal 2 5 12" xfId="11045" xr:uid="{3222D2D5-24A3-4243-8382-6BFAA1EF3383}"/>
    <cellStyle name="Normal 2 5 13" xfId="11046" xr:uid="{E44653C2-D05B-4E61-9BCD-B69A15B211C8}"/>
    <cellStyle name="Normal 2 5 14" xfId="11047" xr:uid="{2B50F06D-F703-48B0-BEE4-B879C852034E}"/>
    <cellStyle name="Normal 2 5 15" xfId="11048" xr:uid="{57943943-7B66-43E7-B670-C61D724DC794}"/>
    <cellStyle name="Normal 2 5 16" xfId="11049" xr:uid="{7008C6FD-B7A2-4169-877F-15ADDAC94E01}"/>
    <cellStyle name="Normal 2 5 17" xfId="11050" xr:uid="{D69AD3BB-8110-4ECD-8F41-E51CCA573C8D}"/>
    <cellStyle name="Normal 2 5 18" xfId="11051" xr:uid="{CC9F2D93-41D1-403C-A050-C20636F6658D}"/>
    <cellStyle name="Normal 2 5 19" xfId="11052" xr:uid="{EBA9CA51-08E5-4788-85BE-1A8B660FEB7D}"/>
    <cellStyle name="Normal 2 5 2" xfId="11053" xr:uid="{9A2514FF-B801-4E59-A312-C55E9DDA94C7}"/>
    <cellStyle name="Normal 2 5 2 10" xfId="11054" xr:uid="{CFD6DC24-52F8-49F7-A6EF-ACF3AE380D37}"/>
    <cellStyle name="Normal 2 5 2 11" xfId="11055" xr:uid="{D6A0A500-68FF-4F6B-9962-E7A84C51C866}"/>
    <cellStyle name="Normal 2 5 2 12" xfId="11056" xr:uid="{DBCEDA85-CFF3-49DB-ADCA-0FA015ADCD8D}"/>
    <cellStyle name="Normal 2 5 2 13" xfId="11057" xr:uid="{A7F51E45-803F-4CAE-8616-3C55FEE875F8}"/>
    <cellStyle name="Normal 2 5 2 14" xfId="11058" xr:uid="{4947D19D-7B3F-40E2-B8FF-4A3958572167}"/>
    <cellStyle name="Normal 2 5 2 15" xfId="11059" xr:uid="{7996D950-4805-45EB-A31B-66D50D2FC212}"/>
    <cellStyle name="Normal 2 5 2 16" xfId="11060" xr:uid="{2ABED57F-9C8A-41EB-81EE-50F2846FC03C}"/>
    <cellStyle name="Normal 2 5 2 17" xfId="11061" xr:uid="{9574BBF0-985A-4F15-AC86-0C08CAB8677B}"/>
    <cellStyle name="Normal 2 5 2 18" xfId="11062" xr:uid="{B3E648BB-4DDB-4A57-911F-BCB5E0D76766}"/>
    <cellStyle name="Normal 2 5 2 19" xfId="11063" xr:uid="{BFA6DF82-23C5-4C5D-891A-67CCDB809DF7}"/>
    <cellStyle name="Normal 2 5 2 2" xfId="11064" xr:uid="{D0BF5A6B-DFB4-46A5-9EB6-917DB16938F6}"/>
    <cellStyle name="Normal 2 5 2 20" xfId="11065" xr:uid="{E6D5A66E-6A6E-4D8C-B433-FA0B1ABAD098}"/>
    <cellStyle name="Normal 2 5 2 21" xfId="11066" xr:uid="{7F26FC50-380E-4C77-B933-8E73D6569551}"/>
    <cellStyle name="Normal 2 5 2 22" xfId="11067" xr:uid="{65B14E2A-FA2D-4C6E-9029-21E8430B1678}"/>
    <cellStyle name="Normal 2 5 2 23" xfId="11068" xr:uid="{200D7BEF-862C-4CC8-87FC-EBA5D0535126}"/>
    <cellStyle name="Normal 2 5 2 24" xfId="11069" xr:uid="{8DC06E04-DDD0-4EA7-899F-1C4BC3C005A6}"/>
    <cellStyle name="Normal 2 5 2 25" xfId="11070" xr:uid="{2FCDA05D-75BA-4305-8993-CB52B2AAC782}"/>
    <cellStyle name="Normal 2 5 2 26" xfId="11071" xr:uid="{44A37BD2-BA22-4D4A-996D-8E8419F273FF}"/>
    <cellStyle name="Normal 2 5 2 27" xfId="11072" xr:uid="{369FD28E-1F4A-46E8-8A0E-E82DDE8493C5}"/>
    <cellStyle name="Normal 2 5 2 28" xfId="11073" xr:uid="{A5DA5471-E5E8-4CAA-A68C-CEAE2492DFF2}"/>
    <cellStyle name="Normal 2 5 2 29" xfId="11074" xr:uid="{E520B116-573F-4C3D-AC35-FCFDF1A10D1C}"/>
    <cellStyle name="Normal 2 5 2 3" xfId="11075" xr:uid="{B197A3A1-9741-43F0-BC60-779AE768616A}"/>
    <cellStyle name="Normal 2 5 2 30" xfId="11076" xr:uid="{C096C6BA-3025-46B8-AC78-EBD9EF8FAAC2}"/>
    <cellStyle name="Normal 2 5 2 31" xfId="11077" xr:uid="{62069192-30A9-41CE-B7BF-CC5D35094892}"/>
    <cellStyle name="Normal 2 5 2 32" xfId="11078" xr:uid="{8EAC03BC-7C46-4611-B2FC-C59FCC6CED66}"/>
    <cellStyle name="Normal 2 5 2 4" xfId="11079" xr:uid="{5B465AA5-9ABB-4881-A785-60688F645858}"/>
    <cellStyle name="Normal 2 5 2 5" xfId="11080" xr:uid="{3E5049C9-228B-467E-94C3-26332E8869C7}"/>
    <cellStyle name="Normal 2 5 2 6" xfId="11081" xr:uid="{615AF37C-BDAF-4225-89B9-E22C3FF7684E}"/>
    <cellStyle name="Normal 2 5 2 7" xfId="11082" xr:uid="{792C5BA9-210E-44BA-8B32-2524649B898A}"/>
    <cellStyle name="Normal 2 5 2 8" xfId="11083" xr:uid="{121508B9-46EB-413A-88E1-EF41C9A443F3}"/>
    <cellStyle name="Normal 2 5 2 9" xfId="11084" xr:uid="{92D45DF7-F366-4706-A980-1E7884423F77}"/>
    <cellStyle name="Normal 2 5 20" xfId="11085" xr:uid="{7811F4E3-1887-4EED-8F2E-4CDB3B0A5378}"/>
    <cellStyle name="Normal 2 5 21" xfId="11086" xr:uid="{388CFF15-1561-4149-BFC8-2807644270AE}"/>
    <cellStyle name="Normal 2 5 22" xfId="11087" xr:uid="{0643FCE9-1473-41F9-8A85-47B86A615E72}"/>
    <cellStyle name="Normal 2 5 23" xfId="11088" xr:uid="{A490A50E-A392-426E-9B9D-DAB3BC2E713A}"/>
    <cellStyle name="Normal 2 5 24" xfId="11089" xr:uid="{45EDEBA9-3BEA-4B6F-BCF7-7DFA28666C2C}"/>
    <cellStyle name="Normal 2 5 25" xfId="11090" xr:uid="{8B4FF517-4477-4843-A5FD-014B43CFE010}"/>
    <cellStyle name="Normal 2 5 26" xfId="11091" xr:uid="{8903353A-655F-4037-AD77-FE796D033F20}"/>
    <cellStyle name="Normal 2 5 27" xfId="11092" xr:uid="{9F6DF0F3-FE0D-45AA-933A-06A128386FCB}"/>
    <cellStyle name="Normal 2 5 28" xfId="11093" xr:uid="{FE56CE79-A480-45ED-8EB4-37C40631077A}"/>
    <cellStyle name="Normal 2 5 29" xfId="11094" xr:uid="{E9E79876-738E-4D0E-B18E-BB76F112FA80}"/>
    <cellStyle name="Normal 2 5 3" xfId="11095" xr:uid="{C37E79E3-3E41-46EA-94F8-8729D15533D0}"/>
    <cellStyle name="Normal 2 5 30" xfId="11096" xr:uid="{41686763-DE73-4BBA-B826-AD01C3C35A18}"/>
    <cellStyle name="Normal 2 5 31" xfId="11097" xr:uid="{FE453B4C-5CD0-467A-B822-E4B9A9B068A0}"/>
    <cellStyle name="Normal 2 5 32" xfId="11098" xr:uid="{8B934812-51C2-4DE5-B491-D1D689EB1D87}"/>
    <cellStyle name="Normal 2 5 33" xfId="11099" xr:uid="{95A924C0-C822-4C23-A20B-4F3312E8FA65}"/>
    <cellStyle name="Normal 2 5 34" xfId="11100" xr:uid="{0310E4CA-3B2E-4FA6-A565-19C228D66C28}"/>
    <cellStyle name="Normal 2 5 35" xfId="11101" xr:uid="{3D13F727-0A35-48E4-A85F-3BC7BFEDE382}"/>
    <cellStyle name="Normal 2 5 4" xfId="11102" xr:uid="{85F9381A-C5C4-44B9-8BAF-298E7B6A44B2}"/>
    <cellStyle name="Normal 2 5 5" xfId="11103" xr:uid="{C9FF4E7F-229A-4997-B609-225A9C28BF71}"/>
    <cellStyle name="Normal 2 5 6" xfId="11104" xr:uid="{7425B8CC-F5D9-4DFE-9BCC-D26E6B0A94C6}"/>
    <cellStyle name="Normal 2 5 7" xfId="11105" xr:uid="{D981E4EE-FF4F-4C97-8CD7-6FE499FB1F0D}"/>
    <cellStyle name="Normal 2 5 8" xfId="11106" xr:uid="{9D2E9499-F786-4B74-93F8-562FDE2CF815}"/>
    <cellStyle name="Normal 2 5 9" xfId="11107" xr:uid="{891533E1-B472-4A5B-9536-7A40A3F183D2}"/>
    <cellStyle name="Normal 2 50" xfId="11108" xr:uid="{C0F30C0C-9147-44E1-AD27-7CE48A19710E}"/>
    <cellStyle name="Normal 2 51" xfId="11109" xr:uid="{6D0E2DC6-6333-4DA3-ADF2-C2794245A3E3}"/>
    <cellStyle name="Normal 2 52" xfId="11110" xr:uid="{75486719-760A-4FA3-8E29-3EAB37598D92}"/>
    <cellStyle name="Normal 2 53" xfId="11111" xr:uid="{65BF47DC-EBC1-4D71-93EE-C43659AD4332}"/>
    <cellStyle name="Normal 2 54" xfId="11112" xr:uid="{186A2CD4-3587-4916-A597-67F1F8CDFF19}"/>
    <cellStyle name="Normal 2 55" xfId="5437" xr:uid="{F96682F6-EB33-4626-B740-482F45DEDC3F}"/>
    <cellStyle name="Normal 2 56" xfId="16772" xr:uid="{53D19AB8-5C79-4093-A378-5211B0269064}"/>
    <cellStyle name="Normal 2 57" xfId="16773" xr:uid="{4DC53806-851E-4074-853F-1D1657BC727F}"/>
    <cellStyle name="Normal 2 6" xfId="11113" xr:uid="{7C52CCA4-4505-4388-A526-DA0597095FBD}"/>
    <cellStyle name="Normal 2 6 10" xfId="11114" xr:uid="{0F0FB70C-DCF7-4701-AE9E-F06EB09FF4F1}"/>
    <cellStyle name="Normal 2 6 11" xfId="11115" xr:uid="{2F876BBB-602F-41D7-8091-46B728DBE24D}"/>
    <cellStyle name="Normal 2 6 12" xfId="11116" xr:uid="{7C4F11F9-4E0A-4EF6-8C4F-41254ECE4C4E}"/>
    <cellStyle name="Normal 2 6 13" xfId="11117" xr:uid="{A886031F-C9C4-4FE6-9D13-C3A3B2AE5458}"/>
    <cellStyle name="Normal 2 6 14" xfId="11118" xr:uid="{54E835F5-CAE3-46EA-B2ED-A83A5B05CFFA}"/>
    <cellStyle name="Normal 2 6 15" xfId="11119" xr:uid="{8FCFFF35-4276-404F-8D11-C693FBC58B76}"/>
    <cellStyle name="Normal 2 6 16" xfId="11120" xr:uid="{53B3852D-3B40-47C2-8FBD-97C2D17FF71D}"/>
    <cellStyle name="Normal 2 6 17" xfId="11121" xr:uid="{A44F45BC-D1F7-4248-AB47-A6767BD66400}"/>
    <cellStyle name="Normal 2 6 18" xfId="11122" xr:uid="{CC522DAC-A6BA-41C7-A2D3-F3CC61AE968C}"/>
    <cellStyle name="Normal 2 6 19" xfId="11123" xr:uid="{FADA4C4A-15F8-4D06-A5B0-814ECABE8EBB}"/>
    <cellStyle name="Normal 2 6 2" xfId="11124" xr:uid="{1BF3B902-350E-4122-B255-E8FFDF62BED7}"/>
    <cellStyle name="Normal 2 6 2 10" xfId="11125" xr:uid="{76641B24-30E0-4C56-9F32-BD11650C833F}"/>
    <cellStyle name="Normal 2 6 2 11" xfId="11126" xr:uid="{B873E4B8-233C-47C5-A994-2A1DA22848EB}"/>
    <cellStyle name="Normal 2 6 2 12" xfId="11127" xr:uid="{4AFEFB0B-1677-4479-873D-B8F3931F425F}"/>
    <cellStyle name="Normal 2 6 2 13" xfId="11128" xr:uid="{1328BB95-B471-4A26-A84B-74984F12D4ED}"/>
    <cellStyle name="Normal 2 6 2 14" xfId="11129" xr:uid="{AA5386F4-291A-4083-BF22-8594D7E38513}"/>
    <cellStyle name="Normal 2 6 2 15" xfId="11130" xr:uid="{FB1FD5C6-7988-4BA5-97E1-FA454EDE404A}"/>
    <cellStyle name="Normal 2 6 2 16" xfId="11131" xr:uid="{0D163E09-A3EB-4037-AD67-332874831BE0}"/>
    <cellStyle name="Normal 2 6 2 17" xfId="11132" xr:uid="{7726D364-F58B-4253-8F16-BE40078883FB}"/>
    <cellStyle name="Normal 2 6 2 18" xfId="11133" xr:uid="{8A2AA46B-BDA3-4487-BED1-1686549FA38A}"/>
    <cellStyle name="Normal 2 6 2 19" xfId="11134" xr:uid="{4A167D71-EFCC-48F1-9E8E-5802FA47EE31}"/>
    <cellStyle name="Normal 2 6 2 2" xfId="11135" xr:uid="{7AC82E58-4238-4CEF-9D9D-4CA30B6E1AAE}"/>
    <cellStyle name="Normal 2 6 2 2 10" xfId="11136" xr:uid="{0D995E86-B56F-4543-9C74-EDFA0532CFE7}"/>
    <cellStyle name="Normal 2 6 2 2 11" xfId="11137" xr:uid="{9A5733C1-92D3-443C-B9DC-2B3908ED7E0C}"/>
    <cellStyle name="Normal 2 6 2 2 12" xfId="11138" xr:uid="{39340D69-EB41-4CBD-8613-137B907BAFE5}"/>
    <cellStyle name="Normal 2 6 2 2 13" xfId="11139" xr:uid="{42FE7762-01F8-452C-994F-50B75F3AFB3E}"/>
    <cellStyle name="Normal 2 6 2 2 14" xfId="11140" xr:uid="{BC871A53-01D9-4F57-BADE-308CBD5A0658}"/>
    <cellStyle name="Normal 2 6 2 2 15" xfId="11141" xr:uid="{C39B8878-9AC0-4C54-877E-CFD3A38444E6}"/>
    <cellStyle name="Normal 2 6 2 2 16" xfId="11142" xr:uid="{0840CBA5-9B1F-482A-A8AB-494FDDE4B244}"/>
    <cellStyle name="Normal 2 6 2 2 17" xfId="11143" xr:uid="{B416AFCD-DF1C-42F2-A1C0-8D9FD9E845EB}"/>
    <cellStyle name="Normal 2 6 2 2 18" xfId="11144" xr:uid="{14A861CF-6D6A-4E9D-AF5A-55B0E59A32A8}"/>
    <cellStyle name="Normal 2 6 2 2 19" xfId="11145" xr:uid="{34BA434A-11D3-4B31-A507-752A10E034DA}"/>
    <cellStyle name="Normal 2 6 2 2 2" xfId="11146" xr:uid="{15F0CAA7-D1C8-4E68-90B7-9CFDBE522809}"/>
    <cellStyle name="Normal 2 6 2 2 2 10" xfId="11147" xr:uid="{67166093-9E70-42C2-BA86-DFA4C3435DE7}"/>
    <cellStyle name="Normal 2 6 2 2 2 11" xfId="11148" xr:uid="{DD0AF8A5-BC74-4439-AF19-0300167102C4}"/>
    <cellStyle name="Normal 2 6 2 2 2 12" xfId="11149" xr:uid="{C69C76AD-5A80-4F36-A119-6110D2F3AFE5}"/>
    <cellStyle name="Normal 2 6 2 2 2 13" xfId="11150" xr:uid="{50F20916-6E56-42A3-814E-98DCD6BF4F2F}"/>
    <cellStyle name="Normal 2 6 2 2 2 14" xfId="11151" xr:uid="{DB569E18-7271-468E-AA95-604DF1C6CB50}"/>
    <cellStyle name="Normal 2 6 2 2 2 15" xfId="11152" xr:uid="{3C457749-CF1C-4B2F-8BC2-40739DB2073A}"/>
    <cellStyle name="Normal 2 6 2 2 2 16" xfId="11153" xr:uid="{799EC4CE-3466-4D31-A515-FF0541FDBF7B}"/>
    <cellStyle name="Normal 2 6 2 2 2 17" xfId="11154" xr:uid="{EADA5280-863E-4D1C-AC14-BCEA302A9B81}"/>
    <cellStyle name="Normal 2 6 2 2 2 18" xfId="11155" xr:uid="{1766E00C-41B2-4F89-8299-7E158DA8FF02}"/>
    <cellStyle name="Normal 2 6 2 2 2 19" xfId="11156" xr:uid="{2AA0A290-E274-471B-948C-19ABB3997E24}"/>
    <cellStyle name="Normal 2 6 2 2 2 2" xfId="11157" xr:uid="{E7A1A829-26F6-4700-A372-E7652C615A59}"/>
    <cellStyle name="Normal 2 6 2 2 2 20" xfId="11158" xr:uid="{58105192-85A2-4F6F-ACF7-50C28330E61B}"/>
    <cellStyle name="Normal 2 6 2 2 2 21" xfId="11159" xr:uid="{907244B8-97C0-464E-9438-3B8712C6A2A9}"/>
    <cellStyle name="Normal 2 6 2 2 2 22" xfId="11160" xr:uid="{471CA15E-96F0-4ED0-8DF1-A90B9CB0AA8E}"/>
    <cellStyle name="Normal 2 6 2 2 2 23" xfId="11161" xr:uid="{BF30952E-638D-4ECF-9D19-28219D43D049}"/>
    <cellStyle name="Normal 2 6 2 2 2 24" xfId="11162" xr:uid="{922CDD5C-7424-4396-B200-9D2657E06DBE}"/>
    <cellStyle name="Normal 2 6 2 2 2 25" xfId="11163" xr:uid="{3D5996BF-B0CD-41FA-A713-A037F65951F9}"/>
    <cellStyle name="Normal 2 6 2 2 2 26" xfId="11164" xr:uid="{89CAD6EC-699C-4F78-BB46-C1B3A83FE214}"/>
    <cellStyle name="Normal 2 6 2 2 2 27" xfId="11165" xr:uid="{4FC7BF56-5B07-4158-8F4C-9C13C50C1EB5}"/>
    <cellStyle name="Normal 2 6 2 2 2 28" xfId="11166" xr:uid="{6D949EA7-2CCF-4611-80B4-3DC9CB694805}"/>
    <cellStyle name="Normal 2 6 2 2 2 29" xfId="11167" xr:uid="{5AA2DB79-EB9B-4114-9DB4-A574158E74C8}"/>
    <cellStyle name="Normal 2 6 2 2 2 3" xfId="11168" xr:uid="{95F01708-524D-447F-BE6B-D78153058C01}"/>
    <cellStyle name="Normal 2 6 2 2 2 30" xfId="11169" xr:uid="{82FFEF71-48B3-43E5-8EE8-FF5641E74B46}"/>
    <cellStyle name="Normal 2 6 2 2 2 31" xfId="11170" xr:uid="{816ABA14-228D-4AF8-8E80-3D07E5D56F52}"/>
    <cellStyle name="Normal 2 6 2 2 2 32" xfId="11171" xr:uid="{ECD62217-D0AB-4480-9DA2-A0831AB7BED8}"/>
    <cellStyle name="Normal 2 6 2 2 2 33" xfId="11172" xr:uid="{42A901C3-539E-4AB4-914C-CF01BF1EAE81}"/>
    <cellStyle name="Normal 2 6 2 2 2 34" xfId="11173" xr:uid="{D2DAAAFA-9DDE-4016-9ADD-71FECC108429}"/>
    <cellStyle name="Normal 2 6 2 2 2 35" xfId="11174" xr:uid="{DEC43C6A-A26F-4678-BDFA-8741CD608404}"/>
    <cellStyle name="Normal 2 6 2 2 2 36" xfId="11175" xr:uid="{C1CB8352-8147-4263-8E86-2C4A1F5C3D53}"/>
    <cellStyle name="Normal 2 6 2 2 2 37" xfId="11176" xr:uid="{38F0A9E8-EC68-441A-8ADB-A776CB46DF85}"/>
    <cellStyle name="Normal 2 6 2 2 2 38" xfId="11177" xr:uid="{B0231A27-1B39-401E-8AD6-89DAB8886CC4}"/>
    <cellStyle name="Normal 2 6 2 2 2 4" xfId="11178" xr:uid="{6C7B72D9-5729-40C1-AE46-C5878E248457}"/>
    <cellStyle name="Normal 2 6 2 2 2 5" xfId="11179" xr:uid="{7A8459B7-6D46-466B-A9FC-17A2CF67A637}"/>
    <cellStyle name="Normal 2 6 2 2 2 6" xfId="11180" xr:uid="{558EA50F-3E96-4CFF-8708-E4E91C790A71}"/>
    <cellStyle name="Normal 2 6 2 2 2 7" xfId="11181" xr:uid="{392E90F8-F6C2-437B-A963-E14D4811BB85}"/>
    <cellStyle name="Normal 2 6 2 2 2 8" xfId="11182" xr:uid="{5C9A363F-2361-432E-9ACB-9D18DCB08406}"/>
    <cellStyle name="Normal 2 6 2 2 2 9" xfId="11183" xr:uid="{AA0FC1C6-1712-4613-9C61-4D246E7519DD}"/>
    <cellStyle name="Normal 2 6 2 2 20" xfId="11184" xr:uid="{333D919B-8200-46E6-BE4D-462D9237AF44}"/>
    <cellStyle name="Normal 2 6 2 2 21" xfId="11185" xr:uid="{92955515-11CA-4D15-8B58-FA0E9D4C44B0}"/>
    <cellStyle name="Normal 2 6 2 2 22" xfId="11186" xr:uid="{D74349AF-9869-4D4A-A5DD-96A87B06442A}"/>
    <cellStyle name="Normal 2 6 2 2 23" xfId="11187" xr:uid="{CA45963D-91C9-44FF-AC2A-76BD83F145D6}"/>
    <cellStyle name="Normal 2 6 2 2 24" xfId="11188" xr:uid="{8B442AA2-F0FB-43CF-B875-C6D2F7EB8B15}"/>
    <cellStyle name="Normal 2 6 2 2 25" xfId="11189" xr:uid="{86B61498-F5AC-4B75-9152-5151AC9483FA}"/>
    <cellStyle name="Normal 2 6 2 2 26" xfId="11190" xr:uid="{A9700F25-6F0B-44EC-BDC5-FA87AF3FCA88}"/>
    <cellStyle name="Normal 2 6 2 2 27" xfId="11191" xr:uid="{9C11093A-C001-40AE-BF86-EF778634398D}"/>
    <cellStyle name="Normal 2 6 2 2 28" xfId="11192" xr:uid="{7EDCE780-4268-4C18-AC6A-AF84AF025210}"/>
    <cellStyle name="Normal 2 6 2 2 29" xfId="11193" xr:uid="{701ED2E6-B004-4A5A-85AE-49E65B80A008}"/>
    <cellStyle name="Normal 2 6 2 2 3" xfId="11194" xr:uid="{CFFD5C6F-336D-4273-95FF-25BF4D76A799}"/>
    <cellStyle name="Normal 2 6 2 2 30" xfId="11195" xr:uid="{BD5179B6-A356-4EE4-A723-888B05184996}"/>
    <cellStyle name="Normal 2 6 2 2 31" xfId="11196" xr:uid="{2B6CD836-8929-4002-BBCC-DECC79F135B2}"/>
    <cellStyle name="Normal 2 6 2 2 32" xfId="11197" xr:uid="{3D367000-230A-4973-84E6-C35D244FC0E6}"/>
    <cellStyle name="Normal 2 6 2 2 33" xfId="11198" xr:uid="{72F79D95-1033-41BA-96DC-62F7FE26F229}"/>
    <cellStyle name="Normal 2 6 2 2 34" xfId="11199" xr:uid="{43841E59-CA2C-4EA0-A927-ACFF687759C2}"/>
    <cellStyle name="Normal 2 6 2 2 35" xfId="11200" xr:uid="{DE8279EB-25CD-4DEC-9C61-24F2DE77D4F1}"/>
    <cellStyle name="Normal 2 6 2 2 36" xfId="11201" xr:uid="{42FD9F49-E865-4EAE-847D-DE7CE8EA87F9}"/>
    <cellStyle name="Normal 2 6 2 2 37" xfId="11202" xr:uid="{24B805DC-7D2A-4FAC-8D34-FE22FA6EC084}"/>
    <cellStyle name="Normal 2 6 2 2 38" xfId="11203" xr:uid="{763590AA-4DAA-440D-82DC-9D1DF8DD25A6}"/>
    <cellStyle name="Normal 2 6 2 2 4" xfId="11204" xr:uid="{164A6E0B-BD4D-440A-AD17-45888B57FEA3}"/>
    <cellStyle name="Normal 2 6 2 2 5" xfId="11205" xr:uid="{80F78D91-7C09-4E84-86B1-A2F379CA3500}"/>
    <cellStyle name="Normal 2 6 2 2 6" xfId="11206" xr:uid="{E30AEE36-53AB-416A-B78D-86EC7E37DA5F}"/>
    <cellStyle name="Normal 2 6 2 2 7" xfId="11207" xr:uid="{8D1374D7-1314-444A-9756-F27F7CEB585C}"/>
    <cellStyle name="Normal 2 6 2 2 8" xfId="11208" xr:uid="{B8F01641-6358-4C4D-9866-847740A4DFEF}"/>
    <cellStyle name="Normal 2 6 2 2 9" xfId="11209" xr:uid="{4EDF9338-C5B3-411F-82F3-0DA6B666826E}"/>
    <cellStyle name="Normal 2 6 2 20" xfId="11210" xr:uid="{7D726D47-931B-4926-8D74-E7BFFC54F48B}"/>
    <cellStyle name="Normal 2 6 2 21" xfId="11211" xr:uid="{B67F4A5C-1034-4BBC-B4CF-0CEBB859317A}"/>
    <cellStyle name="Normal 2 6 2 22" xfId="11212" xr:uid="{DDC6F16F-05E5-4E0A-BC06-B74FE04179E4}"/>
    <cellStyle name="Normal 2 6 2 23" xfId="11213" xr:uid="{2B72AB97-D5F3-4FC5-9677-1E3572B9966C}"/>
    <cellStyle name="Normal 2 6 2 24" xfId="11214" xr:uid="{18936672-7F4A-47F0-9483-5CAB267CB86E}"/>
    <cellStyle name="Normal 2 6 2 25" xfId="11215" xr:uid="{4F0AC88F-6411-4A14-9CB8-5EA2AA9EA398}"/>
    <cellStyle name="Normal 2 6 2 26" xfId="11216" xr:uid="{26C8C57E-8CE6-4BFC-B138-21DAA5CB3F27}"/>
    <cellStyle name="Normal 2 6 2 27" xfId="11217" xr:uid="{01DF90C3-BFE4-4D90-8E5E-FB216B7DC081}"/>
    <cellStyle name="Normal 2 6 2 28" xfId="11218" xr:uid="{AE91CBEA-E98A-479E-BD34-64D5A12E1006}"/>
    <cellStyle name="Normal 2 6 2 29" xfId="11219" xr:uid="{9986EAF5-15B6-4388-9551-DA4521246681}"/>
    <cellStyle name="Normal 2 6 2 3" xfId="11220" xr:uid="{4E434C88-EEA4-4CFE-A3AC-E233F782C57B}"/>
    <cellStyle name="Normal 2 6 2 30" xfId="11221" xr:uid="{13F0FEBA-DFC0-4718-9B7D-3EC1B8C55029}"/>
    <cellStyle name="Normal 2 6 2 31" xfId="11222" xr:uid="{C1399D8A-342A-4DED-AB8D-CF9BF75E7338}"/>
    <cellStyle name="Normal 2 6 2 32" xfId="11223" xr:uid="{44285337-7DD3-4110-98C5-E44F47888055}"/>
    <cellStyle name="Normal 2 6 2 33" xfId="11224" xr:uid="{E4A3BB81-44BB-40A6-BC0E-32D2EA3952BB}"/>
    <cellStyle name="Normal 2 6 2 34" xfId="11225" xr:uid="{A2828CEC-1070-495B-A65F-7C072CD51553}"/>
    <cellStyle name="Normal 2 6 2 35" xfId="11226" xr:uid="{B6E4DAE6-304F-41DF-B20B-114727E871E8}"/>
    <cellStyle name="Normal 2 6 2 36" xfId="11227" xr:uid="{31906D43-DFD8-4A44-98AF-FF6E3F6749E0}"/>
    <cellStyle name="Normal 2 6 2 37" xfId="11228" xr:uid="{B52B1EB4-AC34-472A-A751-6A496E72C87F}"/>
    <cellStyle name="Normal 2 6 2 38" xfId="11229" xr:uid="{44DFC007-7B9C-4B16-9D07-57961FB04760}"/>
    <cellStyle name="Normal 2 6 2 39" xfId="11230" xr:uid="{A2E9BFDA-59D9-4719-890B-B1DAA4EA9650}"/>
    <cellStyle name="Normal 2 6 2 4" xfId="11231" xr:uid="{6CBDF8AE-1A8D-4D26-9D31-B68847A0D40C}"/>
    <cellStyle name="Normal 2 6 2 40" xfId="11232" xr:uid="{13B06530-F80C-4D14-BD4A-8A443D4564BF}"/>
    <cellStyle name="Normal 2 6 2 5" xfId="11233" xr:uid="{FA204F5F-D3AB-4AE4-915A-BAFDDD3DC875}"/>
    <cellStyle name="Normal 2 6 2 6" xfId="11234" xr:uid="{5E52F858-48C2-42F2-A04E-895B2C5541FD}"/>
    <cellStyle name="Normal 2 6 2 7" xfId="11235" xr:uid="{E76FD810-0667-4EFB-94C3-FC3AC05F0943}"/>
    <cellStyle name="Normal 2 6 2 8" xfId="11236" xr:uid="{59E11A8D-3DCC-4EDC-9DC6-962D5D126F64}"/>
    <cellStyle name="Normal 2 6 2 9" xfId="11237" xr:uid="{4945D8AB-E621-4DC2-BC21-3AD04BACCADE}"/>
    <cellStyle name="Normal 2 6 20" xfId="11238" xr:uid="{DE5EF66F-CFBE-44EC-812E-6EDB360854D7}"/>
    <cellStyle name="Normal 2 6 21" xfId="11239" xr:uid="{A5FF0A31-79DB-46D3-80FE-5D429258B483}"/>
    <cellStyle name="Normal 2 6 22" xfId="11240" xr:uid="{0E781999-D559-4E49-8B34-C47CD7E1CC6C}"/>
    <cellStyle name="Normal 2 6 23" xfId="11241" xr:uid="{3992C788-C323-4613-B896-AE9033BEBB57}"/>
    <cellStyle name="Normal 2 6 24" xfId="11242" xr:uid="{5629AED3-567C-42B6-B205-50A264EDCD36}"/>
    <cellStyle name="Normal 2 6 25" xfId="11243" xr:uid="{0121A5D2-D146-48F0-B351-B8115B8616CF}"/>
    <cellStyle name="Normal 2 6 26" xfId="11244" xr:uid="{D6C28200-460F-45F6-A88D-1BBC112E7317}"/>
    <cellStyle name="Normal 2 6 27" xfId="11245" xr:uid="{CA9C7E21-B42F-4638-A08A-DCC3EA5A3922}"/>
    <cellStyle name="Normal 2 6 28" xfId="11246" xr:uid="{BF71D541-C044-41D8-B3BF-8FFAC4650911}"/>
    <cellStyle name="Normal 2 6 29" xfId="11247" xr:uid="{E3BC6F4D-33A9-4FE4-90FB-4F328A395C04}"/>
    <cellStyle name="Normal 2 6 3" xfId="11248" xr:uid="{6A3550F6-DDBE-4A86-9823-1AF6151378B6}"/>
    <cellStyle name="Normal 2 6 3 10" xfId="11249" xr:uid="{8D776428-AA27-479B-9CCD-2C76E822CD1B}"/>
    <cellStyle name="Normal 2 6 3 11" xfId="11250" xr:uid="{2B9015FE-198E-4576-BC9D-A1BFE45E4751}"/>
    <cellStyle name="Normal 2 6 3 12" xfId="11251" xr:uid="{31DC3DC7-8243-42F2-A3D8-8AE00AE4E648}"/>
    <cellStyle name="Normal 2 6 3 13" xfId="11252" xr:uid="{78D348A5-FC32-4DB9-A76D-F356AB0590F1}"/>
    <cellStyle name="Normal 2 6 3 14" xfId="11253" xr:uid="{2AABE44B-F298-4E42-8E52-5CA2C682593B}"/>
    <cellStyle name="Normal 2 6 3 15" xfId="11254" xr:uid="{5FA4B3E1-F511-4CB6-8275-0DF937EAE36C}"/>
    <cellStyle name="Normal 2 6 3 16" xfId="11255" xr:uid="{F7E06C1B-940C-4F27-B9FB-599372EB2F04}"/>
    <cellStyle name="Normal 2 6 3 17" xfId="11256" xr:uid="{BA643A70-C63F-4F71-AE24-8D3ED92A5CC8}"/>
    <cellStyle name="Normal 2 6 3 18" xfId="11257" xr:uid="{CBB3966F-75C9-4625-936B-09FA7D82E96F}"/>
    <cellStyle name="Normal 2 6 3 19" xfId="11258" xr:uid="{A051CA52-625B-4382-9509-CCF384154990}"/>
    <cellStyle name="Normal 2 6 3 2" xfId="11259" xr:uid="{D8EC641F-F15E-4A92-9CF5-F576A65CF718}"/>
    <cellStyle name="Normal 2 6 3 2 10" xfId="11260" xr:uid="{23A1714D-6057-4C27-A6F7-3F9E6F96DAAA}"/>
    <cellStyle name="Normal 2 6 3 2 11" xfId="11261" xr:uid="{7F1F5362-80C3-4B88-8D17-965C3765BE5C}"/>
    <cellStyle name="Normal 2 6 3 2 12" xfId="11262" xr:uid="{F00A8E62-A63F-4D53-A8B7-3B5663CA4E0C}"/>
    <cellStyle name="Normal 2 6 3 2 13" xfId="11263" xr:uid="{8B2E00E9-AD23-4B61-B847-6E36B1CDF5D2}"/>
    <cellStyle name="Normal 2 6 3 2 14" xfId="11264" xr:uid="{BE02B6F9-778A-4F36-97EE-894211CB6EFB}"/>
    <cellStyle name="Normal 2 6 3 2 15" xfId="11265" xr:uid="{132FFF60-CCBB-41D3-9850-D67CC04F25E8}"/>
    <cellStyle name="Normal 2 6 3 2 16" xfId="11266" xr:uid="{FB95E701-5A15-4741-9576-9223755F5FE0}"/>
    <cellStyle name="Normal 2 6 3 2 17" xfId="11267" xr:uid="{2AE7A3C6-9975-428A-8C8F-5EA50A134351}"/>
    <cellStyle name="Normal 2 6 3 2 18" xfId="11268" xr:uid="{FD696043-C481-4121-9B95-E4521797A96A}"/>
    <cellStyle name="Normal 2 6 3 2 19" xfId="11269" xr:uid="{BD7B5181-B385-483C-B1C5-1D62A2594B8E}"/>
    <cellStyle name="Normal 2 6 3 2 2" xfId="11270" xr:uid="{E43DDB3F-37DB-4519-9654-7CD017ED9187}"/>
    <cellStyle name="Normal 2 6 3 2 20" xfId="11271" xr:uid="{258169B7-F5DB-427F-AC58-43E5E992A651}"/>
    <cellStyle name="Normal 2 6 3 2 21" xfId="11272" xr:uid="{41980737-2A17-4D57-8128-8BB5B578E1D4}"/>
    <cellStyle name="Normal 2 6 3 2 22" xfId="11273" xr:uid="{EBA327DF-FFC2-4779-BD33-1394C67C7DF6}"/>
    <cellStyle name="Normal 2 6 3 2 23" xfId="11274" xr:uid="{32FE7208-7D87-463D-9810-C328137AC902}"/>
    <cellStyle name="Normal 2 6 3 2 24" xfId="11275" xr:uid="{6D608CCD-F88F-4241-AF79-F8D8F90726EC}"/>
    <cellStyle name="Normal 2 6 3 2 25" xfId="11276" xr:uid="{385E5CD7-1142-4460-A377-4BAD52E044CB}"/>
    <cellStyle name="Normal 2 6 3 2 26" xfId="11277" xr:uid="{C00E6F83-D7E5-4F11-B718-FB4A9A06C12F}"/>
    <cellStyle name="Normal 2 6 3 2 27" xfId="11278" xr:uid="{F981397D-E818-4D4F-B853-8C660574A7F8}"/>
    <cellStyle name="Normal 2 6 3 2 28" xfId="11279" xr:uid="{13AC8BE3-329F-4DD6-A1DA-93A95F171CA7}"/>
    <cellStyle name="Normal 2 6 3 2 29" xfId="11280" xr:uid="{C8BF8724-0B3A-41E9-BC4B-DC4995A81D6A}"/>
    <cellStyle name="Normal 2 6 3 2 3" xfId="11281" xr:uid="{5D782EDB-BDBE-44A4-AE87-5D04E4977530}"/>
    <cellStyle name="Normal 2 6 3 2 30" xfId="11282" xr:uid="{489A63BC-1B2E-47DC-9141-3113485A454B}"/>
    <cellStyle name="Normal 2 6 3 2 31" xfId="11283" xr:uid="{28AB3D9E-4FF0-4B3F-9BAD-703552FA546D}"/>
    <cellStyle name="Normal 2 6 3 2 32" xfId="11284" xr:uid="{35002B1D-0172-4E3D-94F7-07D642F7F837}"/>
    <cellStyle name="Normal 2 6 3 2 33" xfId="11285" xr:uid="{51D037E1-E765-42FD-9D29-01D2A2159346}"/>
    <cellStyle name="Normal 2 6 3 2 34" xfId="11286" xr:uid="{C8C97523-DC19-49F2-8C57-19E1F329BE53}"/>
    <cellStyle name="Normal 2 6 3 2 35" xfId="11287" xr:uid="{8C52E91E-48B2-4E33-88DA-BC1C538D76B6}"/>
    <cellStyle name="Normal 2 6 3 2 36" xfId="11288" xr:uid="{E9F90704-3784-4DDC-A27C-B82915D04985}"/>
    <cellStyle name="Normal 2 6 3 2 37" xfId="11289" xr:uid="{B4BB49BB-0D08-41E8-87DC-97899EC4CF6F}"/>
    <cellStyle name="Normal 2 6 3 2 38" xfId="11290" xr:uid="{7BBC6827-6165-4FAC-A712-16476F220DB4}"/>
    <cellStyle name="Normal 2 6 3 2 4" xfId="11291" xr:uid="{D69C921F-6FE5-4039-BBA6-9B5E8E43B12A}"/>
    <cellStyle name="Normal 2 6 3 2 5" xfId="11292" xr:uid="{FAF2A3E6-F4BF-4C3D-A41B-CF09BA61E6F1}"/>
    <cellStyle name="Normal 2 6 3 2 6" xfId="11293" xr:uid="{C71406D4-2EE7-47C6-A9ED-CDFC0EB0623D}"/>
    <cellStyle name="Normal 2 6 3 2 7" xfId="11294" xr:uid="{8E4AC721-97D6-4A21-9E84-40BFB0FEF424}"/>
    <cellStyle name="Normal 2 6 3 2 8" xfId="11295" xr:uid="{0F66F4CC-F497-4182-9D86-92F9A2FF3C85}"/>
    <cellStyle name="Normal 2 6 3 2 9" xfId="11296" xr:uid="{6CF5B326-983E-4A8A-A793-723D5864F031}"/>
    <cellStyle name="Normal 2 6 3 20" xfId="11297" xr:uid="{65A6DA77-E949-424C-8DBD-A0D9D10210AE}"/>
    <cellStyle name="Normal 2 6 3 21" xfId="11298" xr:uid="{5FC9915A-679E-4F11-A635-6ECCE11D212D}"/>
    <cellStyle name="Normal 2 6 3 22" xfId="11299" xr:uid="{3D245C7C-92A2-48B9-B4CB-2C79CF79994C}"/>
    <cellStyle name="Normal 2 6 3 23" xfId="11300" xr:uid="{55DF8FEA-C81E-4D69-AE52-2670B4861971}"/>
    <cellStyle name="Normal 2 6 3 24" xfId="11301" xr:uid="{53C1F9DA-3B1E-40F4-8347-7994EAAEB29D}"/>
    <cellStyle name="Normal 2 6 3 25" xfId="11302" xr:uid="{155A69E7-3E82-473B-8723-D2A97971A2EF}"/>
    <cellStyle name="Normal 2 6 3 26" xfId="11303" xr:uid="{4215A369-73E4-4E4C-A4ED-8AD406FF42DC}"/>
    <cellStyle name="Normal 2 6 3 27" xfId="11304" xr:uid="{F972578E-C758-40AF-ABC6-E2CC7DE5AE1A}"/>
    <cellStyle name="Normal 2 6 3 28" xfId="11305" xr:uid="{58D67C5C-E340-4488-8E16-77B522023436}"/>
    <cellStyle name="Normal 2 6 3 29" xfId="11306" xr:uid="{33EBDA09-FF3B-4003-878E-D6C9598734BE}"/>
    <cellStyle name="Normal 2 6 3 3" xfId="11307" xr:uid="{757DB467-C603-4225-B1D6-ED5BADFEDAD2}"/>
    <cellStyle name="Normal 2 6 3 30" xfId="11308" xr:uid="{F57962A5-97E6-45F3-B235-A96FC954B8A5}"/>
    <cellStyle name="Normal 2 6 3 31" xfId="11309" xr:uid="{BF329837-321C-485F-A1E5-42343656A305}"/>
    <cellStyle name="Normal 2 6 3 32" xfId="11310" xr:uid="{58657B0F-2744-4BAF-99C4-C6846A5EB0F8}"/>
    <cellStyle name="Normal 2 6 3 33" xfId="11311" xr:uid="{21C9E970-AA51-4E1D-BBE9-FC225894EB22}"/>
    <cellStyle name="Normal 2 6 3 34" xfId="11312" xr:uid="{F00FE2EA-284A-48F7-B970-393FCD1BFA16}"/>
    <cellStyle name="Normal 2 6 3 35" xfId="11313" xr:uid="{85DAE750-8EE8-440F-B032-C46A197C5804}"/>
    <cellStyle name="Normal 2 6 3 36" xfId="11314" xr:uid="{4786E622-1095-43B1-95AC-1CA184C225AB}"/>
    <cellStyle name="Normal 2 6 3 37" xfId="11315" xr:uid="{A0EF2963-8CCF-40FB-A716-365DA736FFFE}"/>
    <cellStyle name="Normal 2 6 3 38" xfId="11316" xr:uid="{DCE6C32B-2704-44F0-B89A-1E22C87A4313}"/>
    <cellStyle name="Normal 2 6 3 4" xfId="11317" xr:uid="{CF98905B-E7DF-4A19-8CBF-FFF9F19D5420}"/>
    <cellStyle name="Normal 2 6 3 5" xfId="11318" xr:uid="{8854309A-8DA8-4193-8F04-8EC2E9A9C832}"/>
    <cellStyle name="Normal 2 6 3 6" xfId="11319" xr:uid="{BC818916-D755-4778-A2E4-4B3AC845359F}"/>
    <cellStyle name="Normal 2 6 3 7" xfId="11320" xr:uid="{E6B3EBE9-7F17-425F-8CC6-16359F85570D}"/>
    <cellStyle name="Normal 2 6 3 8" xfId="11321" xr:uid="{247686C8-5342-4B26-B726-A899B7DFA9B9}"/>
    <cellStyle name="Normal 2 6 3 9" xfId="11322" xr:uid="{8083BBC9-F7F1-4846-8EA5-CBF78F9995F3}"/>
    <cellStyle name="Normal 2 6 30" xfId="11323" xr:uid="{29FB23D6-1344-4322-8E1D-B5F671E01E76}"/>
    <cellStyle name="Normal 2 6 31" xfId="11324" xr:uid="{B8496AD1-112E-4A4B-9E9C-EBE3673E288F}"/>
    <cellStyle name="Normal 2 6 32" xfId="11325" xr:uid="{E284D29C-8CBF-4AE8-B6AA-0F1D97661FFB}"/>
    <cellStyle name="Normal 2 6 33" xfId="11326" xr:uid="{2234A55E-E092-4A47-8A9D-DD7E6A273C7D}"/>
    <cellStyle name="Normal 2 6 34" xfId="11327" xr:uid="{85D6A3B6-DF69-4FE9-99C3-8451088FE22D}"/>
    <cellStyle name="Normal 2 6 35" xfId="11328" xr:uid="{0A0C5F06-FFF7-46C4-9A44-F57BF5441524}"/>
    <cellStyle name="Normal 2 6 36" xfId="11329" xr:uid="{CB81F12B-6428-4871-A9F6-94CB1D7A96B6}"/>
    <cellStyle name="Normal 2 6 37" xfId="11330" xr:uid="{4AFDF228-8007-4A15-B52A-09BB17166FB0}"/>
    <cellStyle name="Normal 2 6 38" xfId="11331" xr:uid="{2813471B-891F-4CC3-8FE7-A792EF37A947}"/>
    <cellStyle name="Normal 2 6 39" xfId="11332" xr:uid="{91D1F55D-5D56-4193-B237-FD692235D2AF}"/>
    <cellStyle name="Normal 2 6 4" xfId="11333" xr:uid="{D60D7573-AF53-40C0-A642-9B7CE495EEDA}"/>
    <cellStyle name="Normal 2 6 40" xfId="11334" xr:uid="{AA0AC33F-3ABD-442C-A350-7C77409D0679}"/>
    <cellStyle name="Normal 2 6 5" xfId="11335" xr:uid="{FAB37FD2-308F-4B4F-B742-F805A1D4F817}"/>
    <cellStyle name="Normal 2 6 6" xfId="11336" xr:uid="{B733ADC7-F913-401B-A096-0B54977EF589}"/>
    <cellStyle name="Normal 2 6 7" xfId="11337" xr:uid="{C99DF1C4-4910-4D59-8693-F91A725F6DAD}"/>
    <cellStyle name="Normal 2 6 8" xfId="11338" xr:uid="{7165DDBF-3B77-4FC3-AB73-00DC3DADD8CE}"/>
    <cellStyle name="Normal 2 6 9" xfId="11339" xr:uid="{C66651FD-B8B8-4F44-9DF7-19313D999EE7}"/>
    <cellStyle name="Normal 2 7" xfId="11340" xr:uid="{26CB620A-50EB-4B6F-A58D-B05496E365B8}"/>
    <cellStyle name="Normal 2 7 10" xfId="11341" xr:uid="{60D16075-70B4-4505-9ACA-4E9623E24ADF}"/>
    <cellStyle name="Normal 2 7 11" xfId="11342" xr:uid="{A6F7ABFF-7945-4A5F-A14C-6250565888DD}"/>
    <cellStyle name="Normal 2 7 12" xfId="11343" xr:uid="{BF0FBB9A-F941-46B7-8DB2-EB7679CEC120}"/>
    <cellStyle name="Normal 2 7 13" xfId="11344" xr:uid="{63CB84CE-3FD5-42A8-9826-49C5C6BB2B9A}"/>
    <cellStyle name="Normal 2 7 14" xfId="11345" xr:uid="{1970DE59-4CA0-4A25-A2BF-4FD1A8FD13C1}"/>
    <cellStyle name="Normal 2 7 15" xfId="11346" xr:uid="{B7DC83AB-9408-4C23-A30C-FF5A71ABCE7B}"/>
    <cellStyle name="Normal 2 7 16" xfId="11347" xr:uid="{53774370-2C77-48BF-80F1-B444B4FB36E5}"/>
    <cellStyle name="Normal 2 7 17" xfId="11348" xr:uid="{67E9ACE8-87AB-46E9-B4E8-57148BC4BCBC}"/>
    <cellStyle name="Normal 2 7 18" xfId="11349" xr:uid="{F7B22D14-38C0-45BC-AB1F-3E0781EA1B8E}"/>
    <cellStyle name="Normal 2 7 19" xfId="11350" xr:uid="{10B99465-C606-4920-BE82-7D43613F29E3}"/>
    <cellStyle name="Normal 2 7 2" xfId="11351" xr:uid="{9FCA2EC6-14ED-48BE-A94A-BC8745D8AA69}"/>
    <cellStyle name="Normal 2 7 2 10" xfId="11352" xr:uid="{0724F6BC-2FC0-47C1-9512-213947D1EDB2}"/>
    <cellStyle name="Normal 2 7 2 11" xfId="11353" xr:uid="{79CDF4B9-BFF7-44EB-AAC2-C24F34539662}"/>
    <cellStyle name="Normal 2 7 2 12" xfId="11354" xr:uid="{BE1DADB9-F186-4F16-A10F-8B5BE798193C}"/>
    <cellStyle name="Normal 2 7 2 13" xfId="11355" xr:uid="{2A349769-A201-42E1-BBE7-76C09D54476C}"/>
    <cellStyle name="Normal 2 7 2 14" xfId="11356" xr:uid="{6649B3ED-FDA6-4EF9-BDD8-10C9ADF0B2B3}"/>
    <cellStyle name="Normal 2 7 2 15" xfId="11357" xr:uid="{DB18B781-2C00-40A4-8797-5359869D5484}"/>
    <cellStyle name="Normal 2 7 2 16" xfId="11358" xr:uid="{69C5F824-EDA3-42DC-88AC-9737B730A641}"/>
    <cellStyle name="Normal 2 7 2 17" xfId="11359" xr:uid="{0E7133B8-8C92-425D-BC45-114C904E9074}"/>
    <cellStyle name="Normal 2 7 2 18" xfId="11360" xr:uid="{F78D6E75-F332-4463-8AB4-D5D6D035DC32}"/>
    <cellStyle name="Normal 2 7 2 19" xfId="11361" xr:uid="{5F5B7157-EA59-4E79-A98D-686F2A9CD543}"/>
    <cellStyle name="Normal 2 7 2 2" xfId="11362" xr:uid="{ED7379C5-9AB8-49C9-B151-9BAEE1852435}"/>
    <cellStyle name="Normal 2 7 2 2 10" xfId="11363" xr:uid="{58561363-9EA6-4A4E-BFAB-19E19CBABAA9}"/>
    <cellStyle name="Normal 2 7 2 2 11" xfId="11364" xr:uid="{A2FBC9E8-7A43-4A6B-8487-D36BFC437F22}"/>
    <cellStyle name="Normal 2 7 2 2 12" xfId="11365" xr:uid="{028CE028-E047-4171-9E55-FA54EF1A17DA}"/>
    <cellStyle name="Normal 2 7 2 2 13" xfId="11366" xr:uid="{ADDCEBAD-D2C7-4D02-95D3-422FDA8416E4}"/>
    <cellStyle name="Normal 2 7 2 2 14" xfId="11367" xr:uid="{2478877B-0850-4FBB-A61D-C9841F7DD05A}"/>
    <cellStyle name="Normal 2 7 2 2 15" xfId="11368" xr:uid="{29588B64-39F1-4505-A1F6-845BB5279151}"/>
    <cellStyle name="Normal 2 7 2 2 16" xfId="11369" xr:uid="{D69BB68A-B90C-402C-9955-1DBEACEE7B5B}"/>
    <cellStyle name="Normal 2 7 2 2 17" xfId="11370" xr:uid="{762C5FED-4C00-4D6D-A100-6EBE58A16172}"/>
    <cellStyle name="Normal 2 7 2 2 18" xfId="11371" xr:uid="{17E948B1-A00E-40AF-81E7-34F35D3CD97F}"/>
    <cellStyle name="Normal 2 7 2 2 19" xfId="11372" xr:uid="{2DE0383C-398A-44A6-9BD5-21CA67FEC353}"/>
    <cellStyle name="Normal 2 7 2 2 2" xfId="11373" xr:uid="{3199ED00-5136-44DD-973F-768255FA6DBA}"/>
    <cellStyle name="Normal 2 7 2 2 2 10" xfId="11374" xr:uid="{181BAD5C-2A8B-4EE9-A8B0-7C29E1F275E4}"/>
    <cellStyle name="Normal 2 7 2 2 2 11" xfId="11375" xr:uid="{82D51EE4-20E9-436E-8108-13F3AB89C470}"/>
    <cellStyle name="Normal 2 7 2 2 2 12" xfId="11376" xr:uid="{6A678BCB-69FF-4A9B-ABDE-083C6520358A}"/>
    <cellStyle name="Normal 2 7 2 2 2 13" xfId="11377" xr:uid="{C35DA4F8-D5B5-424D-99C8-C15C45A5400D}"/>
    <cellStyle name="Normal 2 7 2 2 2 14" xfId="11378" xr:uid="{73CD1EBA-7DFA-4F78-84AB-D358E073F0E4}"/>
    <cellStyle name="Normal 2 7 2 2 2 15" xfId="11379" xr:uid="{12744ACA-BDBD-41ED-B402-623992C1AA3B}"/>
    <cellStyle name="Normal 2 7 2 2 2 16" xfId="11380" xr:uid="{9B6B3B73-F07A-4108-AE4F-A9E6FB2C2553}"/>
    <cellStyle name="Normal 2 7 2 2 2 17" xfId="11381" xr:uid="{D68A67BF-EA63-4EB4-8FD4-4E49FC15A4C9}"/>
    <cellStyle name="Normal 2 7 2 2 2 18" xfId="11382" xr:uid="{7F11120D-B965-4906-9216-70B47ECABE82}"/>
    <cellStyle name="Normal 2 7 2 2 2 19" xfId="11383" xr:uid="{9C30BAB3-B827-41C3-B4BE-7B7751118893}"/>
    <cellStyle name="Normal 2 7 2 2 2 2" xfId="11384" xr:uid="{5A099F72-8E7F-4553-ADF8-4322551C3A1C}"/>
    <cellStyle name="Normal 2 7 2 2 2 20" xfId="11385" xr:uid="{D72A2562-E34B-4E0C-B372-2C01D449360C}"/>
    <cellStyle name="Normal 2 7 2 2 2 21" xfId="11386" xr:uid="{259D485E-BD70-41F7-A69E-E6F268E07E1D}"/>
    <cellStyle name="Normal 2 7 2 2 2 22" xfId="11387" xr:uid="{45FD904B-3325-406C-9631-AD517F752FF7}"/>
    <cellStyle name="Normal 2 7 2 2 2 23" xfId="11388" xr:uid="{EB05975A-C10C-41B6-8C8D-C810FC4186E2}"/>
    <cellStyle name="Normal 2 7 2 2 2 24" xfId="11389" xr:uid="{28DE6F20-FD4C-4703-B00F-59FC3140E720}"/>
    <cellStyle name="Normal 2 7 2 2 2 25" xfId="11390" xr:uid="{231E51A3-A10D-4FAD-80AC-F2607FD05561}"/>
    <cellStyle name="Normal 2 7 2 2 2 26" xfId="11391" xr:uid="{6EDCCD97-FEC2-45D0-BBB9-A85474BDE172}"/>
    <cellStyle name="Normal 2 7 2 2 2 27" xfId="11392" xr:uid="{F4C40864-0EB6-4828-A18D-C90F63B99B2C}"/>
    <cellStyle name="Normal 2 7 2 2 2 28" xfId="11393" xr:uid="{BC0056B6-2A3D-4E0D-A281-8696CBFAC488}"/>
    <cellStyle name="Normal 2 7 2 2 2 29" xfId="11394" xr:uid="{24377E97-CC49-4AD6-BDF6-E98F6473DA4C}"/>
    <cellStyle name="Normal 2 7 2 2 2 3" xfId="11395" xr:uid="{4C0BC9F5-6735-47B6-B71F-8B87112AAF96}"/>
    <cellStyle name="Normal 2 7 2 2 2 30" xfId="11396" xr:uid="{04DE534F-4D71-4646-842F-BDCE71CBA757}"/>
    <cellStyle name="Normal 2 7 2 2 2 31" xfId="11397" xr:uid="{EDAD2F1A-C08E-4F3E-A3E8-CB0AAF06F351}"/>
    <cellStyle name="Normal 2 7 2 2 2 32" xfId="11398" xr:uid="{B0843084-AEC3-48B2-B5E4-73247724D5BA}"/>
    <cellStyle name="Normal 2 7 2 2 2 33" xfId="11399" xr:uid="{C2BA9E3F-64E4-4DE0-A2CC-1B7CDBA0DE03}"/>
    <cellStyle name="Normal 2 7 2 2 2 34" xfId="11400" xr:uid="{7FD80E26-8C9D-4249-97F9-6A9A8EB3F0F4}"/>
    <cellStyle name="Normal 2 7 2 2 2 35" xfId="11401" xr:uid="{607F7BF9-C28A-46EE-B838-9412E9BBAE35}"/>
    <cellStyle name="Normal 2 7 2 2 2 36" xfId="11402" xr:uid="{D23FBA34-099E-4280-A353-A029638E58AA}"/>
    <cellStyle name="Normal 2 7 2 2 2 37" xfId="11403" xr:uid="{D172EDC2-A5A9-40B4-A681-EC5B2EE3BE47}"/>
    <cellStyle name="Normal 2 7 2 2 2 38" xfId="11404" xr:uid="{73C5318C-908A-4BA3-B04F-D915C0BBAF55}"/>
    <cellStyle name="Normal 2 7 2 2 2 4" xfId="11405" xr:uid="{E5626D07-30D6-46F6-81C4-A609F6260FDC}"/>
    <cellStyle name="Normal 2 7 2 2 2 5" xfId="11406" xr:uid="{ADF9D4CE-35B1-4155-8D14-E6A29A359562}"/>
    <cellStyle name="Normal 2 7 2 2 2 6" xfId="11407" xr:uid="{6143B37D-EA80-459D-9BA6-029BBB8FCE90}"/>
    <cellStyle name="Normal 2 7 2 2 2 7" xfId="11408" xr:uid="{914F3601-898A-41B5-B759-F2DF57F963AC}"/>
    <cellStyle name="Normal 2 7 2 2 2 8" xfId="11409" xr:uid="{3ED0F6F4-9586-4B4E-9DC3-17B521C699F9}"/>
    <cellStyle name="Normal 2 7 2 2 2 9" xfId="11410" xr:uid="{2BBE7E1D-051D-48C2-A10A-38843DE53538}"/>
    <cellStyle name="Normal 2 7 2 2 20" xfId="11411" xr:uid="{990049BB-B806-4B6F-A0D5-D4922A48E5EE}"/>
    <cellStyle name="Normal 2 7 2 2 21" xfId="11412" xr:uid="{F9797663-EB30-4392-8FE8-5C28214BBAC9}"/>
    <cellStyle name="Normal 2 7 2 2 22" xfId="11413" xr:uid="{37FDCD07-AE56-4E5C-91D8-CB9DC9B2CA9D}"/>
    <cellStyle name="Normal 2 7 2 2 23" xfId="11414" xr:uid="{D09A7B83-A336-4917-87C3-78D45D87C1FC}"/>
    <cellStyle name="Normal 2 7 2 2 24" xfId="11415" xr:uid="{2D480474-0DA0-4BEE-BDC1-BFF6D2C7B7A2}"/>
    <cellStyle name="Normal 2 7 2 2 25" xfId="11416" xr:uid="{AADDE895-AF35-42A3-939D-027324659693}"/>
    <cellStyle name="Normal 2 7 2 2 26" xfId="11417" xr:uid="{23682BA1-00D9-4212-BB0A-A21A5D44167A}"/>
    <cellStyle name="Normal 2 7 2 2 27" xfId="11418" xr:uid="{FE2D9267-E936-417B-9C3A-25004E7E1850}"/>
    <cellStyle name="Normal 2 7 2 2 28" xfId="11419" xr:uid="{FD5B3E40-8C0D-47DD-94D5-7D4A267C7C39}"/>
    <cellStyle name="Normal 2 7 2 2 29" xfId="11420" xr:uid="{AD5F79E9-9081-48C5-BF24-6A6F6D51A4F4}"/>
    <cellStyle name="Normal 2 7 2 2 3" xfId="11421" xr:uid="{F979CFED-5FDD-48F4-92BB-607F5500FF0E}"/>
    <cellStyle name="Normal 2 7 2 2 30" xfId="11422" xr:uid="{6FC18281-FAE8-4086-A836-FE9770272AD0}"/>
    <cellStyle name="Normal 2 7 2 2 31" xfId="11423" xr:uid="{6F7D9A62-ABF9-4698-AA21-C7E0A8AC5C27}"/>
    <cellStyle name="Normal 2 7 2 2 32" xfId="11424" xr:uid="{6DB889BA-B5E4-4812-945B-D47E77F81EC4}"/>
    <cellStyle name="Normal 2 7 2 2 33" xfId="11425" xr:uid="{8594049E-CEA8-44CB-A076-0BFC3A215802}"/>
    <cellStyle name="Normal 2 7 2 2 34" xfId="11426" xr:uid="{ADFDB846-6C30-4AD2-BC58-0218E57F082F}"/>
    <cellStyle name="Normal 2 7 2 2 35" xfId="11427" xr:uid="{124687D3-65A8-4985-B6E4-294A2F2EFE7D}"/>
    <cellStyle name="Normal 2 7 2 2 36" xfId="11428" xr:uid="{EDC80750-2679-4B2B-8852-6257FD018D3A}"/>
    <cellStyle name="Normal 2 7 2 2 37" xfId="11429" xr:uid="{5855566B-849E-4DD3-B3DF-D5379D009B95}"/>
    <cellStyle name="Normal 2 7 2 2 38" xfId="11430" xr:uid="{090A315D-1804-4329-9B6C-0E86EC22EAC4}"/>
    <cellStyle name="Normal 2 7 2 2 4" xfId="11431" xr:uid="{DA0AEE56-61A4-48A7-BC6F-69A4FF40DE81}"/>
    <cellStyle name="Normal 2 7 2 2 5" xfId="11432" xr:uid="{3F678BB7-B228-41C1-A97B-8CCCFB4200D3}"/>
    <cellStyle name="Normal 2 7 2 2 6" xfId="11433" xr:uid="{2FB095F5-FB79-45F1-83F4-8A99B727138E}"/>
    <cellStyle name="Normal 2 7 2 2 7" xfId="11434" xr:uid="{DB160A7D-5129-48AA-A506-1A3CEAD3AAEA}"/>
    <cellStyle name="Normal 2 7 2 2 8" xfId="11435" xr:uid="{12DB0F05-FEE2-43D5-A5BE-F024E1CB24ED}"/>
    <cellStyle name="Normal 2 7 2 2 9" xfId="11436" xr:uid="{7FCF180A-E7D2-4035-9956-77AD416C13C8}"/>
    <cellStyle name="Normal 2 7 2 20" xfId="11437" xr:uid="{DB199C22-685D-4AC0-BBC7-1B941086678B}"/>
    <cellStyle name="Normal 2 7 2 21" xfId="11438" xr:uid="{042364FA-5ADA-4530-8F01-4E631AB57A64}"/>
    <cellStyle name="Normal 2 7 2 22" xfId="11439" xr:uid="{D1C387D7-5F03-4817-AA95-10D43D6DA2C7}"/>
    <cellStyle name="Normal 2 7 2 23" xfId="11440" xr:uid="{295DB1A4-7CF1-44F3-A073-FFF0A2A396C5}"/>
    <cellStyle name="Normal 2 7 2 24" xfId="11441" xr:uid="{87D42270-63BF-4E5F-8304-4C1DA841F70D}"/>
    <cellStyle name="Normal 2 7 2 25" xfId="11442" xr:uid="{8824CA8E-A35D-4ACE-A2AE-81A2FBE1FEB4}"/>
    <cellStyle name="Normal 2 7 2 26" xfId="11443" xr:uid="{60D12EB3-B3C5-40F7-9436-CB0FC5363102}"/>
    <cellStyle name="Normal 2 7 2 27" xfId="11444" xr:uid="{D6C18954-A324-4466-BF20-AB8A088208AE}"/>
    <cellStyle name="Normal 2 7 2 28" xfId="11445" xr:uid="{56DAA6E9-54DD-49AD-92D2-60E9F86FA16C}"/>
    <cellStyle name="Normal 2 7 2 29" xfId="11446" xr:uid="{5CC17532-371A-408E-80B9-A875290D6C07}"/>
    <cellStyle name="Normal 2 7 2 3" xfId="11447" xr:uid="{6499A470-0842-4A13-8BB9-BDAC7ABDEE62}"/>
    <cellStyle name="Normal 2 7 2 30" xfId="11448" xr:uid="{1325C7EB-A3D5-414A-867B-253694749BFE}"/>
    <cellStyle name="Normal 2 7 2 31" xfId="11449" xr:uid="{E2A6C0E2-1EF9-4AC7-82CC-96D8F2BEC502}"/>
    <cellStyle name="Normal 2 7 2 32" xfId="11450" xr:uid="{4D4630F5-FDC0-45D8-AF5E-E6085879EA31}"/>
    <cellStyle name="Normal 2 7 2 33" xfId="11451" xr:uid="{A7D5E6F2-662E-4E0C-8F8F-4A3A7002ABA6}"/>
    <cellStyle name="Normal 2 7 2 34" xfId="11452" xr:uid="{F1554397-E88D-4052-8722-AE7333A8FE33}"/>
    <cellStyle name="Normal 2 7 2 35" xfId="11453" xr:uid="{65DBE6E1-5BA0-43BD-BA97-6278F2D37259}"/>
    <cellStyle name="Normal 2 7 2 36" xfId="11454" xr:uid="{1F8F430E-0A15-4102-9FE4-88C77F590C5E}"/>
    <cellStyle name="Normal 2 7 2 37" xfId="11455" xr:uid="{2D4E4ECF-E0B0-4E67-943B-DF49B6E82B40}"/>
    <cellStyle name="Normal 2 7 2 38" xfId="11456" xr:uid="{B8D4010D-20AE-41FC-8864-A26C506A3DFB}"/>
    <cellStyle name="Normal 2 7 2 39" xfId="11457" xr:uid="{B79D9BA8-6536-4A25-8B5C-448E917D8EFB}"/>
    <cellStyle name="Normal 2 7 2 4" xfId="11458" xr:uid="{66BDC91C-13E2-40EC-A663-E872B15D326F}"/>
    <cellStyle name="Normal 2 7 2 40" xfId="11459" xr:uid="{926D6839-287B-449B-9D57-3A54B6B4BCC3}"/>
    <cellStyle name="Normal 2 7 2 5" xfId="11460" xr:uid="{83D937DE-41D1-46F3-886A-00C945EDE46B}"/>
    <cellStyle name="Normal 2 7 2 6" xfId="11461" xr:uid="{44367DE3-1C72-473C-BAE3-38BA06E0B8F6}"/>
    <cellStyle name="Normal 2 7 2 7" xfId="11462" xr:uid="{A8DE2E72-D70F-4E64-AD5F-6EF93CB3FE23}"/>
    <cellStyle name="Normal 2 7 2 8" xfId="11463" xr:uid="{7A0F3B0E-3802-425B-932A-AEFDDAC7CA3E}"/>
    <cellStyle name="Normal 2 7 2 9" xfId="11464" xr:uid="{89AFB09E-D7FB-41F0-8282-D4F283291DEE}"/>
    <cellStyle name="Normal 2 7 20" xfId="11465" xr:uid="{8B8DA8FF-01DD-44D0-BFF8-4AA9D9687D0E}"/>
    <cellStyle name="Normal 2 7 21" xfId="11466" xr:uid="{7005E170-102F-4289-8468-53454DFE0A9A}"/>
    <cellStyle name="Normal 2 7 22" xfId="11467" xr:uid="{D8A448A0-A491-40E4-B289-BEE8F25B386A}"/>
    <cellStyle name="Normal 2 7 23" xfId="11468" xr:uid="{FAB0A7CF-568F-444A-A884-751F44007178}"/>
    <cellStyle name="Normal 2 7 24" xfId="11469" xr:uid="{6FB3651F-9AE5-40BE-9ECA-8B76C6FD6C4F}"/>
    <cellStyle name="Normal 2 7 25" xfId="11470" xr:uid="{7285E812-D1C9-447B-A9B9-FB0A4AB75A83}"/>
    <cellStyle name="Normal 2 7 26" xfId="11471" xr:uid="{10DB7BC6-7389-4FFC-ADA5-AC592651D590}"/>
    <cellStyle name="Normal 2 7 27" xfId="11472" xr:uid="{A8DCE494-7FD6-4157-A3B5-4D51909DB429}"/>
    <cellStyle name="Normal 2 7 28" xfId="11473" xr:uid="{6AB28731-F837-42A4-9ACC-6ADA57B18F5D}"/>
    <cellStyle name="Normal 2 7 29" xfId="11474" xr:uid="{0311004C-7FFF-4544-BCA2-AF439DA03C6A}"/>
    <cellStyle name="Normal 2 7 3" xfId="11475" xr:uid="{11F0EE81-D4C6-4D06-9254-D0D437D2C912}"/>
    <cellStyle name="Normal 2 7 3 10" xfId="11476" xr:uid="{BADC045B-371E-40EB-81CA-4BCD6C8AC24F}"/>
    <cellStyle name="Normal 2 7 3 11" xfId="11477" xr:uid="{97477067-0ACC-4405-B334-3A35C7055FA9}"/>
    <cellStyle name="Normal 2 7 3 12" xfId="11478" xr:uid="{BFF6CB68-2F08-4350-B9D5-B50C1F35D72D}"/>
    <cellStyle name="Normal 2 7 3 13" xfId="11479" xr:uid="{B408EA1B-0004-4519-9340-D740ADDD3BFC}"/>
    <cellStyle name="Normal 2 7 3 14" xfId="11480" xr:uid="{D25D2977-98F9-415C-A1DD-2224DACD0825}"/>
    <cellStyle name="Normal 2 7 3 15" xfId="11481" xr:uid="{743309E7-5934-4CFE-BF8B-0F42AC710721}"/>
    <cellStyle name="Normal 2 7 3 16" xfId="11482" xr:uid="{6B66F426-4E76-47A6-8CD8-5E4DD75D888C}"/>
    <cellStyle name="Normal 2 7 3 17" xfId="11483" xr:uid="{4A2F8B3F-1DDD-4D4E-A966-BCB9B447343A}"/>
    <cellStyle name="Normal 2 7 3 18" xfId="11484" xr:uid="{F7ACF9DB-7431-45DA-9D65-FBB279B6AFD3}"/>
    <cellStyle name="Normal 2 7 3 19" xfId="11485" xr:uid="{0053F9E5-AFFD-4582-AF99-354B5A95429F}"/>
    <cellStyle name="Normal 2 7 3 2" xfId="11486" xr:uid="{0B5D8FDA-7EF9-41C5-B387-A7B6B3755069}"/>
    <cellStyle name="Normal 2 7 3 2 10" xfId="11487" xr:uid="{A32A8309-0478-4EFA-8909-2C45A0EBEB23}"/>
    <cellStyle name="Normal 2 7 3 2 11" xfId="11488" xr:uid="{FFBCFBB0-BE64-41E5-BC11-97D064060794}"/>
    <cellStyle name="Normal 2 7 3 2 12" xfId="11489" xr:uid="{26BFC20E-C9E6-41F4-9547-A32151AF68AA}"/>
    <cellStyle name="Normal 2 7 3 2 13" xfId="11490" xr:uid="{F6FB5012-1490-436A-9C36-38C495709D65}"/>
    <cellStyle name="Normal 2 7 3 2 14" xfId="11491" xr:uid="{FA96ACF4-8A35-43E5-AD64-7FC8F375486E}"/>
    <cellStyle name="Normal 2 7 3 2 15" xfId="11492" xr:uid="{FC56A338-09AC-41A4-8987-74A5DB1C7E40}"/>
    <cellStyle name="Normal 2 7 3 2 16" xfId="11493" xr:uid="{487D4B67-E7E3-4436-99B2-4BD32FFC9B3F}"/>
    <cellStyle name="Normal 2 7 3 2 17" xfId="11494" xr:uid="{B8E97E9D-A4AB-4C64-87DE-0164E73A1B2D}"/>
    <cellStyle name="Normal 2 7 3 2 18" xfId="11495" xr:uid="{19D26ED2-DBAA-43BE-B86D-216A0EB80975}"/>
    <cellStyle name="Normal 2 7 3 2 19" xfId="11496" xr:uid="{1FC15C60-289C-4D14-84A4-AED3C887BF3A}"/>
    <cellStyle name="Normal 2 7 3 2 2" xfId="11497" xr:uid="{FE918151-80E3-4010-9404-15D5702D6B58}"/>
    <cellStyle name="Normal 2 7 3 2 20" xfId="11498" xr:uid="{C2B5C8FB-0B5C-4588-83DC-69E18F89CC21}"/>
    <cellStyle name="Normal 2 7 3 2 21" xfId="11499" xr:uid="{702C0447-F180-4EFB-B861-A85BFD5FB814}"/>
    <cellStyle name="Normal 2 7 3 2 22" xfId="11500" xr:uid="{F4542ABE-8BBE-4B46-BB42-1FC17F84611B}"/>
    <cellStyle name="Normal 2 7 3 2 23" xfId="11501" xr:uid="{C3C6B866-A7C6-491F-B7FB-DD73E9C9D6CA}"/>
    <cellStyle name="Normal 2 7 3 2 24" xfId="11502" xr:uid="{45D812DF-6820-4F1E-A40B-57E5D301F986}"/>
    <cellStyle name="Normal 2 7 3 2 25" xfId="11503" xr:uid="{17123588-63CE-45FC-9D23-48F9BA009C99}"/>
    <cellStyle name="Normal 2 7 3 2 26" xfId="11504" xr:uid="{256C0629-E2CC-42C1-AD6B-3FCDCA9A5A8B}"/>
    <cellStyle name="Normal 2 7 3 2 27" xfId="11505" xr:uid="{7C57410A-03A8-40F2-A993-03D8658B0922}"/>
    <cellStyle name="Normal 2 7 3 2 28" xfId="11506" xr:uid="{059DDC7B-58F5-4019-A35B-AFAA76BDE36D}"/>
    <cellStyle name="Normal 2 7 3 2 29" xfId="11507" xr:uid="{3B138EB1-2200-4147-BB6B-9A47A133B39D}"/>
    <cellStyle name="Normal 2 7 3 2 3" xfId="11508" xr:uid="{CF07B275-D1D7-47D8-8C8C-8760B5AF091B}"/>
    <cellStyle name="Normal 2 7 3 2 30" xfId="11509" xr:uid="{37A6BD87-299B-4C6A-8257-542F29614D4B}"/>
    <cellStyle name="Normal 2 7 3 2 31" xfId="11510" xr:uid="{992FF7D4-6A49-4C19-B720-98EA4223F26D}"/>
    <cellStyle name="Normal 2 7 3 2 32" xfId="11511" xr:uid="{47CB498D-96C6-40F7-94CF-3D7ED0E973B7}"/>
    <cellStyle name="Normal 2 7 3 2 33" xfId="11512" xr:uid="{DE8CECD1-25D6-4B55-92E8-8F7B28C882C5}"/>
    <cellStyle name="Normal 2 7 3 2 34" xfId="11513" xr:uid="{169A1283-4D09-4DD9-9C7E-4CD7F3A5E320}"/>
    <cellStyle name="Normal 2 7 3 2 35" xfId="11514" xr:uid="{2020D702-5114-494A-AD94-52F710ECD106}"/>
    <cellStyle name="Normal 2 7 3 2 36" xfId="11515" xr:uid="{C1E90E8A-2CEA-4B77-8E39-02FFD2D804B9}"/>
    <cellStyle name="Normal 2 7 3 2 37" xfId="11516" xr:uid="{D467AD80-6D43-4189-BF22-6FCADC86CDA0}"/>
    <cellStyle name="Normal 2 7 3 2 38" xfId="11517" xr:uid="{AEC66DC6-3E34-4853-A22A-B3AE09D81E8B}"/>
    <cellStyle name="Normal 2 7 3 2 4" xfId="11518" xr:uid="{D245F348-C4CD-48E7-9E81-75F23C70BAF5}"/>
    <cellStyle name="Normal 2 7 3 2 5" xfId="11519" xr:uid="{18991E2F-6339-4692-9442-D2438F23D53E}"/>
    <cellStyle name="Normal 2 7 3 2 6" xfId="11520" xr:uid="{4D0F2636-22BC-40B6-8530-35C908D972DE}"/>
    <cellStyle name="Normal 2 7 3 2 7" xfId="11521" xr:uid="{4F786CE1-DA18-49BC-86E5-CCA123BA40C8}"/>
    <cellStyle name="Normal 2 7 3 2 8" xfId="11522" xr:uid="{D18F51C6-8E45-4402-9EDB-85FCC0C63B1B}"/>
    <cellStyle name="Normal 2 7 3 2 9" xfId="11523" xr:uid="{595958C0-C92D-4E0B-8971-D2D1B10E0B4E}"/>
    <cellStyle name="Normal 2 7 3 20" xfId="11524" xr:uid="{28160CE2-C395-4706-9654-231BC0EB88E2}"/>
    <cellStyle name="Normal 2 7 3 21" xfId="11525" xr:uid="{A94DA1C8-5AE2-4783-A518-ECBD3FBE9CC2}"/>
    <cellStyle name="Normal 2 7 3 22" xfId="11526" xr:uid="{B3E60BEE-D39E-4F6C-8570-9E21EE6A4323}"/>
    <cellStyle name="Normal 2 7 3 23" xfId="11527" xr:uid="{3F67742F-469E-4C9B-A9E5-A00156AE8567}"/>
    <cellStyle name="Normal 2 7 3 24" xfId="11528" xr:uid="{53CD432A-F2CE-47A7-8D5E-EF7AAA6F7279}"/>
    <cellStyle name="Normal 2 7 3 25" xfId="11529" xr:uid="{8EA7BEFA-B7BE-45EF-87D1-ACFDF5A33C65}"/>
    <cellStyle name="Normal 2 7 3 26" xfId="11530" xr:uid="{0C635E8E-2A1E-4C39-8C3E-7A87DAD00DC0}"/>
    <cellStyle name="Normal 2 7 3 27" xfId="11531" xr:uid="{2AE3C39E-833C-40FC-A54C-F028E7E74C19}"/>
    <cellStyle name="Normal 2 7 3 28" xfId="11532" xr:uid="{9771C34B-6AA6-437B-BD02-2ED900D928AD}"/>
    <cellStyle name="Normal 2 7 3 29" xfId="11533" xr:uid="{3EC3E3BE-F73A-4427-863A-49F18185B5C0}"/>
    <cellStyle name="Normal 2 7 3 3" xfId="11534" xr:uid="{41C10C1E-D908-4022-B9BB-DA91DF2A245C}"/>
    <cellStyle name="Normal 2 7 3 30" xfId="11535" xr:uid="{2D7A9A6B-7727-4CBB-9929-55575EDD0F14}"/>
    <cellStyle name="Normal 2 7 3 31" xfId="11536" xr:uid="{2F76AA42-644D-41B1-A5C5-E50D3D8EA57E}"/>
    <cellStyle name="Normal 2 7 3 32" xfId="11537" xr:uid="{E842F266-2078-427E-96DE-C0C6213D06A0}"/>
    <cellStyle name="Normal 2 7 3 33" xfId="11538" xr:uid="{E19614CE-E4F9-4181-ABC6-600C8A9713EB}"/>
    <cellStyle name="Normal 2 7 3 34" xfId="11539" xr:uid="{C810B55D-EFDD-4756-AD37-5740B9F2DE7E}"/>
    <cellStyle name="Normal 2 7 3 35" xfId="11540" xr:uid="{13148CC2-0F2F-40C5-B1E1-8A68BADC39A1}"/>
    <cellStyle name="Normal 2 7 3 36" xfId="11541" xr:uid="{4E2039BA-61B4-4EB8-B445-050EC03E9E01}"/>
    <cellStyle name="Normal 2 7 3 37" xfId="11542" xr:uid="{56755C8E-710A-4E84-A576-4F944F82DD41}"/>
    <cellStyle name="Normal 2 7 3 38" xfId="11543" xr:uid="{D56E29CF-FCCE-473E-BBC3-7E633B53BDAA}"/>
    <cellStyle name="Normal 2 7 3 4" xfId="11544" xr:uid="{A39D8F20-7E66-4553-A15C-4895072C64C6}"/>
    <cellStyle name="Normal 2 7 3 5" xfId="11545" xr:uid="{51175823-71C8-496C-87CF-675B0CF2D78D}"/>
    <cellStyle name="Normal 2 7 3 6" xfId="11546" xr:uid="{52038EED-4062-4F68-9FDA-5C4BD5932D34}"/>
    <cellStyle name="Normal 2 7 3 7" xfId="11547" xr:uid="{176A2A38-6FE7-44C4-97FF-DCA0A3273CB5}"/>
    <cellStyle name="Normal 2 7 3 8" xfId="11548" xr:uid="{4273DA85-2279-4A30-8989-D79EB084D7D6}"/>
    <cellStyle name="Normal 2 7 3 9" xfId="11549" xr:uid="{542D1E5A-861C-4FB3-A8E1-E2801413BAEF}"/>
    <cellStyle name="Normal 2 7 30" xfId="11550" xr:uid="{A16B1CC9-4969-4A12-B796-F21B65BD131E}"/>
    <cellStyle name="Normal 2 7 31" xfId="11551" xr:uid="{21D70ABC-5C1B-4DFB-BC3F-5AF8FE6959E9}"/>
    <cellStyle name="Normal 2 7 32" xfId="11552" xr:uid="{43821822-25E1-4212-BBD8-6B68CD4F00F4}"/>
    <cellStyle name="Normal 2 7 33" xfId="11553" xr:uid="{45EC82A0-0CDA-435F-A344-1400267A9889}"/>
    <cellStyle name="Normal 2 7 34" xfId="11554" xr:uid="{E2265E7C-9C7C-4D9B-A989-DB89C1529ABD}"/>
    <cellStyle name="Normal 2 7 35" xfId="11555" xr:uid="{773C1472-1271-43A9-A329-64C763ABF264}"/>
    <cellStyle name="Normal 2 7 36" xfId="11556" xr:uid="{E304BC75-20F6-4701-A8E2-BE37F43D6BB7}"/>
    <cellStyle name="Normal 2 7 37" xfId="11557" xr:uid="{4B15888C-8C31-40EE-A58B-3C46EDCA9065}"/>
    <cellStyle name="Normal 2 7 38" xfId="11558" xr:uid="{80D23CE9-27F6-4D98-893C-ED675C1B5C71}"/>
    <cellStyle name="Normal 2 7 39" xfId="11559" xr:uid="{E8498259-5926-4912-B8CF-A855E44EB2D3}"/>
    <cellStyle name="Normal 2 7 4" xfId="11560" xr:uid="{9A0637D2-05F6-48E9-979E-B88748478798}"/>
    <cellStyle name="Normal 2 7 40" xfId="11561" xr:uid="{7C84727F-31E9-400D-AD67-A2B2FE33DDFA}"/>
    <cellStyle name="Normal 2 7 5" xfId="11562" xr:uid="{6D9EDC43-EEB2-448C-924C-E909FE473638}"/>
    <cellStyle name="Normal 2 7 6" xfId="11563" xr:uid="{854ECFB0-E80F-4308-A814-8F4D8B52548F}"/>
    <cellStyle name="Normal 2 7 7" xfId="11564" xr:uid="{371D4F66-6684-4984-A2E5-1CE93D4128BF}"/>
    <cellStyle name="Normal 2 7 8" xfId="11565" xr:uid="{E481C07A-921D-4259-B2EE-7FDA3E567013}"/>
    <cellStyle name="Normal 2 7 9" xfId="11566" xr:uid="{C9C1F5F1-6ED9-486A-B7F4-2FF94E065801}"/>
    <cellStyle name="Normal 2 8" xfId="11567" xr:uid="{EAB5E8C5-DC8F-4373-BFE1-2BA4001C14A3}"/>
    <cellStyle name="Normal 2 8 10" xfId="11568" xr:uid="{D7465DA2-470B-4FAF-98FC-D50FE5B540A3}"/>
    <cellStyle name="Normal 2 8 11" xfId="11569" xr:uid="{4E432B66-7CED-430F-AA1A-B498F56AD5DD}"/>
    <cellStyle name="Normal 2 8 12" xfId="11570" xr:uid="{595A38A8-20A4-41BB-AF7C-B0B3F8CEC9DD}"/>
    <cellStyle name="Normal 2 8 13" xfId="11571" xr:uid="{2CA29A53-C1BF-4DAF-8029-98239237634A}"/>
    <cellStyle name="Normal 2 8 14" xfId="11572" xr:uid="{23314099-B2AD-4180-95AD-4FF793FA429D}"/>
    <cellStyle name="Normal 2 8 15" xfId="11573" xr:uid="{13E5F40F-E066-4075-8EA7-7F28D6E65EED}"/>
    <cellStyle name="Normal 2 8 16" xfId="11574" xr:uid="{4B24487E-4336-495A-A39E-882751C46C5F}"/>
    <cellStyle name="Normal 2 8 17" xfId="11575" xr:uid="{3712DB61-DF3B-4EB8-984C-6C70FF1BC42B}"/>
    <cellStyle name="Normal 2 8 18" xfId="11576" xr:uid="{ACA5DED9-67E0-450A-9D7B-2187FD9AF8CF}"/>
    <cellStyle name="Normal 2 8 19" xfId="11577" xr:uid="{6FB54CCC-4C6F-48D4-9B40-7198DF536E9F}"/>
    <cellStyle name="Normal 2 8 2" xfId="11578" xr:uid="{484E4BF2-E4F8-412C-9DEB-B6B6F5560BF3}"/>
    <cellStyle name="Normal 2 8 2 10" xfId="11579" xr:uid="{7974F7D4-BE14-4850-8ED3-F1EA6D8930A2}"/>
    <cellStyle name="Normal 2 8 2 11" xfId="11580" xr:uid="{C0999117-EC4F-43F3-A765-F90CB5B07DE1}"/>
    <cellStyle name="Normal 2 8 2 12" xfId="11581" xr:uid="{3E5B512D-6DA3-421B-BDDF-AB4124490919}"/>
    <cellStyle name="Normal 2 8 2 13" xfId="11582" xr:uid="{71B595C7-50B5-4D22-BDC0-A62AC5762409}"/>
    <cellStyle name="Normal 2 8 2 14" xfId="11583" xr:uid="{E06DEFBB-C9B0-4C42-8EFD-CE6B291D1322}"/>
    <cellStyle name="Normal 2 8 2 15" xfId="11584" xr:uid="{C073ECE3-1C75-480E-B24A-2CAFF2F67A95}"/>
    <cellStyle name="Normal 2 8 2 16" xfId="11585" xr:uid="{BB020D70-B1D2-4EA8-93DA-8147C0ACC424}"/>
    <cellStyle name="Normal 2 8 2 17" xfId="11586" xr:uid="{E4F59382-7100-48F7-B38B-31F97C31B583}"/>
    <cellStyle name="Normal 2 8 2 18" xfId="11587" xr:uid="{C5A415B7-58F3-4DEF-91DD-71D9DC0069F7}"/>
    <cellStyle name="Normal 2 8 2 19" xfId="11588" xr:uid="{BDFD8BDD-B00F-4543-ADF1-DD90CB5BE083}"/>
    <cellStyle name="Normal 2 8 2 2" xfId="11589" xr:uid="{5421635F-307D-4EB4-80DD-5ED50D99186A}"/>
    <cellStyle name="Normal 2 8 2 2 10" xfId="11590" xr:uid="{D116146D-E280-4A20-96DB-76F1B66BBD02}"/>
    <cellStyle name="Normal 2 8 2 2 11" xfId="11591" xr:uid="{74033240-6810-417F-B585-0DD90E2D156C}"/>
    <cellStyle name="Normal 2 8 2 2 12" xfId="11592" xr:uid="{B07C3F3C-BE22-4324-A311-7071D6F3DA6B}"/>
    <cellStyle name="Normal 2 8 2 2 13" xfId="11593" xr:uid="{61BCB580-13E8-4B83-BBDF-36FA1777ED91}"/>
    <cellStyle name="Normal 2 8 2 2 14" xfId="11594" xr:uid="{80F85CDB-BE0A-404C-AE13-C18FF51F6D9C}"/>
    <cellStyle name="Normal 2 8 2 2 15" xfId="11595" xr:uid="{2E9998EB-BE61-47B1-BEE7-65031CA988A1}"/>
    <cellStyle name="Normal 2 8 2 2 16" xfId="11596" xr:uid="{039198FF-B31A-467C-9CDC-563614DBBB6E}"/>
    <cellStyle name="Normal 2 8 2 2 17" xfId="11597" xr:uid="{16ABC59B-D5C1-4CCC-982E-B5173F3B7C0C}"/>
    <cellStyle name="Normal 2 8 2 2 18" xfId="11598" xr:uid="{1C62F749-1290-4B54-B53F-87353A843C83}"/>
    <cellStyle name="Normal 2 8 2 2 19" xfId="11599" xr:uid="{76E8C9EE-40BE-4451-9E3C-F85FB33E8F74}"/>
    <cellStyle name="Normal 2 8 2 2 2" xfId="11600" xr:uid="{8EA43ADE-BDEE-4986-9E2B-D843D5D02FF8}"/>
    <cellStyle name="Normal 2 8 2 2 2 10" xfId="11601" xr:uid="{D88810CE-2A1B-4EB8-AC47-BF1BADB1E710}"/>
    <cellStyle name="Normal 2 8 2 2 2 11" xfId="11602" xr:uid="{899426AF-F310-45AE-AC96-38CFAB4CB433}"/>
    <cellStyle name="Normal 2 8 2 2 2 12" xfId="11603" xr:uid="{EDA5F281-B66A-491A-A68B-EE23700B3009}"/>
    <cellStyle name="Normal 2 8 2 2 2 13" xfId="11604" xr:uid="{8D3FF42F-F9C2-43EC-A32B-76FD88F8E001}"/>
    <cellStyle name="Normal 2 8 2 2 2 14" xfId="11605" xr:uid="{CBC784C5-FC98-4429-8A60-D505A9C53FE0}"/>
    <cellStyle name="Normal 2 8 2 2 2 15" xfId="11606" xr:uid="{3E3961F9-427B-40D5-BFD7-1AE73F6AE456}"/>
    <cellStyle name="Normal 2 8 2 2 2 16" xfId="11607" xr:uid="{50B36415-20B6-47F8-AB84-36AD1FB42236}"/>
    <cellStyle name="Normal 2 8 2 2 2 17" xfId="11608" xr:uid="{C7CB580C-3417-46D9-9200-78010A4A6631}"/>
    <cellStyle name="Normal 2 8 2 2 2 18" xfId="11609" xr:uid="{58776BFF-2F3B-4CA2-AA86-B5C19DD66630}"/>
    <cellStyle name="Normal 2 8 2 2 2 19" xfId="11610" xr:uid="{40D9EE13-1A0B-4D3D-B6EE-A9D6D4DB5CEF}"/>
    <cellStyle name="Normal 2 8 2 2 2 2" xfId="11611" xr:uid="{77E18307-95F6-4F4F-8676-A6EF58C7613C}"/>
    <cellStyle name="Normal 2 8 2 2 2 20" xfId="11612" xr:uid="{512BF62D-1676-47B6-BF72-8339BC12BA71}"/>
    <cellStyle name="Normal 2 8 2 2 2 21" xfId="11613" xr:uid="{27804B82-4095-4CF7-A6EB-8EA40FAC27A8}"/>
    <cellStyle name="Normal 2 8 2 2 2 22" xfId="11614" xr:uid="{A943A716-C797-4771-9E4D-805079ACC81F}"/>
    <cellStyle name="Normal 2 8 2 2 2 23" xfId="11615" xr:uid="{E2B31B6C-3F78-4D95-AC4A-757B09E25441}"/>
    <cellStyle name="Normal 2 8 2 2 2 24" xfId="11616" xr:uid="{1B63B1BC-EF3D-4626-88B3-D1AF526CED4D}"/>
    <cellStyle name="Normal 2 8 2 2 2 25" xfId="11617" xr:uid="{2D2E0F25-CB99-43B5-A3C5-FEC1700E18DD}"/>
    <cellStyle name="Normal 2 8 2 2 2 26" xfId="11618" xr:uid="{CBDAAE0D-0725-4159-A7D2-D53D2070E382}"/>
    <cellStyle name="Normal 2 8 2 2 2 27" xfId="11619" xr:uid="{FC0DD559-CE34-4208-95B6-E2B4DA4B66D1}"/>
    <cellStyle name="Normal 2 8 2 2 2 28" xfId="11620" xr:uid="{DDF7993D-B73A-4AC2-B5A8-EED6653FB413}"/>
    <cellStyle name="Normal 2 8 2 2 2 29" xfId="11621" xr:uid="{40298B90-237C-478E-B359-A2618B9A91FD}"/>
    <cellStyle name="Normal 2 8 2 2 2 3" xfId="11622" xr:uid="{CB15FC24-89A4-449D-BE64-5D0AAC0019B5}"/>
    <cellStyle name="Normal 2 8 2 2 2 30" xfId="11623" xr:uid="{80ED4A03-FBA6-4F97-B253-C344733EFA08}"/>
    <cellStyle name="Normal 2 8 2 2 2 31" xfId="11624" xr:uid="{F8F0DD4C-E482-40B1-B1AF-9187B85F6817}"/>
    <cellStyle name="Normal 2 8 2 2 2 32" xfId="11625" xr:uid="{3D81665B-2BD7-451C-AE86-266EC6217C66}"/>
    <cellStyle name="Normal 2 8 2 2 2 33" xfId="11626" xr:uid="{5EEEEE78-1C58-4080-8703-EB13A4077E7B}"/>
    <cellStyle name="Normal 2 8 2 2 2 34" xfId="11627" xr:uid="{EB39C01C-A4DF-4EB5-9543-941959E56393}"/>
    <cellStyle name="Normal 2 8 2 2 2 35" xfId="11628" xr:uid="{99261790-6B0E-4D1E-B194-A33D5F5F308E}"/>
    <cellStyle name="Normal 2 8 2 2 2 36" xfId="11629" xr:uid="{684DBDD8-E631-4B67-9AD5-481F16968138}"/>
    <cellStyle name="Normal 2 8 2 2 2 37" xfId="11630" xr:uid="{C1E09155-F0D7-4D12-AB3E-309006E305CF}"/>
    <cellStyle name="Normal 2 8 2 2 2 38" xfId="11631" xr:uid="{D837A0AF-4A0E-41E6-A117-589AAEAB3F91}"/>
    <cellStyle name="Normal 2 8 2 2 2 4" xfId="11632" xr:uid="{AC44018E-BBEC-42D2-942A-D0BC0DFCBA1D}"/>
    <cellStyle name="Normal 2 8 2 2 2 5" xfId="11633" xr:uid="{131D09FE-9798-474A-9052-EEF22B41EDAF}"/>
    <cellStyle name="Normal 2 8 2 2 2 6" xfId="11634" xr:uid="{7C809291-1FAA-4F1B-8D80-F4D2FB1AADC2}"/>
    <cellStyle name="Normal 2 8 2 2 2 7" xfId="11635" xr:uid="{A793D3B4-DF9E-4E96-8C33-B6BA1293C1C3}"/>
    <cellStyle name="Normal 2 8 2 2 2 8" xfId="11636" xr:uid="{1537C122-904F-4097-A9BD-D77478675D34}"/>
    <cellStyle name="Normal 2 8 2 2 2 9" xfId="11637" xr:uid="{35B70B9F-5923-40B3-900B-838B1C92B641}"/>
    <cellStyle name="Normal 2 8 2 2 20" xfId="11638" xr:uid="{9E428D08-2776-4C49-9E6B-DD1A4A50FA73}"/>
    <cellStyle name="Normal 2 8 2 2 21" xfId="11639" xr:uid="{01E0A076-E303-44DE-89AC-CF4551E0CAD8}"/>
    <cellStyle name="Normal 2 8 2 2 22" xfId="11640" xr:uid="{59ADA2AC-7C48-4054-BFC7-9CB63A036E35}"/>
    <cellStyle name="Normal 2 8 2 2 23" xfId="11641" xr:uid="{0A33CA70-F5B4-4F8D-8ED6-847C4B042F27}"/>
    <cellStyle name="Normal 2 8 2 2 24" xfId="11642" xr:uid="{14CA1ABE-8D99-40BC-B5CB-2060A9B8153F}"/>
    <cellStyle name="Normal 2 8 2 2 25" xfId="11643" xr:uid="{30DDC1C5-FA37-4C34-9651-9735A11DC44C}"/>
    <cellStyle name="Normal 2 8 2 2 26" xfId="11644" xr:uid="{532AE1FB-BC3E-4DBF-9C0E-484E1528E812}"/>
    <cellStyle name="Normal 2 8 2 2 27" xfId="11645" xr:uid="{6D15A4C6-3A38-41BC-9394-F50CB4BA695E}"/>
    <cellStyle name="Normal 2 8 2 2 28" xfId="11646" xr:uid="{7ED398BE-59E0-4082-A2A9-F66FBCEFBB0D}"/>
    <cellStyle name="Normal 2 8 2 2 29" xfId="11647" xr:uid="{DE14652D-96DA-4ECD-BD90-40FF9EF495CA}"/>
    <cellStyle name="Normal 2 8 2 2 3" xfId="11648" xr:uid="{F4B17ECF-327C-491D-916E-C31CFDE48BE0}"/>
    <cellStyle name="Normal 2 8 2 2 30" xfId="11649" xr:uid="{A6A48CD0-6DC1-4AA8-B872-41CEFE8E2572}"/>
    <cellStyle name="Normal 2 8 2 2 31" xfId="11650" xr:uid="{F77F779E-DFA0-4F25-9CD8-73E9E354454D}"/>
    <cellStyle name="Normal 2 8 2 2 32" xfId="11651" xr:uid="{8C1AA5F3-BF0A-4B72-82B8-BE14C640F698}"/>
    <cellStyle name="Normal 2 8 2 2 33" xfId="11652" xr:uid="{F8322C36-94EF-4E46-8372-00E526314679}"/>
    <cellStyle name="Normal 2 8 2 2 34" xfId="11653" xr:uid="{7F869AB6-5501-41A1-8252-E881A64F50B3}"/>
    <cellStyle name="Normal 2 8 2 2 35" xfId="11654" xr:uid="{DF15B5BD-7356-4671-8087-91F8A6A11E0F}"/>
    <cellStyle name="Normal 2 8 2 2 36" xfId="11655" xr:uid="{C4F705AF-3C3F-42C1-9F32-DB5C29179815}"/>
    <cellStyle name="Normal 2 8 2 2 37" xfId="11656" xr:uid="{C176265B-9876-4BAD-A920-98347087A83C}"/>
    <cellStyle name="Normal 2 8 2 2 38" xfId="11657" xr:uid="{B64290EF-9A57-4B80-9CE8-ABBA07411570}"/>
    <cellStyle name="Normal 2 8 2 2 4" xfId="11658" xr:uid="{6B68221B-5A6A-40C6-BE41-7F6C00C723E9}"/>
    <cellStyle name="Normal 2 8 2 2 5" xfId="11659" xr:uid="{3152576C-4414-4027-AA0C-8451722A9735}"/>
    <cellStyle name="Normal 2 8 2 2 6" xfId="11660" xr:uid="{E9A7BAB0-F7FA-4D06-BF96-50616CF4E323}"/>
    <cellStyle name="Normal 2 8 2 2 7" xfId="11661" xr:uid="{75180F9C-7C7D-42F3-8A53-9C32C6A96458}"/>
    <cellStyle name="Normal 2 8 2 2 8" xfId="11662" xr:uid="{6B6591BE-3DF0-4E62-8DFA-2F39B428095D}"/>
    <cellStyle name="Normal 2 8 2 2 9" xfId="11663" xr:uid="{09A5261E-1427-4A17-9747-A2FC28B1CFD0}"/>
    <cellStyle name="Normal 2 8 2 20" xfId="11664" xr:uid="{4F130D23-9926-418A-8B32-44316EA81E63}"/>
    <cellStyle name="Normal 2 8 2 21" xfId="11665" xr:uid="{2BE379E8-784E-4AA1-8B36-1D78CD105C5A}"/>
    <cellStyle name="Normal 2 8 2 22" xfId="11666" xr:uid="{E3D2AEBC-4035-4EAD-BF82-6D75FDBF1C50}"/>
    <cellStyle name="Normal 2 8 2 23" xfId="11667" xr:uid="{255DC325-E352-4242-8FAA-0FDC0BC3386F}"/>
    <cellStyle name="Normal 2 8 2 24" xfId="11668" xr:uid="{E1F97F75-5939-4AA5-94FF-ADB28BB9F165}"/>
    <cellStyle name="Normal 2 8 2 25" xfId="11669" xr:uid="{FF630440-AAE6-4E8B-892B-D8200B203DD8}"/>
    <cellStyle name="Normal 2 8 2 26" xfId="11670" xr:uid="{59055619-4533-498C-BEF4-56961FAFAE74}"/>
    <cellStyle name="Normal 2 8 2 27" xfId="11671" xr:uid="{F046DBCF-4A4B-46C9-B14B-69B71F54FB96}"/>
    <cellStyle name="Normal 2 8 2 28" xfId="11672" xr:uid="{FF13B9FD-DFFD-4DF9-AE7D-F67E70603F06}"/>
    <cellStyle name="Normal 2 8 2 29" xfId="11673" xr:uid="{9F9C2448-2D45-4FD8-9535-3C4DB231372F}"/>
    <cellStyle name="Normal 2 8 2 3" xfId="11674" xr:uid="{F6892BFF-7425-4B16-9D9C-46A02B81EF35}"/>
    <cellStyle name="Normal 2 8 2 30" xfId="11675" xr:uid="{C7877564-7C0C-4D43-9297-F50C9A180916}"/>
    <cellStyle name="Normal 2 8 2 31" xfId="11676" xr:uid="{F9BB830C-1753-40AB-ABDD-8CEE103B8C73}"/>
    <cellStyle name="Normal 2 8 2 32" xfId="11677" xr:uid="{81092327-98DE-427A-BA6E-1CB2137EC025}"/>
    <cellStyle name="Normal 2 8 2 33" xfId="11678" xr:uid="{1F639BCF-3113-4D4E-A394-9D44E7792394}"/>
    <cellStyle name="Normal 2 8 2 34" xfId="11679" xr:uid="{06D909E0-E051-4B36-A07E-522035244B24}"/>
    <cellStyle name="Normal 2 8 2 35" xfId="11680" xr:uid="{4FD8C8B5-E4AF-48D4-B6FC-C7D248DEACB0}"/>
    <cellStyle name="Normal 2 8 2 36" xfId="11681" xr:uid="{6CF0274C-035E-4EE5-89C6-385DA72CDBE5}"/>
    <cellStyle name="Normal 2 8 2 37" xfId="11682" xr:uid="{0A11BD2F-9D3C-4A7C-9B95-AED3BA8E4426}"/>
    <cellStyle name="Normal 2 8 2 38" xfId="11683" xr:uid="{AE66E590-8F69-4D46-BB6A-FED99B1B7361}"/>
    <cellStyle name="Normal 2 8 2 39" xfId="11684" xr:uid="{EB42DB6D-0428-4084-B01B-D9E16A7D284B}"/>
    <cellStyle name="Normal 2 8 2 4" xfId="11685" xr:uid="{0A9CE780-2384-4E9B-A43D-3FA2E61C649A}"/>
    <cellStyle name="Normal 2 8 2 40" xfId="11686" xr:uid="{3B994628-E295-41A1-BA18-53D97CEC9435}"/>
    <cellStyle name="Normal 2 8 2 5" xfId="11687" xr:uid="{0127863A-019A-46D0-BB5D-528492E9357B}"/>
    <cellStyle name="Normal 2 8 2 6" xfId="11688" xr:uid="{507C245F-652A-4FFB-AADB-81B8B3DCBFB6}"/>
    <cellStyle name="Normal 2 8 2 7" xfId="11689" xr:uid="{678C8605-0129-49D9-944B-51E93644F970}"/>
    <cellStyle name="Normal 2 8 2 8" xfId="11690" xr:uid="{9C0C7C12-481F-48CA-87EF-3875EDDF4B44}"/>
    <cellStyle name="Normal 2 8 2 9" xfId="11691" xr:uid="{701B7C52-7B97-4D50-A2A5-55869D5D397A}"/>
    <cellStyle name="Normal 2 8 20" xfId="11692" xr:uid="{D571C9D4-925E-4F3F-926E-0084DAC3F635}"/>
    <cellStyle name="Normal 2 8 21" xfId="11693" xr:uid="{82C1CECF-CA2F-46E0-AFF0-CFDB8AA956EF}"/>
    <cellStyle name="Normal 2 8 22" xfId="11694" xr:uid="{E13CC707-DC39-4E99-86CF-1EFD8DCDFB0E}"/>
    <cellStyle name="Normal 2 8 23" xfId="11695" xr:uid="{1DF8ECDD-19FA-4E35-A3FF-B36D3978E6D4}"/>
    <cellStyle name="Normal 2 8 24" xfId="11696" xr:uid="{B8034D97-C0FE-4E0A-B317-E1F4A7F07652}"/>
    <cellStyle name="Normal 2 8 25" xfId="11697" xr:uid="{FA1724B5-CE09-47C7-8A4E-2F2070B7D844}"/>
    <cellStyle name="Normal 2 8 26" xfId="11698" xr:uid="{80782D05-5012-4FB8-A613-CC3EAC1425A3}"/>
    <cellStyle name="Normal 2 8 27" xfId="11699" xr:uid="{33B78E95-EDE0-4325-8106-B3101E9A6454}"/>
    <cellStyle name="Normal 2 8 28" xfId="11700" xr:uid="{490AE03C-4AC7-478F-8A34-1023064371D9}"/>
    <cellStyle name="Normal 2 8 29" xfId="11701" xr:uid="{25058453-0998-4DF7-88C9-A95BB8EC8EA0}"/>
    <cellStyle name="Normal 2 8 3" xfId="11702" xr:uid="{CA288CD3-794B-44EC-A7FD-65283937843C}"/>
    <cellStyle name="Normal 2 8 3 10" xfId="11703" xr:uid="{61204CD3-3937-4A7C-9FA4-84412FDB2A76}"/>
    <cellStyle name="Normal 2 8 3 11" xfId="11704" xr:uid="{893833BE-7C98-4550-AACC-51A4465E0B7B}"/>
    <cellStyle name="Normal 2 8 3 12" xfId="11705" xr:uid="{87611BC3-D38B-4061-848D-48A7EE34B9BB}"/>
    <cellStyle name="Normal 2 8 3 13" xfId="11706" xr:uid="{9FA7C6B9-FAFC-4CDE-B85B-E12995E66A15}"/>
    <cellStyle name="Normal 2 8 3 14" xfId="11707" xr:uid="{61DC439D-9992-4D44-A1B3-16051550CF23}"/>
    <cellStyle name="Normal 2 8 3 15" xfId="11708" xr:uid="{1B8AF29B-1DFC-430F-BDF9-EE6BE4EB2518}"/>
    <cellStyle name="Normal 2 8 3 16" xfId="11709" xr:uid="{83FAD823-EBF2-4B9E-B52E-AA6172E65C49}"/>
    <cellStyle name="Normal 2 8 3 17" xfId="11710" xr:uid="{CFF1291B-64A7-4D73-9BB0-9E3047159A66}"/>
    <cellStyle name="Normal 2 8 3 18" xfId="11711" xr:uid="{C53C4879-351C-4616-A43A-E08D2C92DF86}"/>
    <cellStyle name="Normal 2 8 3 19" xfId="11712" xr:uid="{8F52B2D4-4CEB-4679-AB70-F9A25F5E5B43}"/>
    <cellStyle name="Normal 2 8 3 2" xfId="11713" xr:uid="{71282845-C163-4DF8-9305-FF22C9AE4286}"/>
    <cellStyle name="Normal 2 8 3 2 10" xfId="11714" xr:uid="{3A88F1E8-2B42-4E96-8D31-ACD8B833DD30}"/>
    <cellStyle name="Normal 2 8 3 2 11" xfId="11715" xr:uid="{CC83F405-52F5-40F9-B905-1FC4EC4E9AF0}"/>
    <cellStyle name="Normal 2 8 3 2 12" xfId="11716" xr:uid="{6A726743-35E1-4490-AA14-236A92235053}"/>
    <cellStyle name="Normal 2 8 3 2 13" xfId="11717" xr:uid="{BC6A48E8-31FA-47B5-9059-D0D4EF24F1A4}"/>
    <cellStyle name="Normal 2 8 3 2 14" xfId="11718" xr:uid="{2A330B47-E11D-4BA4-9821-A86BEB12D189}"/>
    <cellStyle name="Normal 2 8 3 2 15" xfId="11719" xr:uid="{86F135EF-0B97-4E02-AB61-7F7ED1003D64}"/>
    <cellStyle name="Normal 2 8 3 2 16" xfId="11720" xr:uid="{EF2B604E-9C90-4AED-9DA4-C8ADE4BC8D1C}"/>
    <cellStyle name="Normal 2 8 3 2 17" xfId="11721" xr:uid="{D5773055-06A8-4E73-86D9-115AC783939A}"/>
    <cellStyle name="Normal 2 8 3 2 18" xfId="11722" xr:uid="{02C0A6E3-D72E-4795-8AF8-DAD4217F4A8C}"/>
    <cellStyle name="Normal 2 8 3 2 19" xfId="11723" xr:uid="{9F7D7DB7-E402-464C-ACEB-CAEBB69B9AF3}"/>
    <cellStyle name="Normal 2 8 3 2 2" xfId="11724" xr:uid="{84475117-071B-45A3-ACAF-46A315E371C8}"/>
    <cellStyle name="Normal 2 8 3 2 20" xfId="11725" xr:uid="{ECFC77F7-71FA-4A0E-842A-7588F9E96B79}"/>
    <cellStyle name="Normal 2 8 3 2 21" xfId="11726" xr:uid="{F3BEFC8A-D6A8-418E-8735-67B5736C4058}"/>
    <cellStyle name="Normal 2 8 3 2 22" xfId="11727" xr:uid="{5D724E99-9591-4CCE-B07E-A74CAFAE6E0D}"/>
    <cellStyle name="Normal 2 8 3 2 23" xfId="11728" xr:uid="{32928551-DEC2-4B32-9DCC-20E728F13F9C}"/>
    <cellStyle name="Normal 2 8 3 2 24" xfId="11729" xr:uid="{50D82989-C9A3-4B37-89E0-75037CD7299D}"/>
    <cellStyle name="Normal 2 8 3 2 25" xfId="11730" xr:uid="{9AAA363A-2B1C-4CF3-BF84-C7409455E17C}"/>
    <cellStyle name="Normal 2 8 3 2 26" xfId="11731" xr:uid="{55C437D5-44A9-46A1-96CD-E4DC4B2F68BE}"/>
    <cellStyle name="Normal 2 8 3 2 27" xfId="11732" xr:uid="{A986C185-D27A-4D7B-9B49-22A1F8935621}"/>
    <cellStyle name="Normal 2 8 3 2 28" xfId="11733" xr:uid="{1E59D203-4483-483E-AAB0-6D5219D95EB3}"/>
    <cellStyle name="Normal 2 8 3 2 29" xfId="11734" xr:uid="{BD2DC580-19B8-4F3D-A7C4-D1210253FE41}"/>
    <cellStyle name="Normal 2 8 3 2 3" xfId="11735" xr:uid="{44AE53ED-95B6-4713-A78C-48D6CB7E367F}"/>
    <cellStyle name="Normal 2 8 3 2 30" xfId="11736" xr:uid="{3A44E9C9-DFE8-41F9-9B91-F8BC30D7C312}"/>
    <cellStyle name="Normal 2 8 3 2 31" xfId="11737" xr:uid="{F2F945C0-AD81-4E35-B9DE-F416E5B89989}"/>
    <cellStyle name="Normal 2 8 3 2 32" xfId="11738" xr:uid="{458AE3F8-C80E-41E0-BEDE-8B10D1F00677}"/>
    <cellStyle name="Normal 2 8 3 2 33" xfId="11739" xr:uid="{D2B14ADD-E033-4F09-8D4A-23412A8DC57C}"/>
    <cellStyle name="Normal 2 8 3 2 34" xfId="11740" xr:uid="{29C6CC58-C684-4418-8ED2-ED6FA4FA60B1}"/>
    <cellStyle name="Normal 2 8 3 2 35" xfId="11741" xr:uid="{2589B8DB-972F-448E-84E4-C11305DD476B}"/>
    <cellStyle name="Normal 2 8 3 2 36" xfId="11742" xr:uid="{A9D7E2D3-1086-4FB6-A01A-0F8643AD8584}"/>
    <cellStyle name="Normal 2 8 3 2 37" xfId="11743" xr:uid="{CA68ECC2-12F5-4667-9361-D07020536079}"/>
    <cellStyle name="Normal 2 8 3 2 38" xfId="11744" xr:uid="{7F44A488-DE06-4143-BEC5-F4D8B8F929E9}"/>
    <cellStyle name="Normal 2 8 3 2 4" xfId="11745" xr:uid="{8814A44A-1545-47A1-BF47-A0A3EF0E35F3}"/>
    <cellStyle name="Normal 2 8 3 2 5" xfId="11746" xr:uid="{8FDA7875-B4D2-49BA-8448-7FE15FDADCDB}"/>
    <cellStyle name="Normal 2 8 3 2 6" xfId="11747" xr:uid="{928FF2E8-59F5-47EA-89FA-5A9FB88086A4}"/>
    <cellStyle name="Normal 2 8 3 2 7" xfId="11748" xr:uid="{969CEBE8-6061-44D6-BB45-B3C76710BB08}"/>
    <cellStyle name="Normal 2 8 3 2 8" xfId="11749" xr:uid="{2790F076-5DB5-4D71-BE45-101D15381BE9}"/>
    <cellStyle name="Normal 2 8 3 2 9" xfId="11750" xr:uid="{301399B0-329C-430F-AF6E-550591846C31}"/>
    <cellStyle name="Normal 2 8 3 20" xfId="11751" xr:uid="{361AE729-AA9B-4245-83D2-73DBCFBEC482}"/>
    <cellStyle name="Normal 2 8 3 21" xfId="11752" xr:uid="{FFBFD33F-6789-40A3-82F1-358AB8C0EAF0}"/>
    <cellStyle name="Normal 2 8 3 22" xfId="11753" xr:uid="{E9DBD22B-6299-44C5-B810-4A8C5973DF98}"/>
    <cellStyle name="Normal 2 8 3 23" xfId="11754" xr:uid="{47BE88B6-EAAA-4794-B9CE-6CC943E14C8E}"/>
    <cellStyle name="Normal 2 8 3 24" xfId="11755" xr:uid="{CBC5EE97-9BF9-4A05-AF1C-E746228ED79D}"/>
    <cellStyle name="Normal 2 8 3 25" xfId="11756" xr:uid="{405FF5A2-0515-4753-9935-B5CFDA0B1998}"/>
    <cellStyle name="Normal 2 8 3 26" xfId="11757" xr:uid="{A8BB1F3E-4C68-4122-8E8D-816559FD72B3}"/>
    <cellStyle name="Normal 2 8 3 27" xfId="11758" xr:uid="{9789ECDE-2A6F-487B-AFD9-5F78B8CDB76D}"/>
    <cellStyle name="Normal 2 8 3 28" xfId="11759" xr:uid="{D4216571-A638-406A-9167-D878CEA1965B}"/>
    <cellStyle name="Normal 2 8 3 29" xfId="11760" xr:uid="{914FA364-1EBB-432A-B643-4C7EA5060AB7}"/>
    <cellStyle name="Normal 2 8 3 3" xfId="11761" xr:uid="{08104131-56C4-43FF-91DA-E8B06D2431A6}"/>
    <cellStyle name="Normal 2 8 3 30" xfId="11762" xr:uid="{A7122A3B-1300-463E-BA88-DC0E46AF71C3}"/>
    <cellStyle name="Normal 2 8 3 31" xfId="11763" xr:uid="{7890B55B-9677-4580-9D87-54A3D71AA79A}"/>
    <cellStyle name="Normal 2 8 3 32" xfId="11764" xr:uid="{1CED3332-9DB1-4897-AD46-36769A048527}"/>
    <cellStyle name="Normal 2 8 3 33" xfId="11765" xr:uid="{AFCAB31C-4304-446E-B0F2-DF39AF80CDDE}"/>
    <cellStyle name="Normal 2 8 3 34" xfId="11766" xr:uid="{0F11EE95-FFD1-4DE6-AC08-A7A3FCE65E15}"/>
    <cellStyle name="Normal 2 8 3 35" xfId="11767" xr:uid="{36E2229B-A7FE-4B3F-94DE-AFF8D1B844E9}"/>
    <cellStyle name="Normal 2 8 3 36" xfId="11768" xr:uid="{296CBC9E-7E1F-4CDD-B675-0B00E6BA4C70}"/>
    <cellStyle name="Normal 2 8 3 37" xfId="11769" xr:uid="{1E561A3C-5E17-44EB-BDC8-2BE5DB2EA10B}"/>
    <cellStyle name="Normal 2 8 3 38" xfId="11770" xr:uid="{4A171D18-2FDE-4A51-9D5A-1968FAA585C7}"/>
    <cellStyle name="Normal 2 8 3 4" xfId="11771" xr:uid="{1D9A9EBE-AC19-4C08-AB7E-266DA259AF21}"/>
    <cellStyle name="Normal 2 8 3 5" xfId="11772" xr:uid="{1CD6698B-D786-4DE4-BA74-ADD9ACBA335B}"/>
    <cellStyle name="Normal 2 8 3 6" xfId="11773" xr:uid="{405E596E-CE97-4FE6-BBAB-6C2B321C7333}"/>
    <cellStyle name="Normal 2 8 3 7" xfId="11774" xr:uid="{C829A9E6-7AC9-4BAB-8E69-BB8C5EFB8316}"/>
    <cellStyle name="Normal 2 8 3 8" xfId="11775" xr:uid="{6EE04E2C-9562-4966-A572-F76B3852804C}"/>
    <cellStyle name="Normal 2 8 3 9" xfId="11776" xr:uid="{EF3E1511-10E7-445E-89DD-A5A4A729C72E}"/>
    <cellStyle name="Normal 2 8 30" xfId="11777" xr:uid="{18E312CA-C6E2-411E-9B7A-F2A847E2D093}"/>
    <cellStyle name="Normal 2 8 31" xfId="11778" xr:uid="{17FC14AE-6C3D-485E-916B-2483E485B127}"/>
    <cellStyle name="Normal 2 8 32" xfId="11779" xr:uid="{E51FBB4C-56A6-4E6F-AEC4-10D4383413C7}"/>
    <cellStyle name="Normal 2 8 33" xfId="11780" xr:uid="{E58E3B17-1BA6-43CD-B7A7-6595FB1E94FB}"/>
    <cellStyle name="Normal 2 8 34" xfId="11781" xr:uid="{92C07510-1AF0-4414-979C-74822D0314D7}"/>
    <cellStyle name="Normal 2 8 35" xfId="11782" xr:uid="{AF34A860-C60E-47BF-96A3-942AD241E85A}"/>
    <cellStyle name="Normal 2 8 36" xfId="11783" xr:uid="{B8DD9B45-BEE1-4B75-9675-20AFF71B10AD}"/>
    <cellStyle name="Normal 2 8 37" xfId="11784" xr:uid="{26E70C95-1C3D-48DA-98DD-D76D1A1DF3B5}"/>
    <cellStyle name="Normal 2 8 38" xfId="11785" xr:uid="{13FE3B25-01AD-4495-9518-26920E18CE96}"/>
    <cellStyle name="Normal 2 8 39" xfId="11786" xr:uid="{9AE9DE45-7E01-405E-A732-0034374BCDF6}"/>
    <cellStyle name="Normal 2 8 4" xfId="11787" xr:uid="{17AF7C0C-319A-4165-A98A-123A3CEA6B00}"/>
    <cellStyle name="Normal 2 8 40" xfId="11788" xr:uid="{C9F1E162-F8E4-4764-966B-46C0C4F1A995}"/>
    <cellStyle name="Normal 2 8 5" xfId="11789" xr:uid="{BB99072B-B3A0-40DE-BD84-A5536130EBB8}"/>
    <cellStyle name="Normal 2 8 6" xfId="11790" xr:uid="{7438718B-8899-4392-A4EB-0CBE23CEBE64}"/>
    <cellStyle name="Normal 2 8 7" xfId="11791" xr:uid="{3683A838-CACF-452F-A3E4-DCEEBF13A516}"/>
    <cellStyle name="Normal 2 8 8" xfId="11792" xr:uid="{DC792C47-709C-4B82-B41F-E51F34A832C4}"/>
    <cellStyle name="Normal 2 8 9" xfId="11793" xr:uid="{DCE2EF52-B3AC-42FE-BAB5-68B4772D9231}"/>
    <cellStyle name="Normal 2 9" xfId="11794" xr:uid="{1094AB10-B493-4174-8BEA-8BC38EFCE72D}"/>
    <cellStyle name="Normal 2 9 10" xfId="11795" xr:uid="{29F97037-1299-438B-A461-7B731098A254}"/>
    <cellStyle name="Normal 2 9 11" xfId="11796" xr:uid="{1E37D0DB-F0B6-4FDA-98EF-EBB177DC4424}"/>
    <cellStyle name="Normal 2 9 12" xfId="11797" xr:uid="{3226D32B-44C6-4C71-BBD5-5C5DEADED693}"/>
    <cellStyle name="Normal 2 9 13" xfId="11798" xr:uid="{F1CFF089-BF38-43BB-9A61-CA1FE92F8FE4}"/>
    <cellStyle name="Normal 2 9 14" xfId="11799" xr:uid="{D3635DFB-1183-41A8-B47E-84B40183F725}"/>
    <cellStyle name="Normal 2 9 15" xfId="11800" xr:uid="{E2E928E1-85AB-461C-A617-7A2C1135FAF9}"/>
    <cellStyle name="Normal 2 9 16" xfId="11801" xr:uid="{16325A44-C5AA-42C2-A27A-C303AA173C78}"/>
    <cellStyle name="Normal 2 9 17" xfId="11802" xr:uid="{983C5124-718E-4847-9B1D-F29168F1DD96}"/>
    <cellStyle name="Normal 2 9 18" xfId="11803" xr:uid="{F612B627-DC53-405B-A687-B23B5C35A30A}"/>
    <cellStyle name="Normal 2 9 19" xfId="11804" xr:uid="{41AB0D87-173E-454B-8C48-A82A839C7F06}"/>
    <cellStyle name="Normal 2 9 2" xfId="11805" xr:uid="{E28922B4-E576-48BC-93A6-33F693CB3E03}"/>
    <cellStyle name="Normal 2 9 2 10" xfId="11806" xr:uid="{E8D13726-7B02-43E6-A968-FC29964BAB6F}"/>
    <cellStyle name="Normal 2 9 2 11" xfId="11807" xr:uid="{6FCA8D99-99B5-47C7-A3C5-BD9A8AADD839}"/>
    <cellStyle name="Normal 2 9 2 12" xfId="11808" xr:uid="{EE3515D1-AC2E-4E29-91A0-CE34C8DF36EB}"/>
    <cellStyle name="Normal 2 9 2 13" xfId="11809" xr:uid="{6D047575-FBBC-468C-BAC0-7B8BBA369531}"/>
    <cellStyle name="Normal 2 9 2 14" xfId="11810" xr:uid="{CA2C4C57-26D2-44EC-BF98-C8FD27AE9BC7}"/>
    <cellStyle name="Normal 2 9 2 15" xfId="11811" xr:uid="{6E38437A-9DC0-4FA3-B5B2-0894E71686EB}"/>
    <cellStyle name="Normal 2 9 2 16" xfId="11812" xr:uid="{80DC083F-C107-47D9-9CAB-C651F48AA298}"/>
    <cellStyle name="Normal 2 9 2 17" xfId="11813" xr:uid="{16D751B7-F476-481A-86A9-F9D76E5A5D50}"/>
    <cellStyle name="Normal 2 9 2 18" xfId="11814" xr:uid="{27A94B80-63E2-4DC1-95A7-532D8DF29065}"/>
    <cellStyle name="Normal 2 9 2 19" xfId="11815" xr:uid="{0006D2B8-3FF4-46AD-97A4-4CB4D90A131C}"/>
    <cellStyle name="Normal 2 9 2 2" xfId="11816" xr:uid="{6EAC7EED-AD8A-40AD-963A-9D804A8569F5}"/>
    <cellStyle name="Normal 2 9 2 2 10" xfId="11817" xr:uid="{28C5C3CA-6C7F-4F10-AFEE-6CD3B6822300}"/>
    <cellStyle name="Normal 2 9 2 2 11" xfId="11818" xr:uid="{D672D1D7-502C-439D-951A-9D5D2B62FADD}"/>
    <cellStyle name="Normal 2 9 2 2 12" xfId="11819" xr:uid="{51E2CC11-2C98-4619-8987-6EF99677BE0F}"/>
    <cellStyle name="Normal 2 9 2 2 13" xfId="11820" xr:uid="{0C66E591-DB20-4E5D-84EA-61ADCEE57C62}"/>
    <cellStyle name="Normal 2 9 2 2 14" xfId="11821" xr:uid="{A6EE0798-F0FF-4905-BBDD-8B25D350838C}"/>
    <cellStyle name="Normal 2 9 2 2 15" xfId="11822" xr:uid="{E072A7DB-A0FE-403A-AACF-EF57831BD2AA}"/>
    <cellStyle name="Normal 2 9 2 2 16" xfId="11823" xr:uid="{1A9A7A37-92B9-4D5A-9ACB-0C5FCB0B6B26}"/>
    <cellStyle name="Normal 2 9 2 2 17" xfId="11824" xr:uid="{39C0ECFE-D2D9-4B05-A159-F0BA4D44A905}"/>
    <cellStyle name="Normal 2 9 2 2 18" xfId="11825" xr:uid="{00A3D06A-975B-40BB-95DC-35A7D0F0B6DF}"/>
    <cellStyle name="Normal 2 9 2 2 19" xfId="11826" xr:uid="{761356FD-27B7-4162-BF12-B9328E00D87A}"/>
    <cellStyle name="Normal 2 9 2 2 2" xfId="11827" xr:uid="{28EF3210-AD01-49D1-83DF-BDDB191848A4}"/>
    <cellStyle name="Normal 2 9 2 2 2 10" xfId="11828" xr:uid="{BFE93A7D-7C2D-4F53-8376-6E4B6920FD20}"/>
    <cellStyle name="Normal 2 9 2 2 2 11" xfId="11829" xr:uid="{A7B49BCA-9E0C-466A-A67D-5A3B58353BF0}"/>
    <cellStyle name="Normal 2 9 2 2 2 12" xfId="11830" xr:uid="{580E1A04-EA70-48C1-9119-D80BE30B3FEE}"/>
    <cellStyle name="Normal 2 9 2 2 2 13" xfId="11831" xr:uid="{9F4A03E5-2D8B-42EC-9D3B-6E936BA698FD}"/>
    <cellStyle name="Normal 2 9 2 2 2 14" xfId="11832" xr:uid="{C42C341D-C59E-46BF-9D8B-DD0D92ABC1B0}"/>
    <cellStyle name="Normal 2 9 2 2 2 15" xfId="11833" xr:uid="{54F0C539-7B68-4CCA-B5CF-8D85D37A4504}"/>
    <cellStyle name="Normal 2 9 2 2 2 16" xfId="11834" xr:uid="{D47331D7-7F23-47F3-9A47-10328005406C}"/>
    <cellStyle name="Normal 2 9 2 2 2 17" xfId="11835" xr:uid="{E48C81B7-F5A2-4FBE-9204-BFD4F23C6D1B}"/>
    <cellStyle name="Normal 2 9 2 2 2 18" xfId="11836" xr:uid="{AD0B98C4-1383-487E-8344-93423D395257}"/>
    <cellStyle name="Normal 2 9 2 2 2 19" xfId="11837" xr:uid="{82D7CD2E-1365-4462-9CDB-F835F4ED14D2}"/>
    <cellStyle name="Normal 2 9 2 2 2 2" xfId="11838" xr:uid="{A5FBD1C9-7CE2-45E8-B577-4684740835CB}"/>
    <cellStyle name="Normal 2 9 2 2 2 20" xfId="11839" xr:uid="{CF5A326A-35B0-4870-B9E9-9141074704F6}"/>
    <cellStyle name="Normal 2 9 2 2 2 21" xfId="11840" xr:uid="{7B98969C-E014-481D-A409-BA4B0FF83A21}"/>
    <cellStyle name="Normal 2 9 2 2 2 22" xfId="11841" xr:uid="{A98EC1BE-A788-4BBE-960E-F1856BF6D555}"/>
    <cellStyle name="Normal 2 9 2 2 2 23" xfId="11842" xr:uid="{8696340E-DC33-44C0-9719-2DEE9ADDA116}"/>
    <cellStyle name="Normal 2 9 2 2 2 24" xfId="11843" xr:uid="{E7CA0DAA-A580-42C1-90E6-71B50C793FFB}"/>
    <cellStyle name="Normal 2 9 2 2 2 25" xfId="11844" xr:uid="{FFCEEDFB-0AC9-4E6E-9D8A-0B66FA89A9E0}"/>
    <cellStyle name="Normal 2 9 2 2 2 26" xfId="11845" xr:uid="{D05C4CEC-8E21-4F7A-A03A-7ED1C4A50802}"/>
    <cellStyle name="Normal 2 9 2 2 2 27" xfId="11846" xr:uid="{6A1C4910-0A9D-4D0D-9E6E-96F8BEB7BA50}"/>
    <cellStyle name="Normal 2 9 2 2 2 28" xfId="11847" xr:uid="{A59C4861-0FFD-468D-B457-6714FAF54846}"/>
    <cellStyle name="Normal 2 9 2 2 2 29" xfId="11848" xr:uid="{1C3D3746-27A5-4559-99F5-757B0E779577}"/>
    <cellStyle name="Normal 2 9 2 2 2 3" xfId="11849" xr:uid="{8B68D3DC-DA78-4996-B196-48A1E93649EF}"/>
    <cellStyle name="Normal 2 9 2 2 2 30" xfId="11850" xr:uid="{B2BEF89B-DD38-4F04-A7F1-75FBD4C09ED0}"/>
    <cellStyle name="Normal 2 9 2 2 2 31" xfId="11851" xr:uid="{C71A22D4-C21F-44FC-8B54-1197450364E9}"/>
    <cellStyle name="Normal 2 9 2 2 2 32" xfId="11852" xr:uid="{21ED1D04-764B-49CB-812E-1B59FA23AA4D}"/>
    <cellStyle name="Normal 2 9 2 2 2 33" xfId="11853" xr:uid="{DBE7223F-5F0C-40FD-87A8-643357E8F11B}"/>
    <cellStyle name="Normal 2 9 2 2 2 34" xfId="11854" xr:uid="{BEA331A3-A74B-4E24-804C-86417C748306}"/>
    <cellStyle name="Normal 2 9 2 2 2 35" xfId="11855" xr:uid="{3B3E2004-2012-49AC-86FB-6ED2915F8F04}"/>
    <cellStyle name="Normal 2 9 2 2 2 36" xfId="11856" xr:uid="{D60702F7-3097-42D9-AE95-A8D623491E5B}"/>
    <cellStyle name="Normal 2 9 2 2 2 37" xfId="11857" xr:uid="{9AE1602C-2986-4C24-BE99-4F639B4EF74A}"/>
    <cellStyle name="Normal 2 9 2 2 2 38" xfId="11858" xr:uid="{88882708-52F8-4B1A-B696-4BCA92DF4235}"/>
    <cellStyle name="Normal 2 9 2 2 2 4" xfId="11859" xr:uid="{B76627A6-B658-45B0-AD25-C4CC11EC47F5}"/>
    <cellStyle name="Normal 2 9 2 2 2 5" xfId="11860" xr:uid="{54EBB4E1-CF89-483F-84C7-6CD0E116EAD2}"/>
    <cellStyle name="Normal 2 9 2 2 2 6" xfId="11861" xr:uid="{F581C290-37D6-4902-90CF-360859E23C3E}"/>
    <cellStyle name="Normal 2 9 2 2 2 7" xfId="11862" xr:uid="{3C2D7CBA-E38F-457D-8E67-D79AEDCAF209}"/>
    <cellStyle name="Normal 2 9 2 2 2 8" xfId="11863" xr:uid="{2117ABFE-3ED7-48AC-BEF5-72B994AAD348}"/>
    <cellStyle name="Normal 2 9 2 2 2 9" xfId="11864" xr:uid="{E979B027-A949-478D-95F3-2DDCD3E45703}"/>
    <cellStyle name="Normal 2 9 2 2 20" xfId="11865" xr:uid="{710E9DAF-1612-4572-9C7C-E08F56BD4F67}"/>
    <cellStyle name="Normal 2 9 2 2 21" xfId="11866" xr:uid="{0C83F7C3-EA68-47EE-B7BD-51F6D8B1F8B8}"/>
    <cellStyle name="Normal 2 9 2 2 22" xfId="11867" xr:uid="{626AC794-3686-4066-B650-5FA46D782592}"/>
    <cellStyle name="Normal 2 9 2 2 23" xfId="11868" xr:uid="{4BCFCD10-72B2-4E60-BC62-AE1849742540}"/>
    <cellStyle name="Normal 2 9 2 2 24" xfId="11869" xr:uid="{BC252A48-081B-4321-9FD5-713EDB80A8A5}"/>
    <cellStyle name="Normal 2 9 2 2 25" xfId="11870" xr:uid="{912CFBED-D7DD-454E-A072-8F99C2256F0C}"/>
    <cellStyle name="Normal 2 9 2 2 26" xfId="11871" xr:uid="{C051ED35-88EB-47D5-BC4B-77433C620FCF}"/>
    <cellStyle name="Normal 2 9 2 2 27" xfId="11872" xr:uid="{7FC81318-467A-4827-A131-E575D627712C}"/>
    <cellStyle name="Normal 2 9 2 2 28" xfId="11873" xr:uid="{988AD847-148F-47E4-95A4-F37FA707989A}"/>
    <cellStyle name="Normal 2 9 2 2 29" xfId="11874" xr:uid="{15D3F387-B0D7-40F5-9591-8EEDCD53DD39}"/>
    <cellStyle name="Normal 2 9 2 2 3" xfId="11875" xr:uid="{BD83782B-A073-4F57-AEAA-CDE77A20141A}"/>
    <cellStyle name="Normal 2 9 2 2 30" xfId="11876" xr:uid="{0EA59822-FF99-491B-A106-7130538D6088}"/>
    <cellStyle name="Normal 2 9 2 2 31" xfId="11877" xr:uid="{3A228DAD-D64A-466F-8337-BF9B1F5919A1}"/>
    <cellStyle name="Normal 2 9 2 2 32" xfId="11878" xr:uid="{1975F19A-8C62-4C4C-B9EF-0752E22FEF08}"/>
    <cellStyle name="Normal 2 9 2 2 33" xfId="11879" xr:uid="{DDCB4D5C-2056-4873-A7CD-98FAD6A32CCE}"/>
    <cellStyle name="Normal 2 9 2 2 34" xfId="11880" xr:uid="{D804EA74-2BEF-4A4E-B343-B935BF0B97C4}"/>
    <cellStyle name="Normal 2 9 2 2 35" xfId="11881" xr:uid="{2E5C3A13-02F0-403E-8AD7-544547580EE9}"/>
    <cellStyle name="Normal 2 9 2 2 36" xfId="11882" xr:uid="{66824F39-894B-4BD5-A8CA-F8CBE72002B4}"/>
    <cellStyle name="Normal 2 9 2 2 37" xfId="11883" xr:uid="{C85CD7CB-71F0-4E96-814F-312AD816C64E}"/>
    <cellStyle name="Normal 2 9 2 2 38" xfId="11884" xr:uid="{883A10C5-7B0F-4A1F-8001-492FC0F5176D}"/>
    <cellStyle name="Normal 2 9 2 2 4" xfId="11885" xr:uid="{A4421F06-DB79-4C5E-8BE5-9B95D6309000}"/>
    <cellStyle name="Normal 2 9 2 2 5" xfId="11886" xr:uid="{AD7E4C36-AFA0-4120-9D8A-EE3BD31BE137}"/>
    <cellStyle name="Normal 2 9 2 2 6" xfId="11887" xr:uid="{CA277BDF-3460-45D4-8346-1FE215052198}"/>
    <cellStyle name="Normal 2 9 2 2 7" xfId="11888" xr:uid="{591A1773-1446-4B6A-88EB-90031A054127}"/>
    <cellStyle name="Normal 2 9 2 2 8" xfId="11889" xr:uid="{DC671813-9C91-4DC2-8576-C3EFB9DA453D}"/>
    <cellStyle name="Normal 2 9 2 2 9" xfId="11890" xr:uid="{A3E44386-11EB-4AA6-95D4-441BD3C34109}"/>
    <cellStyle name="Normal 2 9 2 20" xfId="11891" xr:uid="{19F0F032-9563-473B-8833-69F4E6B330C6}"/>
    <cellStyle name="Normal 2 9 2 21" xfId="11892" xr:uid="{ABC65C76-464D-45B6-804D-E0D4F3CE550C}"/>
    <cellStyle name="Normal 2 9 2 22" xfId="11893" xr:uid="{92AE39A9-EF35-444A-BFA7-55A5D8B9F99A}"/>
    <cellStyle name="Normal 2 9 2 23" xfId="11894" xr:uid="{395D95A1-E8F8-4029-BF2B-FB0815ACB767}"/>
    <cellStyle name="Normal 2 9 2 24" xfId="11895" xr:uid="{E9A822BE-7E3A-4F45-AAA7-EA0A803D0639}"/>
    <cellStyle name="Normal 2 9 2 25" xfId="11896" xr:uid="{79B1A3E0-41C9-4E4C-8A99-A0F4DFC98462}"/>
    <cellStyle name="Normal 2 9 2 26" xfId="11897" xr:uid="{A125F4A7-F7C0-4F44-A6B6-A7AB67EED9FA}"/>
    <cellStyle name="Normal 2 9 2 27" xfId="11898" xr:uid="{56CFE9B7-38C0-4CCE-83DF-AFE5CBF8C966}"/>
    <cellStyle name="Normal 2 9 2 28" xfId="11899" xr:uid="{360402D1-3A56-43B7-A4A3-D04AFFD18F16}"/>
    <cellStyle name="Normal 2 9 2 29" xfId="11900" xr:uid="{B9172C0A-26D4-4163-9ED0-45C16593C56F}"/>
    <cellStyle name="Normal 2 9 2 3" xfId="11901" xr:uid="{B8684683-C585-4E0F-BDBC-6A1D30A641DE}"/>
    <cellStyle name="Normal 2 9 2 30" xfId="11902" xr:uid="{A78AA2B6-7AD1-462A-BB17-170DC35BA102}"/>
    <cellStyle name="Normal 2 9 2 31" xfId="11903" xr:uid="{344FDA55-FE44-4EB0-B03A-BCD3222C0E09}"/>
    <cellStyle name="Normal 2 9 2 32" xfId="11904" xr:uid="{84BC781D-385F-41F7-9BE5-786BF4BF2CFD}"/>
    <cellStyle name="Normal 2 9 2 33" xfId="11905" xr:uid="{49942833-ABF3-4E9B-8BA1-575EB1BE97D9}"/>
    <cellStyle name="Normal 2 9 2 34" xfId="11906" xr:uid="{FFD61AEA-8BFB-457B-98FF-1D9A93CD9491}"/>
    <cellStyle name="Normal 2 9 2 35" xfId="11907" xr:uid="{A838BF0E-C501-49A9-876C-140A3C633E3F}"/>
    <cellStyle name="Normal 2 9 2 36" xfId="11908" xr:uid="{DA5A7FB9-595D-4787-8024-AC0C48E366EB}"/>
    <cellStyle name="Normal 2 9 2 37" xfId="11909" xr:uid="{F06D5F45-6681-4A9C-9DF2-888CD8522970}"/>
    <cellStyle name="Normal 2 9 2 38" xfId="11910" xr:uid="{1BCF7AEA-61B7-475A-9962-21141C37229D}"/>
    <cellStyle name="Normal 2 9 2 39" xfId="11911" xr:uid="{E1705081-26A1-4A86-82D6-CAC54932027E}"/>
    <cellStyle name="Normal 2 9 2 4" xfId="11912" xr:uid="{DF3F65FD-D1D7-4838-9DCC-6FDE3D96A9DC}"/>
    <cellStyle name="Normal 2 9 2 40" xfId="11913" xr:uid="{55A85692-4C2F-4E3C-B775-7661B94DC511}"/>
    <cellStyle name="Normal 2 9 2 5" xfId="11914" xr:uid="{A5C3E371-4BDF-4737-B460-BED5460A71C6}"/>
    <cellStyle name="Normal 2 9 2 6" xfId="11915" xr:uid="{DE28B32C-E7BF-4D6B-B969-2D5FF104D4B5}"/>
    <cellStyle name="Normal 2 9 2 7" xfId="11916" xr:uid="{A224B9D8-A2E7-40B4-AC05-3FDB34452346}"/>
    <cellStyle name="Normal 2 9 2 8" xfId="11917" xr:uid="{07A65866-004E-4102-A0E6-81361A77269D}"/>
    <cellStyle name="Normal 2 9 2 9" xfId="11918" xr:uid="{F49DE5D0-F118-4738-8A74-D2053230558E}"/>
    <cellStyle name="Normal 2 9 20" xfId="11919" xr:uid="{EFCF0E80-8844-4BA9-8FB6-597EA6C7ADE5}"/>
    <cellStyle name="Normal 2 9 21" xfId="11920" xr:uid="{9C7A2DB3-0071-45B7-8CD4-DAE714F5BBAF}"/>
    <cellStyle name="Normal 2 9 22" xfId="11921" xr:uid="{E462B767-C66D-4989-83CB-CD2CC2691C0B}"/>
    <cellStyle name="Normal 2 9 23" xfId="11922" xr:uid="{84A0FDB9-9795-4E13-AA4F-53960F71D8C9}"/>
    <cellStyle name="Normal 2 9 24" xfId="11923" xr:uid="{B96D6D29-BED8-472B-9813-6E78B14A39A1}"/>
    <cellStyle name="Normal 2 9 25" xfId="11924" xr:uid="{5DD64218-8E18-4347-813A-7A58ADA84FC8}"/>
    <cellStyle name="Normal 2 9 26" xfId="11925" xr:uid="{3CDB2821-211F-404B-8E66-13359139819C}"/>
    <cellStyle name="Normal 2 9 27" xfId="11926" xr:uid="{EB3EFAB0-D147-49BD-BC81-09FC2FAE8CBD}"/>
    <cellStyle name="Normal 2 9 28" xfId="11927" xr:uid="{CCB95F18-34BA-4E37-BEC7-355D170A33CD}"/>
    <cellStyle name="Normal 2 9 29" xfId="11928" xr:uid="{7CBF9E26-621F-4F49-ABF1-1249A7077081}"/>
    <cellStyle name="Normal 2 9 3" xfId="11929" xr:uid="{53F6929C-932E-4D7F-8961-2ED03DFB34F8}"/>
    <cellStyle name="Normal 2 9 3 10" xfId="11930" xr:uid="{8D96D123-5B7C-491F-B024-81EEBC3EEE94}"/>
    <cellStyle name="Normal 2 9 3 11" xfId="11931" xr:uid="{2131B2FF-6F84-4144-8E7F-D2949F726751}"/>
    <cellStyle name="Normal 2 9 3 12" xfId="11932" xr:uid="{856371C9-8D73-4412-854C-75F2C29849DB}"/>
    <cellStyle name="Normal 2 9 3 13" xfId="11933" xr:uid="{20E334DE-7403-48B9-A810-1E0BD6F4195B}"/>
    <cellStyle name="Normal 2 9 3 14" xfId="11934" xr:uid="{BF3B15F3-9D6C-473A-9D4B-520BF79C541D}"/>
    <cellStyle name="Normal 2 9 3 15" xfId="11935" xr:uid="{75E02624-3AFA-473A-864F-2F9FD010E583}"/>
    <cellStyle name="Normal 2 9 3 16" xfId="11936" xr:uid="{CE02F342-60F0-4760-82F3-3A733F2FFAFC}"/>
    <cellStyle name="Normal 2 9 3 17" xfId="11937" xr:uid="{218A69E0-DE3B-4CA6-AA84-0B10D9919571}"/>
    <cellStyle name="Normal 2 9 3 18" xfId="11938" xr:uid="{58EE0BA2-A643-473B-A44A-1992AECF58FD}"/>
    <cellStyle name="Normal 2 9 3 19" xfId="11939" xr:uid="{7751FAF0-C3D3-4C42-A7BD-E55C13312476}"/>
    <cellStyle name="Normal 2 9 3 2" xfId="11940" xr:uid="{F8110439-344F-4C0E-AAA4-F991706ED4CB}"/>
    <cellStyle name="Normal 2 9 3 2 10" xfId="11941" xr:uid="{44C72B8C-CD6D-4791-9713-B395B6191927}"/>
    <cellStyle name="Normal 2 9 3 2 11" xfId="11942" xr:uid="{48A9A61E-6FE2-4505-A206-C48A61E42DD3}"/>
    <cellStyle name="Normal 2 9 3 2 12" xfId="11943" xr:uid="{70FAE8B8-EBCB-4120-A9DE-DBF01B19E3DA}"/>
    <cellStyle name="Normal 2 9 3 2 13" xfId="11944" xr:uid="{9E638C13-9E63-4F6D-B3F2-1F2829F7B276}"/>
    <cellStyle name="Normal 2 9 3 2 14" xfId="11945" xr:uid="{14D78AF2-2A0C-4278-B547-4F7F9441F37C}"/>
    <cellStyle name="Normal 2 9 3 2 15" xfId="11946" xr:uid="{B77A8EF5-508D-4A2C-A282-FB63C9FA3DB3}"/>
    <cellStyle name="Normal 2 9 3 2 16" xfId="11947" xr:uid="{62E39012-0FE1-437A-9BED-4347086B8A63}"/>
    <cellStyle name="Normal 2 9 3 2 17" xfId="11948" xr:uid="{E2CDD8DE-D69C-4129-9280-B0C45AFFBD76}"/>
    <cellStyle name="Normal 2 9 3 2 18" xfId="11949" xr:uid="{FF5C7F97-BD42-43AA-8E38-D8B791D07B37}"/>
    <cellStyle name="Normal 2 9 3 2 19" xfId="11950" xr:uid="{4EB1F3AC-C1A0-4B22-8A7D-8A7E99651880}"/>
    <cellStyle name="Normal 2 9 3 2 2" xfId="11951" xr:uid="{F5A8B115-AABF-40FA-A600-A0FD12FECCD1}"/>
    <cellStyle name="Normal 2 9 3 2 20" xfId="11952" xr:uid="{72A7B746-8FC1-4B9F-A0A4-93B3CAFF66F9}"/>
    <cellStyle name="Normal 2 9 3 2 21" xfId="11953" xr:uid="{2A206039-F41F-4B3E-9EDF-6C26E68799DC}"/>
    <cellStyle name="Normal 2 9 3 2 22" xfId="11954" xr:uid="{ACF2DDC8-23A7-4DD0-8737-B29DCFA9861E}"/>
    <cellStyle name="Normal 2 9 3 2 23" xfId="11955" xr:uid="{D063E7A0-86A4-474E-A399-1111BBFB8B9D}"/>
    <cellStyle name="Normal 2 9 3 2 24" xfId="11956" xr:uid="{A4DB7396-99EF-4446-A948-3275673E56DF}"/>
    <cellStyle name="Normal 2 9 3 2 25" xfId="11957" xr:uid="{DDD8887D-94D3-4E59-A9DD-DA05A9905036}"/>
    <cellStyle name="Normal 2 9 3 2 26" xfId="11958" xr:uid="{F44E1242-A93F-4869-93BF-146CC58133B1}"/>
    <cellStyle name="Normal 2 9 3 2 27" xfId="11959" xr:uid="{608F4CCB-C930-4CEF-A6CC-41BE5F28875D}"/>
    <cellStyle name="Normal 2 9 3 2 28" xfId="11960" xr:uid="{13EB5FB5-A7A6-42F0-8829-486FE61312F0}"/>
    <cellStyle name="Normal 2 9 3 2 29" xfId="11961" xr:uid="{7DE07D6D-BF09-4BDD-AED6-EF5745A941C3}"/>
    <cellStyle name="Normal 2 9 3 2 3" xfId="11962" xr:uid="{3C0093A6-928B-4D48-B4D9-894947146E37}"/>
    <cellStyle name="Normal 2 9 3 2 30" xfId="11963" xr:uid="{77BECB5B-27BB-415B-BB72-A7B1D807A2F8}"/>
    <cellStyle name="Normal 2 9 3 2 31" xfId="11964" xr:uid="{D114111C-5A4F-450F-8AF5-8636DD43DF3D}"/>
    <cellStyle name="Normal 2 9 3 2 32" xfId="11965" xr:uid="{F3EB1627-4FF5-431B-A8A3-6ADBEBAE62E6}"/>
    <cellStyle name="Normal 2 9 3 2 33" xfId="11966" xr:uid="{0397BF85-8894-4E11-A1AB-3C5793FAC8B3}"/>
    <cellStyle name="Normal 2 9 3 2 34" xfId="11967" xr:uid="{833721B8-7A98-48DC-AB80-8D1B78D45E37}"/>
    <cellStyle name="Normal 2 9 3 2 35" xfId="11968" xr:uid="{5EEF0A91-AA2E-4F5D-92F0-2006591134DE}"/>
    <cellStyle name="Normal 2 9 3 2 36" xfId="11969" xr:uid="{185A01B1-1208-4D7E-A388-C09E556B088D}"/>
    <cellStyle name="Normal 2 9 3 2 37" xfId="11970" xr:uid="{4E98F11B-EC6E-434C-99D1-7470EA248A6B}"/>
    <cellStyle name="Normal 2 9 3 2 38" xfId="11971" xr:uid="{B63ABAD8-074D-4982-AFFF-1C8FD4D53711}"/>
    <cellStyle name="Normal 2 9 3 2 4" xfId="11972" xr:uid="{E281B6DA-D427-4260-B4C9-B648350AF1B1}"/>
    <cellStyle name="Normal 2 9 3 2 5" xfId="11973" xr:uid="{01B10058-09DD-4725-961F-FDD65DDB5988}"/>
    <cellStyle name="Normal 2 9 3 2 6" xfId="11974" xr:uid="{AA496E5F-2AA1-49C7-A6D3-42D172C8DE68}"/>
    <cellStyle name="Normal 2 9 3 2 7" xfId="11975" xr:uid="{EFCB6C65-3183-4859-BFBA-BEF5DA82DDCE}"/>
    <cellStyle name="Normal 2 9 3 2 8" xfId="11976" xr:uid="{9855E2DA-FFA8-4DF9-A139-D7AE5894A9D4}"/>
    <cellStyle name="Normal 2 9 3 2 9" xfId="11977" xr:uid="{5D860D05-EFBE-46A8-BE0C-3D818ABD9525}"/>
    <cellStyle name="Normal 2 9 3 20" xfId="11978" xr:uid="{60AA9B30-EAE0-477C-A0A2-634A4E17674A}"/>
    <cellStyle name="Normal 2 9 3 21" xfId="11979" xr:uid="{7E782A57-C22C-4F6F-A6DA-5154BB5C8BAF}"/>
    <cellStyle name="Normal 2 9 3 22" xfId="11980" xr:uid="{7C7DF78B-F48D-4A5E-833E-4797962398F6}"/>
    <cellStyle name="Normal 2 9 3 23" xfId="11981" xr:uid="{9E12FE4D-9E76-478C-9EDD-3135C363299E}"/>
    <cellStyle name="Normal 2 9 3 24" xfId="11982" xr:uid="{104AF1DD-7D94-4044-B83F-489469187458}"/>
    <cellStyle name="Normal 2 9 3 25" xfId="11983" xr:uid="{A3528F79-4845-458B-AF74-2E6EBA5287E9}"/>
    <cellStyle name="Normal 2 9 3 26" xfId="11984" xr:uid="{19EA05BF-9048-4BA6-9CB0-A5FF921B3BF4}"/>
    <cellStyle name="Normal 2 9 3 27" xfId="11985" xr:uid="{92420DB1-8005-4CC2-919E-8D2046A36F43}"/>
    <cellStyle name="Normal 2 9 3 28" xfId="11986" xr:uid="{3F78DAF2-A72F-4E65-B2BE-BEAB63DC42BF}"/>
    <cellStyle name="Normal 2 9 3 29" xfId="11987" xr:uid="{66823C71-754F-4F76-BAAE-69CD4BBD935F}"/>
    <cellStyle name="Normal 2 9 3 3" xfId="11988" xr:uid="{9F4F16E3-1550-4BB8-B9A3-2B914530BDBB}"/>
    <cellStyle name="Normal 2 9 3 30" xfId="11989" xr:uid="{04DA8D21-822D-4D11-952F-013BB56DC1A1}"/>
    <cellStyle name="Normal 2 9 3 31" xfId="11990" xr:uid="{C110DB80-BCC7-4FDE-BB23-D293E2DEEE61}"/>
    <cellStyle name="Normal 2 9 3 32" xfId="11991" xr:uid="{457E1185-9311-44DD-A8CC-F507C3F50ED7}"/>
    <cellStyle name="Normal 2 9 3 33" xfId="11992" xr:uid="{F91B2A82-427D-4AAE-BF0C-2AD15DEF726E}"/>
    <cellStyle name="Normal 2 9 3 34" xfId="11993" xr:uid="{84BDB95E-1DB6-4367-ABD7-2B6E7490DFAB}"/>
    <cellStyle name="Normal 2 9 3 35" xfId="11994" xr:uid="{C4CD70BE-B726-48B5-8616-F20D57CE9801}"/>
    <cellStyle name="Normal 2 9 3 36" xfId="11995" xr:uid="{28E8B537-DD13-4106-A6BC-F31C5760A0E0}"/>
    <cellStyle name="Normal 2 9 3 37" xfId="11996" xr:uid="{E936D7E2-99B1-4463-93A1-9F42775A22B5}"/>
    <cellStyle name="Normal 2 9 3 38" xfId="11997" xr:uid="{4FB2E251-30A8-4778-A233-2D6A9755EBE5}"/>
    <cellStyle name="Normal 2 9 3 4" xfId="11998" xr:uid="{0938ECCB-9DF4-46F2-9673-71FBC53DB6FE}"/>
    <cellStyle name="Normal 2 9 3 5" xfId="11999" xr:uid="{F31BB090-CF9D-4627-B95E-F6A0C2570529}"/>
    <cellStyle name="Normal 2 9 3 6" xfId="12000" xr:uid="{D0BA2633-0B75-4FD5-9E0E-D8D4F300F4A5}"/>
    <cellStyle name="Normal 2 9 3 7" xfId="12001" xr:uid="{B9DC3429-D036-4381-B8EE-68DB64C097F1}"/>
    <cellStyle name="Normal 2 9 3 8" xfId="12002" xr:uid="{4BDB28F0-498F-457B-B2ED-2DB31B6FF1F3}"/>
    <cellStyle name="Normal 2 9 3 9" xfId="12003" xr:uid="{0C17FAF8-8576-4338-A31D-6885BFE2E2FC}"/>
    <cellStyle name="Normal 2 9 30" xfId="12004" xr:uid="{C8CBF07D-238C-483C-AF57-461A52EC7562}"/>
    <cellStyle name="Normal 2 9 31" xfId="12005" xr:uid="{7B2CBB25-F40E-40C9-A3DA-642B7038C971}"/>
    <cellStyle name="Normal 2 9 32" xfId="12006" xr:uid="{48E4ABB4-3FA7-4E7F-8CFD-71F797F706FC}"/>
    <cellStyle name="Normal 2 9 33" xfId="12007" xr:uid="{A03A5E90-773A-4B4B-B5D9-4A6D4A2EC311}"/>
    <cellStyle name="Normal 2 9 34" xfId="12008" xr:uid="{60CEB6CB-30C4-4BE2-8EA9-06091FBD4D5E}"/>
    <cellStyle name="Normal 2 9 35" xfId="12009" xr:uid="{78CB11AC-6434-465C-9AF3-78991CD61ED1}"/>
    <cellStyle name="Normal 2 9 36" xfId="12010" xr:uid="{15DD13C8-0BA3-4EC0-91AD-4186C3B7F5A9}"/>
    <cellStyle name="Normal 2 9 37" xfId="12011" xr:uid="{AD43A0A5-FA87-4243-AB75-1B8F46423DB4}"/>
    <cellStyle name="Normal 2 9 38" xfId="12012" xr:uid="{3D3E883F-83B6-4547-9D44-C139F9FFA182}"/>
    <cellStyle name="Normal 2 9 39" xfId="12013" xr:uid="{49D1B8B6-0827-4AA4-B7C2-CEE2F81F43B7}"/>
    <cellStyle name="Normal 2 9 4" xfId="12014" xr:uid="{CF45BA8C-EB9C-4D91-86F2-0450D46794DF}"/>
    <cellStyle name="Normal 2 9 40" xfId="12015" xr:uid="{1162F902-36E6-4415-BC2F-49A237ECBC74}"/>
    <cellStyle name="Normal 2 9 5" xfId="12016" xr:uid="{A72BB5FB-1EEC-4CA9-862D-CDBA5C7F5696}"/>
    <cellStyle name="Normal 2 9 6" xfId="12017" xr:uid="{4032F15A-A4D3-4924-840B-4E3BE772E070}"/>
    <cellStyle name="Normal 2 9 7" xfId="12018" xr:uid="{1E9B487D-C6C1-4429-B08B-7C4C00C4EB2E}"/>
    <cellStyle name="Normal 2 9 8" xfId="12019" xr:uid="{1FA38D77-3DC5-4339-808D-CE7F4D1E9317}"/>
    <cellStyle name="Normal 2 9 9" xfId="12020" xr:uid="{7F6691ED-67AC-4D2A-ACAD-CA76822BA96F}"/>
    <cellStyle name="Normal 20" xfId="12021" xr:uid="{0A2F31EE-084B-44C6-835B-AAB497560EE2}"/>
    <cellStyle name="Normal 21" xfId="12022" xr:uid="{1C2E66BE-48FA-4687-89C5-2DF692175C9E}"/>
    <cellStyle name="Normal 21 10" xfId="12023" xr:uid="{B0FB0835-9810-4219-A834-341CF8C734B2}"/>
    <cellStyle name="Normal 21 11" xfId="12024" xr:uid="{F42BB3FA-F02C-4ED8-BA33-56E320C26454}"/>
    <cellStyle name="Normal 21 12" xfId="12025" xr:uid="{60104FC1-2711-428E-BEA8-1888D7755FE9}"/>
    <cellStyle name="Normal 21 13" xfId="12026" xr:uid="{FA93F073-586A-47EC-8CFE-6474DB1F94F5}"/>
    <cellStyle name="Normal 21 14" xfId="12027" xr:uid="{16774A60-246E-453A-8288-AD6C928E6C92}"/>
    <cellStyle name="Normal 21 15" xfId="12028" xr:uid="{FF528EB1-F245-4574-8DC9-72E3D5134C33}"/>
    <cellStyle name="Normal 21 16" xfId="12029" xr:uid="{4D3C81EC-1EEB-400A-AF25-DA4ACC1D78E6}"/>
    <cellStyle name="Normal 21 17" xfId="12030" xr:uid="{C98A53BB-2132-42E0-BCC8-F81BD8211C47}"/>
    <cellStyle name="Normal 21 18" xfId="12031" xr:uid="{4725A93A-0402-4F38-AF65-7AE201190195}"/>
    <cellStyle name="Normal 21 19" xfId="12032" xr:uid="{84411617-6C01-4E8C-AA07-8C89F0686A2A}"/>
    <cellStyle name="Normal 21 2" xfId="12033" xr:uid="{F98A87C2-E112-4862-822F-3278F3254E27}"/>
    <cellStyle name="Normal 21 20" xfId="12034" xr:uid="{3E7CD66E-9534-44F3-921E-6BDA00E8B1F4}"/>
    <cellStyle name="Normal 21 21" xfId="12035" xr:uid="{9C0F202B-5F81-4541-A5C3-A3AE405D23AD}"/>
    <cellStyle name="Normal 21 22" xfId="12036" xr:uid="{DCE5E316-9AD8-43DD-8F99-7B7C0D5A46C9}"/>
    <cellStyle name="Normal 21 23" xfId="12037" xr:uid="{7A1CCDC8-44AF-4AEB-99A7-99244D8C6771}"/>
    <cellStyle name="Normal 21 24" xfId="12038" xr:uid="{C6F56B59-38FF-4105-B558-DD0BDC4FD35D}"/>
    <cellStyle name="Normal 21 25" xfId="12039" xr:uid="{A99DB246-D77B-4273-B10E-4D31361C28BD}"/>
    <cellStyle name="Normal 21 26" xfId="12040" xr:uid="{CBAF737C-371A-4789-AA90-5342FA79A093}"/>
    <cellStyle name="Normal 21 27" xfId="12041" xr:uid="{A8F489BD-824E-4875-BA9B-8A7C48D4D890}"/>
    <cellStyle name="Normal 21 28" xfId="12042" xr:uid="{4594DCCB-EA3D-47E2-90B1-19313C4C305F}"/>
    <cellStyle name="Normal 21 29" xfId="12043" xr:uid="{EF97C90C-1AC8-45BC-A6E8-592E71898D32}"/>
    <cellStyle name="Normal 21 3" xfId="12044" xr:uid="{6EE0C2CE-F534-4A59-B411-ED31BB642761}"/>
    <cellStyle name="Normal 21 30" xfId="12045" xr:uid="{FA9EF837-6FFF-463C-98FD-E4A66C856D68}"/>
    <cellStyle name="Normal 21 31" xfId="12046" xr:uid="{4C022147-BD6D-4C80-88C0-545BEAE96794}"/>
    <cellStyle name="Normal 21 32" xfId="12047" xr:uid="{32744042-D230-456A-8931-36FCD3679622}"/>
    <cellStyle name="Normal 21 33" xfId="12048" xr:uid="{C00346CE-4BFB-4B2C-BBCB-663F410C4511}"/>
    <cellStyle name="Normal 21 34" xfId="12049" xr:uid="{EC0DF8E6-286C-434B-AE5B-5AFB342003C4}"/>
    <cellStyle name="Normal 21 35" xfId="12050" xr:uid="{D5FC6134-50F1-4D6C-941F-A89D33D5C2DE}"/>
    <cellStyle name="Normal 21 36" xfId="12051" xr:uid="{3720346C-5A2D-4922-B000-573FAD3D79AD}"/>
    <cellStyle name="Normal 21 37" xfId="12052" xr:uid="{60A9B719-5668-4A34-A9C8-F9E082111FD1}"/>
    <cellStyle name="Normal 21 38" xfId="12053" xr:uid="{EF27BADC-408B-4CCD-A208-5B2AFE5664D9}"/>
    <cellStyle name="Normal 21 39" xfId="12054" xr:uid="{B228ABC8-514C-485F-AEA5-ADD8D608F470}"/>
    <cellStyle name="Normal 21 4" xfId="12055" xr:uid="{AB08C2F6-D82B-4F78-BDF5-249BD01366E5}"/>
    <cellStyle name="Normal 21 40" xfId="12056" xr:uid="{3E1CEBA7-7854-408D-B9D0-26F99168492C}"/>
    <cellStyle name="Normal 21 41" xfId="12057" xr:uid="{585F8172-91FB-4576-B212-2771EB39DE8B}"/>
    <cellStyle name="Normal 21 42" xfId="12058" xr:uid="{8A21BCA5-8B49-4BD6-9CF8-8D1E1B1BD0B4}"/>
    <cellStyle name="Normal 21 43" xfId="12059" xr:uid="{0241B523-EA0E-4B68-B05D-4415041D688F}"/>
    <cellStyle name="Normal 21 44" xfId="12060" xr:uid="{C5C3707B-B320-497A-A615-DD949AC348E9}"/>
    <cellStyle name="Normal 21 45" xfId="12061" xr:uid="{7B79945E-B36A-4C5B-9CDD-BF141B8B87F2}"/>
    <cellStyle name="Normal 21 46" xfId="12062" xr:uid="{DAD25616-83C0-4F76-91FD-3C0C7EC53FD2}"/>
    <cellStyle name="Normal 21 47" xfId="12063" xr:uid="{01B16F22-A86D-4F09-931A-AFB84D8274FA}"/>
    <cellStyle name="Normal 21 48" xfId="12064" xr:uid="{ECE448AE-2EE2-4460-8100-E144736DEF59}"/>
    <cellStyle name="Normal 21 49" xfId="12065" xr:uid="{F7584326-9F6F-48FC-9FD9-19B3A686FDF4}"/>
    <cellStyle name="Normal 21 5" xfId="12066" xr:uid="{CDB5679C-3FCA-4263-9C54-0EAC3B69E099}"/>
    <cellStyle name="Normal 21 50" xfId="12067" xr:uid="{D8F69512-1796-4F66-A464-1000D88F2B15}"/>
    <cellStyle name="Normal 21 51" xfId="12068" xr:uid="{75E65C3E-4FF0-4E26-9C8D-12BA48C118EE}"/>
    <cellStyle name="Normal 21 52" xfId="12069" xr:uid="{134DF0E0-0874-47C6-A534-B1B82E9CD9DB}"/>
    <cellStyle name="Normal 21 53" xfId="12070" xr:uid="{7ED2DF43-8875-45DD-8BAC-79C69F6CFCBE}"/>
    <cellStyle name="Normal 21 54" xfId="12071" xr:uid="{96DFEAA6-853B-46F5-9AD1-A72CA865BB8B}"/>
    <cellStyle name="Normal 21 55" xfId="12072" xr:uid="{8C97D98F-419B-4B59-9F27-D51EA4346795}"/>
    <cellStyle name="Normal 21 56" xfId="12073" xr:uid="{45822C1B-A830-4FAE-BC95-9FD29EEAAD5D}"/>
    <cellStyle name="Normal 21 57" xfId="12074" xr:uid="{41425D20-A149-4E68-A920-DE0F82B17E53}"/>
    <cellStyle name="Normal 21 58" xfId="12075" xr:uid="{BC7BFF51-9561-4195-A70E-395DCF7389B5}"/>
    <cellStyle name="Normal 21 59" xfId="12076" xr:uid="{3A3D07A7-5276-4BC7-B40E-D3B69ABFB257}"/>
    <cellStyle name="Normal 21 6" xfId="12077" xr:uid="{9AB5E8E8-4ECD-40DA-AD96-B22F3EBAB39C}"/>
    <cellStyle name="Normal 21 60" xfId="12078" xr:uid="{13390917-B361-42CB-B7BC-43ACCC39E33D}"/>
    <cellStyle name="Normal 21 61" xfId="12079" xr:uid="{985F5823-07F6-4D86-823F-2388F93AF3A7}"/>
    <cellStyle name="Normal 21 62" xfId="12080" xr:uid="{A950B993-98A4-4769-B02B-0843E10B2495}"/>
    <cellStyle name="Normal 21 63" xfId="12081" xr:uid="{82BCE8EE-0BC3-4063-8AB6-A24C9D6E0DD8}"/>
    <cellStyle name="Normal 21 64" xfId="12082" xr:uid="{50E7F6F8-569A-4ED3-AA00-00B0C7D9809F}"/>
    <cellStyle name="Normal 21 65" xfId="12083" xr:uid="{6DE04DB7-BE54-4D71-84E4-54AD5DD48540}"/>
    <cellStyle name="Normal 21 66" xfId="12084" xr:uid="{B4B2CC99-5B6A-42B7-B7D2-0241FACB7F9F}"/>
    <cellStyle name="Normal 21 67" xfId="12085" xr:uid="{A803E4CA-3753-4487-824B-8868C542985B}"/>
    <cellStyle name="Normal 21 68" xfId="12086" xr:uid="{D1B7F3A4-B81E-460D-B9C0-563624F55BE0}"/>
    <cellStyle name="Normal 21 7" xfId="12087" xr:uid="{7FB01FA6-A6C8-4D2D-82C2-BEA49D4BA064}"/>
    <cellStyle name="Normal 21 8" xfId="12088" xr:uid="{A355BD63-FC46-4E51-AB5C-8523F5086A7D}"/>
    <cellStyle name="Normal 21 9" xfId="12089" xr:uid="{371C5661-2769-4795-8A8B-496627D43287}"/>
    <cellStyle name="Normal 22" xfId="16778" xr:uid="{5F6A2D64-716D-4537-95AE-359FF033BA99}"/>
    <cellStyle name="Normal 23" xfId="16780" xr:uid="{4492A3AD-91C1-4149-A5BC-FED3DED1AE51}"/>
    <cellStyle name="Normal 3" xfId="6" xr:uid="{00000000-0005-0000-0000-000006000000}"/>
    <cellStyle name="Normal 3 10" xfId="12091" xr:uid="{737264E7-32D3-4C61-8B41-60E8B7A1F21B}"/>
    <cellStyle name="Normal 3 10 10" xfId="12092" xr:uid="{D19811F9-5ADB-47E1-BD70-38FB3FFBE2C7}"/>
    <cellStyle name="Normal 3 10 11" xfId="12093" xr:uid="{746CC272-D470-47CA-892F-A8827320AEDF}"/>
    <cellStyle name="Normal 3 10 12" xfId="12094" xr:uid="{FD2B91AD-B2EB-4EEA-AF76-7391A3039189}"/>
    <cellStyle name="Normal 3 10 13" xfId="12095" xr:uid="{601C1BCE-D761-41C6-AD43-D1D593C374F4}"/>
    <cellStyle name="Normal 3 10 14" xfId="12096" xr:uid="{A279FB06-7931-48ED-9DD1-14A740869D7F}"/>
    <cellStyle name="Normal 3 10 15" xfId="12097" xr:uid="{02D27143-7393-4A92-A4A3-C7570537A864}"/>
    <cellStyle name="Normal 3 10 16" xfId="12098" xr:uid="{A1590EC2-8BE4-41D1-8CAE-0EA574B5F3F8}"/>
    <cellStyle name="Normal 3 10 17" xfId="12099" xr:uid="{39D3B6CC-51BD-4626-9190-C310181AFF62}"/>
    <cellStyle name="Normal 3 10 18" xfId="12100" xr:uid="{6036D3E9-8295-411C-9FFD-7E6B2F9CD166}"/>
    <cellStyle name="Normal 3 10 19" xfId="12101" xr:uid="{FD100D92-E1F9-4457-82BE-25B4DB3A16AD}"/>
    <cellStyle name="Normal 3 10 2" xfId="12102" xr:uid="{C5B66B5D-21E9-490A-B406-5FED7E6F4FC0}"/>
    <cellStyle name="Normal 3 10 2 10" xfId="12103" xr:uid="{2B1C5AEA-E4CD-4D18-84BE-66ED1280578F}"/>
    <cellStyle name="Normal 3 10 2 11" xfId="12104" xr:uid="{D3D561E3-F5EC-4BAE-B53B-4EB4FD870304}"/>
    <cellStyle name="Normal 3 10 2 12" xfId="12105" xr:uid="{B53D1560-86F9-4F85-B166-B4B3A7E2AAC4}"/>
    <cellStyle name="Normal 3 10 2 13" xfId="12106" xr:uid="{8139F91F-FC79-4BB3-AEDC-4EDCCD7DCB30}"/>
    <cellStyle name="Normal 3 10 2 14" xfId="12107" xr:uid="{7E7D088A-A9BF-4170-87DA-F10D2D624C91}"/>
    <cellStyle name="Normal 3 10 2 15" xfId="12108" xr:uid="{6E9BE896-5589-43B3-A009-EAA436DDCE20}"/>
    <cellStyle name="Normal 3 10 2 16" xfId="12109" xr:uid="{419A5EF3-2553-4D81-84BF-C142E761B7E1}"/>
    <cellStyle name="Normal 3 10 2 17" xfId="12110" xr:uid="{BF0BEA93-CB12-4E00-BB39-9FEBCB9F75D2}"/>
    <cellStyle name="Normal 3 10 2 18" xfId="12111" xr:uid="{71CB0E4E-95C0-4460-835A-9835AE1D5E37}"/>
    <cellStyle name="Normal 3 10 2 19" xfId="12112" xr:uid="{E5B52B82-E406-4A39-8748-48B3D8A58941}"/>
    <cellStyle name="Normal 3 10 2 2" xfId="12113" xr:uid="{FFB0B281-BF29-4097-81AA-F69D4FF1F5C1}"/>
    <cellStyle name="Normal 3 10 2 20" xfId="12114" xr:uid="{9A5F7F08-6167-457C-93BE-AABD6DC6EF74}"/>
    <cellStyle name="Normal 3 10 2 21" xfId="12115" xr:uid="{392297C8-D4B6-4D38-9EA2-5DB9F3B4D4C8}"/>
    <cellStyle name="Normal 3 10 2 22" xfId="12116" xr:uid="{35C1502A-7A0E-4FAE-B7B0-4DF9BDF86222}"/>
    <cellStyle name="Normal 3 10 2 23" xfId="12117" xr:uid="{34474298-D7AB-4875-A180-0A97CC3E2AA9}"/>
    <cellStyle name="Normal 3 10 2 24" xfId="12118" xr:uid="{E20B3CD1-586C-4ADC-A904-B8898D8E9463}"/>
    <cellStyle name="Normal 3 10 2 25" xfId="12119" xr:uid="{8E559BA3-A1C4-421C-8070-05774A7C42B2}"/>
    <cellStyle name="Normal 3 10 2 26" xfId="12120" xr:uid="{DEB52EC3-6F85-4F5A-93B6-E22A53970F32}"/>
    <cellStyle name="Normal 3 10 2 27" xfId="12121" xr:uid="{8D4D6820-11CF-4B3F-B89C-4337BEDE73F1}"/>
    <cellStyle name="Normal 3 10 2 28" xfId="12122" xr:uid="{4C369826-2F4B-4780-800D-933AD4517F8A}"/>
    <cellStyle name="Normal 3 10 2 29" xfId="12123" xr:uid="{B0BD949A-48FA-4D10-9598-4C827D6E8CA4}"/>
    <cellStyle name="Normal 3 10 2 3" xfId="12124" xr:uid="{F8D33A4C-B9A4-49CA-9F47-1AB7F028B55F}"/>
    <cellStyle name="Normal 3 10 2 30" xfId="12125" xr:uid="{B91E8981-D752-4F2F-90F4-B0EC0E1732AF}"/>
    <cellStyle name="Normal 3 10 2 31" xfId="12126" xr:uid="{EA99C54D-385C-4997-A240-254A3A2B658B}"/>
    <cellStyle name="Normal 3 10 2 32" xfId="12127" xr:uid="{FAB4D25C-0AC8-480D-B474-F9C9FD14D76D}"/>
    <cellStyle name="Normal 3 10 2 4" xfId="12128" xr:uid="{01F493B4-DA37-47B7-9EC1-238ADCEC6DC2}"/>
    <cellStyle name="Normal 3 10 2 5" xfId="12129" xr:uid="{072C50AF-E644-4E1F-9EB0-42D7677CCE5F}"/>
    <cellStyle name="Normal 3 10 2 6" xfId="12130" xr:uid="{B026E2DE-3CC9-4054-BD7F-BCC810EC1E21}"/>
    <cellStyle name="Normal 3 10 2 7" xfId="12131" xr:uid="{2E9B32E2-A12A-4EE3-B24E-0027FF0F3163}"/>
    <cellStyle name="Normal 3 10 2 8" xfId="12132" xr:uid="{CF155B82-7A5B-46DB-A310-0266F1CD2663}"/>
    <cellStyle name="Normal 3 10 2 9" xfId="12133" xr:uid="{FC031C5F-DC28-493D-AB61-A4A6DC111680}"/>
    <cellStyle name="Normal 3 10 20" xfId="12134" xr:uid="{EC524378-3D88-4E29-8170-8BA0212C08A7}"/>
    <cellStyle name="Normal 3 10 21" xfId="12135" xr:uid="{0F39510E-C223-4E63-95CF-A7836D4FE390}"/>
    <cellStyle name="Normal 3 10 22" xfId="12136" xr:uid="{793E90FD-A925-4E38-85FB-2C8AB4BCA672}"/>
    <cellStyle name="Normal 3 10 23" xfId="12137" xr:uid="{311BD517-4203-46CD-9754-80EFE69E22C9}"/>
    <cellStyle name="Normal 3 10 24" xfId="12138" xr:uid="{ACF95571-C4C7-4EDB-8C86-B048C1F6088C}"/>
    <cellStyle name="Normal 3 10 25" xfId="12139" xr:uid="{F07A211C-6E76-4DC0-95F8-BE33360730C6}"/>
    <cellStyle name="Normal 3 10 26" xfId="12140" xr:uid="{2939E5FF-AF7F-4745-9A97-2519F2F66AB1}"/>
    <cellStyle name="Normal 3 10 27" xfId="12141" xr:uid="{74B44CCC-4611-436B-9E7F-B18F1679AB66}"/>
    <cellStyle name="Normal 3 10 28" xfId="12142" xr:uid="{738E2BB2-F136-4B7A-8BD6-BCA4FBEF250B}"/>
    <cellStyle name="Normal 3 10 29" xfId="12143" xr:uid="{D1B7FBAB-DB9F-48D5-84A9-572575D7FB29}"/>
    <cellStyle name="Normal 3 10 3" xfId="12144" xr:uid="{51DC2820-7173-4D6F-A554-43FD1EDEBCF0}"/>
    <cellStyle name="Normal 3 10 30" xfId="12145" xr:uid="{CA496F4A-06E2-43C7-A5CA-621112625945}"/>
    <cellStyle name="Normal 3 10 31" xfId="12146" xr:uid="{FDDC4000-0A57-4368-96AB-952E8451F06A}"/>
    <cellStyle name="Normal 3 10 32" xfId="12147" xr:uid="{7AAE0F4E-30D3-45A5-9F7B-C7860C9433ED}"/>
    <cellStyle name="Normal 3 10 33" xfId="12148" xr:uid="{1890D49D-5108-4B33-9FC8-E182A886E26B}"/>
    <cellStyle name="Normal 3 10 34" xfId="12149" xr:uid="{A405E8B4-D48B-4370-A82E-953780BBA471}"/>
    <cellStyle name="Normal 3 10 4" xfId="12150" xr:uid="{B01909C1-2413-4999-AB80-CF547CFC800E}"/>
    <cellStyle name="Normal 3 10 5" xfId="12151" xr:uid="{AA92B006-1E85-4DEF-8F4A-47A86D07B7B7}"/>
    <cellStyle name="Normal 3 10 6" xfId="12152" xr:uid="{759F5B59-AC39-4036-825F-6E169926C309}"/>
    <cellStyle name="Normal 3 10 7" xfId="12153" xr:uid="{B0DC93EB-CA7D-4F30-90BA-5680B456A297}"/>
    <cellStyle name="Normal 3 10 8" xfId="12154" xr:uid="{B6412B8C-5337-4EF5-9194-CE9AAC623C17}"/>
    <cellStyle name="Normal 3 10 9" xfId="12155" xr:uid="{B9C5E272-C14F-4303-BBAF-87001B54AA80}"/>
    <cellStyle name="Normal 3 11" xfId="12156" xr:uid="{487AAB9C-9073-45FB-BA91-73AA25FF10F1}"/>
    <cellStyle name="Normal 3 11 10" xfId="12157" xr:uid="{26501D2A-D2B3-498D-9B5B-D54A3EC45562}"/>
    <cellStyle name="Normal 3 11 11" xfId="12158" xr:uid="{39D94563-D522-455B-9A42-AC8ECC117AAE}"/>
    <cellStyle name="Normal 3 11 12" xfId="12159" xr:uid="{B0AB5C07-9A87-43C2-BF34-FD0753CB0F0F}"/>
    <cellStyle name="Normal 3 11 13" xfId="12160" xr:uid="{25D59504-5680-4D3C-9694-6A7CA23611C4}"/>
    <cellStyle name="Normal 3 11 14" xfId="12161" xr:uid="{21CD3682-1A32-42D5-AEAB-7DD2067528E1}"/>
    <cellStyle name="Normal 3 11 15" xfId="12162" xr:uid="{04712BEA-BE72-496B-B10B-10A8881B70C3}"/>
    <cellStyle name="Normal 3 11 16" xfId="12163" xr:uid="{015B12E1-5957-47E6-96C3-33E68B2DC748}"/>
    <cellStyle name="Normal 3 11 17" xfId="12164" xr:uid="{36A73F6D-5D8F-4E4B-BC87-A74E2871CD7F}"/>
    <cellStyle name="Normal 3 11 18" xfId="12165" xr:uid="{18EF32EB-122C-4102-8F47-151A0045377B}"/>
    <cellStyle name="Normal 3 11 19" xfId="12166" xr:uid="{584B2904-4C3B-4100-B7B9-4E0118FCA202}"/>
    <cellStyle name="Normal 3 11 2" xfId="12167" xr:uid="{8A512614-1729-432B-A338-49501B57F39D}"/>
    <cellStyle name="Normal 3 11 2 10" xfId="12168" xr:uid="{E2FFBE4D-8BAB-4A2C-998B-8276FA9DF533}"/>
    <cellStyle name="Normal 3 11 2 11" xfId="12169" xr:uid="{B7B0FEA7-6A30-469B-A209-424D40CD6A90}"/>
    <cellStyle name="Normal 3 11 2 12" xfId="12170" xr:uid="{62475AC2-6A77-47AC-9B14-E1A677C3B3B0}"/>
    <cellStyle name="Normal 3 11 2 13" xfId="12171" xr:uid="{9784E8DA-9866-4964-B357-EE9D9B45E1E9}"/>
    <cellStyle name="Normal 3 11 2 14" xfId="12172" xr:uid="{0FCEFC7F-4A05-4D7C-8B9D-BF0903ACE82F}"/>
    <cellStyle name="Normal 3 11 2 15" xfId="12173" xr:uid="{E77E6B91-4117-4105-8730-2796EEA6BBAC}"/>
    <cellStyle name="Normal 3 11 2 16" xfId="12174" xr:uid="{E0EF15CD-4070-41C6-8164-63C0025A5D83}"/>
    <cellStyle name="Normal 3 11 2 17" xfId="12175" xr:uid="{1DC83D3A-3697-4102-B8F0-AFD43ED886A4}"/>
    <cellStyle name="Normal 3 11 2 18" xfId="12176" xr:uid="{CD9D4EE4-21D7-48F7-BC8F-2D15B6BAAE73}"/>
    <cellStyle name="Normal 3 11 2 19" xfId="12177" xr:uid="{88D1786C-6DD7-46C9-8FDF-26D45DDF0714}"/>
    <cellStyle name="Normal 3 11 2 2" xfId="12178" xr:uid="{4C16AE5A-C277-4EA4-A314-0EF5DBC600B5}"/>
    <cellStyle name="Normal 3 11 2 20" xfId="12179" xr:uid="{FAB9FC52-88FE-47BE-866C-268BFB92566A}"/>
    <cellStyle name="Normal 3 11 2 21" xfId="12180" xr:uid="{CAF9CF37-1857-4DD0-9739-79EEB49035AE}"/>
    <cellStyle name="Normal 3 11 2 22" xfId="12181" xr:uid="{B85611E9-E1F8-4AA9-BD1C-2F053D16F4E8}"/>
    <cellStyle name="Normal 3 11 2 23" xfId="12182" xr:uid="{8727A907-8179-4FFC-A6A7-7F43AAB95F38}"/>
    <cellStyle name="Normal 3 11 2 24" xfId="12183" xr:uid="{DD201FE0-9D5E-47CD-A326-3B2B724D6329}"/>
    <cellStyle name="Normal 3 11 2 25" xfId="12184" xr:uid="{B1B78C0E-B276-4E1E-A861-8D2963D4E861}"/>
    <cellStyle name="Normal 3 11 2 26" xfId="12185" xr:uid="{1FB70356-9CA9-411F-9DDE-60A4203739C7}"/>
    <cellStyle name="Normal 3 11 2 27" xfId="12186" xr:uid="{9EC45511-F82B-4DC4-93EF-D1BFDEA8C767}"/>
    <cellStyle name="Normal 3 11 2 28" xfId="12187" xr:uid="{33B41068-7833-4F92-90BB-089D4E882174}"/>
    <cellStyle name="Normal 3 11 2 29" xfId="12188" xr:uid="{394116BC-0983-4102-B6BF-6D202E42253D}"/>
    <cellStyle name="Normal 3 11 2 3" xfId="12189" xr:uid="{0B18072D-F31C-4EEB-999E-B1854091E697}"/>
    <cellStyle name="Normal 3 11 2 30" xfId="12190" xr:uid="{7D254027-BF32-40B6-9841-EC967DA3700B}"/>
    <cellStyle name="Normal 3 11 2 31" xfId="12191" xr:uid="{FA320839-E938-493D-B8EF-2E1F1AA0407E}"/>
    <cellStyle name="Normal 3 11 2 32" xfId="12192" xr:uid="{945482C4-54D3-44A6-A82D-709AD08AE0E1}"/>
    <cellStyle name="Normal 3 11 2 4" xfId="12193" xr:uid="{89C516CB-EF8D-428E-B555-03F601D622F1}"/>
    <cellStyle name="Normal 3 11 2 5" xfId="12194" xr:uid="{BF35E523-A5DC-413A-870D-89B31DB1D91A}"/>
    <cellStyle name="Normal 3 11 2 6" xfId="12195" xr:uid="{F5AADD2D-9FA5-4231-893D-79375FD9BC77}"/>
    <cellStyle name="Normal 3 11 2 7" xfId="12196" xr:uid="{31F9E55E-4A50-4799-836E-08121CA09622}"/>
    <cellStyle name="Normal 3 11 2 8" xfId="12197" xr:uid="{7DD0444E-CF38-4B8C-BA2B-C8D4495B7B8A}"/>
    <cellStyle name="Normal 3 11 2 9" xfId="12198" xr:uid="{0E6A1364-99E4-4530-870D-281405F16F00}"/>
    <cellStyle name="Normal 3 11 20" xfId="12199" xr:uid="{4D485DD5-E4FC-4E2B-BCD3-08087230A055}"/>
    <cellStyle name="Normal 3 11 21" xfId="12200" xr:uid="{D44F5C34-374B-4B66-B815-D8EE921333E6}"/>
    <cellStyle name="Normal 3 11 22" xfId="12201" xr:uid="{2A5E0349-8B1E-442D-A8ED-1F2B89C3223C}"/>
    <cellStyle name="Normal 3 11 23" xfId="12202" xr:uid="{978A9348-B8B9-4109-8807-0BE4E76C00F8}"/>
    <cellStyle name="Normal 3 11 24" xfId="12203" xr:uid="{B4B73C3A-3B62-48A4-98A9-ECF79CC6088B}"/>
    <cellStyle name="Normal 3 11 25" xfId="12204" xr:uid="{502A43C3-A3E9-4BAD-A487-106E09F42B38}"/>
    <cellStyle name="Normal 3 11 26" xfId="12205" xr:uid="{577DC869-33E6-468C-A9E2-D9520986F0E0}"/>
    <cellStyle name="Normal 3 11 27" xfId="12206" xr:uid="{89E4AF4A-C2DD-471D-946C-27422D3651B2}"/>
    <cellStyle name="Normal 3 11 28" xfId="12207" xr:uid="{6DC3CE7B-613C-47ED-9141-B23470687C3B}"/>
    <cellStyle name="Normal 3 11 29" xfId="12208" xr:uid="{A46C09B3-466E-49D3-9965-75E5C6B1E4B5}"/>
    <cellStyle name="Normal 3 11 3" xfId="12209" xr:uid="{126306E7-786E-4DDE-BD65-8E2FE25FD853}"/>
    <cellStyle name="Normal 3 11 30" xfId="12210" xr:uid="{5B760C92-CC02-4F74-9DCE-639FD3EA20B1}"/>
    <cellStyle name="Normal 3 11 31" xfId="12211" xr:uid="{AAD58A58-A258-45FF-AB84-37CD176BCDD8}"/>
    <cellStyle name="Normal 3 11 32" xfId="12212" xr:uid="{5C88AC6E-83BC-4259-B255-C3CF53EAE3B9}"/>
    <cellStyle name="Normal 3 11 33" xfId="12213" xr:uid="{60EACC7D-13B1-4EA9-A079-02C986F1A4A3}"/>
    <cellStyle name="Normal 3 11 34" xfId="12214" xr:uid="{768B6F55-CD3F-4D09-9B43-D649BC0BB2F1}"/>
    <cellStyle name="Normal 3 11 4" xfId="12215" xr:uid="{015FA85B-C7CF-4E13-9503-E26030E42226}"/>
    <cellStyle name="Normal 3 11 5" xfId="12216" xr:uid="{03E9288B-C9CB-4F78-9BA8-E9AAA23C8F94}"/>
    <cellStyle name="Normal 3 11 6" xfId="12217" xr:uid="{5F8FCDD6-3F57-475C-9484-3FCE7022DEDD}"/>
    <cellStyle name="Normal 3 11 7" xfId="12218" xr:uid="{DCFA27FF-F713-4172-88E6-E9CAAE9F502B}"/>
    <cellStyle name="Normal 3 11 8" xfId="12219" xr:uid="{24B977BF-FECA-418C-BF9B-10DBB4E87D7C}"/>
    <cellStyle name="Normal 3 11 9" xfId="12220" xr:uid="{8B146AE1-CF81-4E10-90B9-7EC53A2563D6}"/>
    <cellStyle name="Normal 3 12" xfId="12221" xr:uid="{7AFC0A9B-4C47-4640-A472-7540DD2582AD}"/>
    <cellStyle name="Normal 3 12 10" xfId="12222" xr:uid="{8A1A6587-BE5A-41BC-A899-966D8EEAFEDF}"/>
    <cellStyle name="Normal 3 12 11" xfId="12223" xr:uid="{74CE342E-724C-4105-B3B4-112C1B3DA74D}"/>
    <cellStyle name="Normal 3 12 12" xfId="12224" xr:uid="{96CCCF66-959A-42FF-A0A4-65335D4A6688}"/>
    <cellStyle name="Normal 3 12 13" xfId="12225" xr:uid="{1698F39B-B8EB-406A-AB0C-3F72977315C3}"/>
    <cellStyle name="Normal 3 12 14" xfId="12226" xr:uid="{25B34673-E5C7-4F0F-8E33-4C1559ECC2CA}"/>
    <cellStyle name="Normal 3 12 15" xfId="12227" xr:uid="{8051BE48-20D1-4DDF-8FBF-F70A7E5AF0E4}"/>
    <cellStyle name="Normal 3 12 16" xfId="12228" xr:uid="{41B11A97-DD4D-4077-AEF5-A4FB5AF26CFB}"/>
    <cellStyle name="Normal 3 12 17" xfId="12229" xr:uid="{5D101932-A8BB-4F93-9C2C-6C9B834EBF0E}"/>
    <cellStyle name="Normal 3 12 18" xfId="12230" xr:uid="{02E2E094-5B65-4E41-98AB-9EE9062C2DFA}"/>
    <cellStyle name="Normal 3 12 19" xfId="12231" xr:uid="{F2F06B0A-9418-4866-9574-1E56EF3D33C9}"/>
    <cellStyle name="Normal 3 12 2" xfId="12232" xr:uid="{3138D431-7BD0-4A10-8FFD-1D1EC6E77F71}"/>
    <cellStyle name="Normal 3 12 2 10" xfId="12233" xr:uid="{86CB7B3C-D1B1-4824-982E-BB90EDBE8CFA}"/>
    <cellStyle name="Normal 3 12 2 11" xfId="12234" xr:uid="{9F8848CA-6CC1-480D-9933-6036529328A0}"/>
    <cellStyle name="Normal 3 12 2 12" xfId="12235" xr:uid="{A810494F-392E-4A68-93D7-21665C16C61D}"/>
    <cellStyle name="Normal 3 12 2 13" xfId="12236" xr:uid="{12D8EC88-0123-488A-B816-4223E8511D01}"/>
    <cellStyle name="Normal 3 12 2 14" xfId="12237" xr:uid="{0A41C069-C134-47B3-ABB0-D4FD682FC101}"/>
    <cellStyle name="Normal 3 12 2 15" xfId="12238" xr:uid="{FB72FB3D-D69E-4420-BC70-0973B5CA03C3}"/>
    <cellStyle name="Normal 3 12 2 16" xfId="12239" xr:uid="{A05213C6-025C-4D0B-90FC-6D58768ECDF9}"/>
    <cellStyle name="Normal 3 12 2 17" xfId="12240" xr:uid="{6C3773E3-BB2E-47C5-B587-62E9A96C94A8}"/>
    <cellStyle name="Normal 3 12 2 18" xfId="12241" xr:uid="{49DE0CAD-EA88-43EB-A098-5B8B3C381CF8}"/>
    <cellStyle name="Normal 3 12 2 19" xfId="12242" xr:uid="{A5EBD0E9-FA29-49A0-BF73-CCB0098FB65A}"/>
    <cellStyle name="Normal 3 12 2 2" xfId="12243" xr:uid="{575A1043-27A0-44EB-940F-B0F02DE4A028}"/>
    <cellStyle name="Normal 3 12 2 20" xfId="12244" xr:uid="{5EE0C523-44FB-4D21-A30A-7862FE19A447}"/>
    <cellStyle name="Normal 3 12 2 21" xfId="12245" xr:uid="{77A5BFDA-7F96-4A34-BF5C-668C612BD93E}"/>
    <cellStyle name="Normal 3 12 2 22" xfId="12246" xr:uid="{5F9D327A-08DA-4D4D-86B7-316F8425A1A1}"/>
    <cellStyle name="Normal 3 12 2 23" xfId="12247" xr:uid="{B3875709-A1A9-4ADC-A301-3C876EB6AD61}"/>
    <cellStyle name="Normal 3 12 2 24" xfId="12248" xr:uid="{4C6CA468-5706-4A47-8374-1CC26C15EC5C}"/>
    <cellStyle name="Normal 3 12 2 25" xfId="12249" xr:uid="{EB3793CD-D502-466F-9B01-2D21A13B1083}"/>
    <cellStyle name="Normal 3 12 2 26" xfId="12250" xr:uid="{9463A45D-37E0-4864-B126-B7CAB646A996}"/>
    <cellStyle name="Normal 3 12 2 27" xfId="12251" xr:uid="{8BE67FA8-4133-484C-BCE0-2D74AC6584CE}"/>
    <cellStyle name="Normal 3 12 2 28" xfId="12252" xr:uid="{FF8A4597-73CF-4ACC-9960-F3B57450FD7E}"/>
    <cellStyle name="Normal 3 12 2 29" xfId="12253" xr:uid="{44C488BC-C29C-4E7C-B155-967BF22992A8}"/>
    <cellStyle name="Normal 3 12 2 3" xfId="12254" xr:uid="{3DF0560A-AB93-4C11-B4AC-DB6AEE1D77A6}"/>
    <cellStyle name="Normal 3 12 2 30" xfId="12255" xr:uid="{FC9E9C12-EFC8-4423-AB13-09D387C2168C}"/>
    <cellStyle name="Normal 3 12 2 31" xfId="12256" xr:uid="{1C00BAD6-6B0D-4ED4-8121-04A5408DB3C2}"/>
    <cellStyle name="Normal 3 12 2 32" xfId="12257" xr:uid="{0A23D7FF-2A17-44F6-B0E4-9040E37C57E4}"/>
    <cellStyle name="Normal 3 12 2 4" xfId="12258" xr:uid="{AF030191-F8E3-418C-90E2-D29B0B61EFD1}"/>
    <cellStyle name="Normal 3 12 2 5" xfId="12259" xr:uid="{15B94B43-492C-4C22-8312-190EA44D3678}"/>
    <cellStyle name="Normal 3 12 2 6" xfId="12260" xr:uid="{2838929A-18B9-41F2-B3AB-9437DB533F50}"/>
    <cellStyle name="Normal 3 12 2 7" xfId="12261" xr:uid="{590FD87E-A166-4642-81FC-E546F8C2F66F}"/>
    <cellStyle name="Normal 3 12 2 8" xfId="12262" xr:uid="{948C5381-B2EB-4CF9-AA78-A2A025D126B0}"/>
    <cellStyle name="Normal 3 12 2 9" xfId="12263" xr:uid="{65F1DEF5-894B-4DF6-A322-E18E3D8B7C78}"/>
    <cellStyle name="Normal 3 12 20" xfId="12264" xr:uid="{99186C07-4CE1-4B29-9944-FB463EF4CC42}"/>
    <cellStyle name="Normal 3 12 21" xfId="12265" xr:uid="{C83AB861-C29E-40BD-815B-EB0E11CB1F3C}"/>
    <cellStyle name="Normal 3 12 22" xfId="12266" xr:uid="{9461FCB8-2E4E-4FF4-A3DA-60FF6FDC0FFD}"/>
    <cellStyle name="Normal 3 12 23" xfId="12267" xr:uid="{D998062F-CA2C-4144-9E04-D539112055CB}"/>
    <cellStyle name="Normal 3 12 24" xfId="12268" xr:uid="{5E948042-7765-416C-8D29-93D2FE8650AF}"/>
    <cellStyle name="Normal 3 12 25" xfId="12269" xr:uid="{B2225BD8-195A-4806-B3C6-10F21F5B679B}"/>
    <cellStyle name="Normal 3 12 26" xfId="12270" xr:uid="{B7BF474E-84D0-49C5-93E1-A2222540DA8F}"/>
    <cellStyle name="Normal 3 12 27" xfId="12271" xr:uid="{AA8BA327-8D17-4E29-B48B-A32F858CB776}"/>
    <cellStyle name="Normal 3 12 28" xfId="12272" xr:uid="{99ECA466-4E47-4711-B42A-03F31828D54A}"/>
    <cellStyle name="Normal 3 12 29" xfId="12273" xr:uid="{5D1BA33D-45CF-4836-B984-BA58F79332B4}"/>
    <cellStyle name="Normal 3 12 3" xfId="12274" xr:uid="{88EA27F4-2443-4C94-9034-A2987C7B3CCA}"/>
    <cellStyle name="Normal 3 12 30" xfId="12275" xr:uid="{16EB906C-1387-4128-981B-FA24C793F0D1}"/>
    <cellStyle name="Normal 3 12 31" xfId="12276" xr:uid="{4488642C-9957-4C8E-B7DE-D64C30D9DA09}"/>
    <cellStyle name="Normal 3 12 32" xfId="12277" xr:uid="{E8115B27-D9A6-41DD-A1EE-104A5BDE226B}"/>
    <cellStyle name="Normal 3 12 33" xfId="12278" xr:uid="{8B654563-E09C-4638-BED0-9740A531FD5B}"/>
    <cellStyle name="Normal 3 12 34" xfId="12279" xr:uid="{A6A378BD-F189-4B24-9272-9909746715D4}"/>
    <cellStyle name="Normal 3 12 4" xfId="12280" xr:uid="{F3A6E5BB-FA2C-4141-B6EF-2577F7FE46D0}"/>
    <cellStyle name="Normal 3 12 5" xfId="12281" xr:uid="{A18654BA-1C1B-40F9-A4B2-079A42070E3E}"/>
    <cellStyle name="Normal 3 12 6" xfId="12282" xr:uid="{EEB0F2B9-0915-44C9-B899-BB2083C8A492}"/>
    <cellStyle name="Normal 3 12 7" xfId="12283" xr:uid="{A70A55A1-3446-4ED7-B4D3-B127F3B7297E}"/>
    <cellStyle name="Normal 3 12 8" xfId="12284" xr:uid="{FCB7DD86-C8F2-411C-993B-D8E581770C5F}"/>
    <cellStyle name="Normal 3 12 9" xfId="12285" xr:uid="{F8C19496-C5F2-4968-BFFF-03A3A53C3CBD}"/>
    <cellStyle name="Normal 3 13" xfId="12286" xr:uid="{C9193541-C9F2-47BB-9EDA-A45F8DD3D9D3}"/>
    <cellStyle name="Normal 3 13 10" xfId="12287" xr:uid="{2A00DD13-D90E-4D35-8BA5-15148F1B2377}"/>
    <cellStyle name="Normal 3 13 11" xfId="12288" xr:uid="{9CAACC5D-9461-4D70-B8B8-6A743CAFEC7F}"/>
    <cellStyle name="Normal 3 13 12" xfId="12289" xr:uid="{C3044C87-1692-4A94-A927-83B085EBBEA9}"/>
    <cellStyle name="Normal 3 13 13" xfId="12290" xr:uid="{9FC27ADC-DDEB-4112-9D50-C1B887892179}"/>
    <cellStyle name="Normal 3 13 14" xfId="12291" xr:uid="{68EC4907-80EA-4DD2-BE2A-C4B734C0E180}"/>
    <cellStyle name="Normal 3 13 15" xfId="12292" xr:uid="{0BD4E1F4-3831-4C1E-87BD-BDB0E71D3A74}"/>
    <cellStyle name="Normal 3 13 16" xfId="12293" xr:uid="{98B2961A-0B51-4454-BBD8-084E1753E17D}"/>
    <cellStyle name="Normal 3 13 17" xfId="12294" xr:uid="{F1678DD3-B48B-46CB-A08D-A27963D0A510}"/>
    <cellStyle name="Normal 3 13 18" xfId="12295" xr:uid="{028EBB80-2804-487C-A444-D02CE4DF948B}"/>
    <cellStyle name="Normal 3 13 19" xfId="12296" xr:uid="{6E5FE582-BF61-42FF-83EC-EF4FDBD950B8}"/>
    <cellStyle name="Normal 3 13 2" xfId="12297" xr:uid="{822B97D7-6771-420A-B2C5-88D22360D51C}"/>
    <cellStyle name="Normal 3 13 2 10" xfId="12298" xr:uid="{D93E4E7F-24F2-4A45-A2B3-D634ECD29FC2}"/>
    <cellStyle name="Normal 3 13 2 11" xfId="12299" xr:uid="{36D565E3-E503-49E5-8FAF-71C89A0C461B}"/>
    <cellStyle name="Normal 3 13 2 12" xfId="12300" xr:uid="{9DF4A770-8C7B-4DC1-B16F-8C8A955F7A9F}"/>
    <cellStyle name="Normal 3 13 2 13" xfId="12301" xr:uid="{40FBC903-D6C9-465A-84F8-401AF4ECBDD8}"/>
    <cellStyle name="Normal 3 13 2 14" xfId="12302" xr:uid="{8CE1DA0E-5D7D-475D-B60B-825C15C989A5}"/>
    <cellStyle name="Normal 3 13 2 15" xfId="12303" xr:uid="{7997052D-3D57-4B96-A86F-B5CCF2A91273}"/>
    <cellStyle name="Normal 3 13 2 16" xfId="12304" xr:uid="{82FA2AE6-54C8-47C2-9750-4A647CE8B87B}"/>
    <cellStyle name="Normal 3 13 2 17" xfId="12305" xr:uid="{AABEA02D-3349-403B-ABF8-66FD45B64F16}"/>
    <cellStyle name="Normal 3 13 2 18" xfId="12306" xr:uid="{A0B7A8EA-DD4A-440F-866A-DB58FF363268}"/>
    <cellStyle name="Normal 3 13 2 19" xfId="12307" xr:uid="{3A0F70A6-48B0-417E-9F91-E31098FB2336}"/>
    <cellStyle name="Normal 3 13 2 2" xfId="12308" xr:uid="{30988BC8-8A52-4D61-B08E-52D6849E8CAB}"/>
    <cellStyle name="Normal 3 13 2 20" xfId="12309" xr:uid="{082563C3-7485-406F-8884-19867AA156E9}"/>
    <cellStyle name="Normal 3 13 2 21" xfId="12310" xr:uid="{D3D96F51-6FC0-4412-9DE2-02C7763F95A7}"/>
    <cellStyle name="Normal 3 13 2 22" xfId="12311" xr:uid="{2D0C726B-27B1-4DC7-9B08-F08CE04EF1CD}"/>
    <cellStyle name="Normal 3 13 2 23" xfId="12312" xr:uid="{62B47932-7782-43E0-875B-9B914089AA3C}"/>
    <cellStyle name="Normal 3 13 2 24" xfId="12313" xr:uid="{97F0FE38-B952-44DA-ADCF-F431D0D9941B}"/>
    <cellStyle name="Normal 3 13 2 25" xfId="12314" xr:uid="{46BE9015-FBF3-4046-935F-8D2BD91C8B9E}"/>
    <cellStyle name="Normal 3 13 2 26" xfId="12315" xr:uid="{DE605CC1-8922-4024-9998-A4E7E4198012}"/>
    <cellStyle name="Normal 3 13 2 27" xfId="12316" xr:uid="{5BEEA2A8-822C-4E44-A8AB-9558F729BD36}"/>
    <cellStyle name="Normal 3 13 2 28" xfId="12317" xr:uid="{4E06CC7F-F063-4F20-8F88-8BD00B071FE4}"/>
    <cellStyle name="Normal 3 13 2 29" xfId="12318" xr:uid="{174AD3DE-646E-4DA4-8A88-2D1861625ADD}"/>
    <cellStyle name="Normal 3 13 2 3" xfId="12319" xr:uid="{B31542D1-F73D-45DA-A215-EE87DA26EDB2}"/>
    <cellStyle name="Normal 3 13 2 30" xfId="12320" xr:uid="{0B66914E-AE2E-40DD-B98C-7CD4D1A1AA9F}"/>
    <cellStyle name="Normal 3 13 2 31" xfId="12321" xr:uid="{86265660-E763-472F-8081-0993768DEF5D}"/>
    <cellStyle name="Normal 3 13 2 32" xfId="12322" xr:uid="{6B538917-8D20-4AA0-965E-274CD87FBDC7}"/>
    <cellStyle name="Normal 3 13 2 4" xfId="12323" xr:uid="{00D78ACA-D34F-4FB4-AB5D-A280D9302E48}"/>
    <cellStyle name="Normal 3 13 2 5" xfId="12324" xr:uid="{6BD86886-5498-4767-AF6F-F60B44F4C485}"/>
    <cellStyle name="Normal 3 13 2 6" xfId="12325" xr:uid="{D1B59040-585E-4F2B-8F09-E60CA722137B}"/>
    <cellStyle name="Normal 3 13 2 7" xfId="12326" xr:uid="{76DACE26-2E65-45E6-9C37-FEBFFF2A08FE}"/>
    <cellStyle name="Normal 3 13 2 8" xfId="12327" xr:uid="{AE20EC01-3FFB-436C-9CC2-291F252C710B}"/>
    <cellStyle name="Normal 3 13 2 9" xfId="12328" xr:uid="{B7124358-AB2A-4516-A912-37089494AB8D}"/>
    <cellStyle name="Normal 3 13 20" xfId="12329" xr:uid="{189DCAC2-AF1A-4858-8CC6-B52677693D58}"/>
    <cellStyle name="Normal 3 13 21" xfId="12330" xr:uid="{9D0A0A88-80E2-416C-8FFA-DDB75F98A1F3}"/>
    <cellStyle name="Normal 3 13 22" xfId="12331" xr:uid="{C3CE343C-2434-436B-A551-E3387F9EAB66}"/>
    <cellStyle name="Normal 3 13 23" xfId="12332" xr:uid="{4988D6DC-8D20-4548-AF54-6BC899E8E0DC}"/>
    <cellStyle name="Normal 3 13 24" xfId="12333" xr:uid="{6DA56EDB-8D33-4A68-9FA8-9802CD3B416A}"/>
    <cellStyle name="Normal 3 13 25" xfId="12334" xr:uid="{0F48CBAF-9A52-49D1-8653-A886D14DCA21}"/>
    <cellStyle name="Normal 3 13 26" xfId="12335" xr:uid="{744FD608-19E7-4255-8FA3-1721B595B45E}"/>
    <cellStyle name="Normal 3 13 27" xfId="12336" xr:uid="{616E6075-53B6-4131-88B5-A2B79498D5E5}"/>
    <cellStyle name="Normal 3 13 28" xfId="12337" xr:uid="{54A68567-711E-44AE-94AA-DDE4FC3A7886}"/>
    <cellStyle name="Normal 3 13 29" xfId="12338" xr:uid="{82A015BC-72C7-4166-A6A3-F173D90E6B48}"/>
    <cellStyle name="Normal 3 13 3" xfId="12339" xr:uid="{50AF7004-63FD-47CC-9BED-9BE644A4006C}"/>
    <cellStyle name="Normal 3 13 30" xfId="12340" xr:uid="{A4B933F4-11EE-469D-8DF9-AD2100ADB98D}"/>
    <cellStyle name="Normal 3 13 31" xfId="12341" xr:uid="{9309C9C2-2873-4681-BE34-77A7E05A9E62}"/>
    <cellStyle name="Normal 3 13 32" xfId="12342" xr:uid="{C1FF29FF-DF2A-41E0-8AA2-86F3FDD3F90A}"/>
    <cellStyle name="Normal 3 13 33" xfId="12343" xr:uid="{D8176379-E649-4AC0-ABDD-8F4AEB33BB0E}"/>
    <cellStyle name="Normal 3 13 34" xfId="12344" xr:uid="{8184E318-5003-4A9D-8710-3E4F9D54537C}"/>
    <cellStyle name="Normal 3 13 4" xfId="12345" xr:uid="{5A7B0476-6963-4FAB-A6AA-B7E78C224889}"/>
    <cellStyle name="Normal 3 13 5" xfId="12346" xr:uid="{611B9F26-9751-47A3-8C9E-2BF9405800DA}"/>
    <cellStyle name="Normal 3 13 6" xfId="12347" xr:uid="{764E98ED-9CA0-4801-A5B1-83858672EE13}"/>
    <cellStyle name="Normal 3 13 7" xfId="12348" xr:uid="{0FD039E3-E96C-453C-9C67-2431C8843689}"/>
    <cellStyle name="Normal 3 13 8" xfId="12349" xr:uid="{9C5A2FCD-00F3-49E6-8E3A-8EC30CA6DC8C}"/>
    <cellStyle name="Normal 3 13 9" xfId="12350" xr:uid="{62348690-0C7B-4EAE-833B-1BC2EF1C4F52}"/>
    <cellStyle name="Normal 3 14" xfId="12351" xr:uid="{1EF55968-FE6E-4E9E-9F0E-0ED7A6197825}"/>
    <cellStyle name="Normal 3 14 10" xfId="12352" xr:uid="{8D02CE36-6112-48C2-8EAF-87D59222A9F9}"/>
    <cellStyle name="Normal 3 14 11" xfId="12353" xr:uid="{9B4705A9-E0D4-49C3-897A-D2958FA36CC1}"/>
    <cellStyle name="Normal 3 14 12" xfId="12354" xr:uid="{A329E10F-AB41-4E4C-8D8B-2EAB311A364B}"/>
    <cellStyle name="Normal 3 14 13" xfId="12355" xr:uid="{84EACFC1-E1EA-4875-87BF-9C39CAC42D1F}"/>
    <cellStyle name="Normal 3 14 14" xfId="12356" xr:uid="{7715F909-D839-4A8C-8417-F11EA69CF3A4}"/>
    <cellStyle name="Normal 3 14 15" xfId="12357" xr:uid="{5C7A6837-2BA2-47AD-917E-19A2FAC113DD}"/>
    <cellStyle name="Normal 3 14 16" xfId="12358" xr:uid="{0A1B6A3A-5C60-4F0E-BA9D-D63B7A75AF18}"/>
    <cellStyle name="Normal 3 14 17" xfId="12359" xr:uid="{067C899B-56B1-43E6-B861-10B5651C5936}"/>
    <cellStyle name="Normal 3 14 18" xfId="12360" xr:uid="{A57E9F59-D6A4-4DFD-909D-F409BD0D13CD}"/>
    <cellStyle name="Normal 3 14 19" xfId="12361" xr:uid="{98795858-00DE-4868-B0F6-C57B28C9E438}"/>
    <cellStyle name="Normal 3 14 2" xfId="12362" xr:uid="{1F79A2E6-47FB-4197-92FC-8DAB65122019}"/>
    <cellStyle name="Normal 3 14 2 10" xfId="12363" xr:uid="{D9D1D3AF-CD9D-4172-AC4A-C7EAEAB95DC8}"/>
    <cellStyle name="Normal 3 14 2 11" xfId="12364" xr:uid="{261D379B-4EC8-46E4-9209-F5899ADDF1F7}"/>
    <cellStyle name="Normal 3 14 2 12" xfId="12365" xr:uid="{180A9EEC-7470-4773-924C-18A51EAADF79}"/>
    <cellStyle name="Normal 3 14 2 13" xfId="12366" xr:uid="{A0E0C218-16FF-4D5D-A842-BEB992C4E462}"/>
    <cellStyle name="Normal 3 14 2 14" xfId="12367" xr:uid="{6856F05A-AFFE-4DE5-9195-3D92F1C6866C}"/>
    <cellStyle name="Normal 3 14 2 15" xfId="12368" xr:uid="{9E6D326A-BB25-46F8-A68D-33ECEAC9CD6B}"/>
    <cellStyle name="Normal 3 14 2 16" xfId="12369" xr:uid="{5EB7DD0F-5B52-4FA9-9129-536CF15EAAE5}"/>
    <cellStyle name="Normal 3 14 2 17" xfId="12370" xr:uid="{35FBF0DF-67E1-4984-937C-89D10C790979}"/>
    <cellStyle name="Normal 3 14 2 18" xfId="12371" xr:uid="{95F641C4-D7B4-4387-A27C-DCF5A1C8FC2C}"/>
    <cellStyle name="Normal 3 14 2 19" xfId="12372" xr:uid="{F08C76A8-3BD6-47A3-92D0-B4F8CB216E94}"/>
    <cellStyle name="Normal 3 14 2 2" xfId="12373" xr:uid="{6371B29C-E942-41CD-9357-517DBCDC981C}"/>
    <cellStyle name="Normal 3 14 2 20" xfId="12374" xr:uid="{71A386A1-D79A-454E-AB0A-52D4CBE2212B}"/>
    <cellStyle name="Normal 3 14 2 21" xfId="12375" xr:uid="{80FAC431-0265-45DF-89D9-7C1A150FC150}"/>
    <cellStyle name="Normal 3 14 2 22" xfId="12376" xr:uid="{8701A2E2-E356-4FEB-B5D2-F094549B4442}"/>
    <cellStyle name="Normal 3 14 2 23" xfId="12377" xr:uid="{FADFFAE0-7CAD-4007-84CC-8359AAE5D998}"/>
    <cellStyle name="Normal 3 14 2 24" xfId="12378" xr:uid="{C2995D5E-9556-4A0F-B0AF-9B31EF1EB1FD}"/>
    <cellStyle name="Normal 3 14 2 25" xfId="12379" xr:uid="{AE41A84E-A3BD-42F9-9CDA-5CC9EB2B08C4}"/>
    <cellStyle name="Normal 3 14 2 26" xfId="12380" xr:uid="{C2B82F8F-D4EE-4082-9FC3-8F364A0006A5}"/>
    <cellStyle name="Normal 3 14 2 27" xfId="12381" xr:uid="{36210B99-1AAE-4A4C-8CF7-31CABCFD1E80}"/>
    <cellStyle name="Normal 3 14 2 28" xfId="12382" xr:uid="{095B3B94-D47A-4952-A46A-F400D7EAE5D2}"/>
    <cellStyle name="Normal 3 14 2 29" xfId="12383" xr:uid="{9D88D42E-0BB0-40D3-B999-1A9F1D0A03BA}"/>
    <cellStyle name="Normal 3 14 2 3" xfId="12384" xr:uid="{CD39864E-A4A0-4208-84CC-525A4A4C32E2}"/>
    <cellStyle name="Normal 3 14 2 30" xfId="12385" xr:uid="{41127DCF-C677-41D5-AE7E-E6CD08709672}"/>
    <cellStyle name="Normal 3 14 2 31" xfId="12386" xr:uid="{15498280-FB8B-427E-9E09-5082F5679495}"/>
    <cellStyle name="Normal 3 14 2 32" xfId="12387" xr:uid="{7821D100-F180-42C4-A868-CE6CE0B919C9}"/>
    <cellStyle name="Normal 3 14 2 4" xfId="12388" xr:uid="{2EF13027-1373-4BCA-903B-91272F400F88}"/>
    <cellStyle name="Normal 3 14 2 5" xfId="12389" xr:uid="{626A4B4E-DE2C-4945-91E2-6873A6B2F5AD}"/>
    <cellStyle name="Normal 3 14 2 6" xfId="12390" xr:uid="{8BD51A20-1C93-4750-AFA4-F535D35BF44B}"/>
    <cellStyle name="Normal 3 14 2 7" xfId="12391" xr:uid="{F2C1CFFC-2C1A-4114-A589-FD464A4A9709}"/>
    <cellStyle name="Normal 3 14 2 8" xfId="12392" xr:uid="{5C7A4026-63FF-4F26-912C-2154C4B17D35}"/>
    <cellStyle name="Normal 3 14 2 9" xfId="12393" xr:uid="{B13950CA-0A37-47B5-ABEA-87017284FBCE}"/>
    <cellStyle name="Normal 3 14 20" xfId="12394" xr:uid="{02942CA5-2510-4DF4-ACDA-82EA5B597CD3}"/>
    <cellStyle name="Normal 3 14 21" xfId="12395" xr:uid="{AD584657-C0B9-4D5A-B315-07A24A953D39}"/>
    <cellStyle name="Normal 3 14 22" xfId="12396" xr:uid="{7B71E209-A7ED-4B90-91FF-891722CC4DC7}"/>
    <cellStyle name="Normal 3 14 23" xfId="12397" xr:uid="{2D9D75F9-9A20-42C2-BD43-A77973725301}"/>
    <cellStyle name="Normal 3 14 24" xfId="12398" xr:uid="{C13A1A43-8527-4E51-BA9E-52035B2F791C}"/>
    <cellStyle name="Normal 3 14 25" xfId="12399" xr:uid="{B330F5C2-E4C8-4C1D-BF0F-A39B88B06E4F}"/>
    <cellStyle name="Normal 3 14 26" xfId="12400" xr:uid="{71D9E4A6-8ED5-46C9-9422-808E86DC484A}"/>
    <cellStyle name="Normal 3 14 27" xfId="12401" xr:uid="{C564BBF5-A0B3-493C-BC3B-CC2556232502}"/>
    <cellStyle name="Normal 3 14 28" xfId="12402" xr:uid="{9EB6C7C9-C885-405B-ABF5-08D5CA8FCA88}"/>
    <cellStyle name="Normal 3 14 29" xfId="12403" xr:uid="{AFC79792-2434-47E9-B745-706542F8FD80}"/>
    <cellStyle name="Normal 3 14 3" xfId="12404" xr:uid="{F7F6A24E-243C-4020-A27F-15BC201A81B7}"/>
    <cellStyle name="Normal 3 14 30" xfId="12405" xr:uid="{8A76596D-0CB3-447D-9378-AD67D3C5952D}"/>
    <cellStyle name="Normal 3 14 31" xfId="12406" xr:uid="{D0B28E22-8FAE-4336-B087-CB61EE406011}"/>
    <cellStyle name="Normal 3 14 32" xfId="12407" xr:uid="{88E43432-06BA-467C-8465-D3B30BC7C542}"/>
    <cellStyle name="Normal 3 14 33" xfId="12408" xr:uid="{D13739D0-63B0-4453-94AB-F72908D37475}"/>
    <cellStyle name="Normal 3 14 34" xfId="12409" xr:uid="{E5501D64-7BC2-464C-A09D-536D54D6CFD7}"/>
    <cellStyle name="Normal 3 14 4" xfId="12410" xr:uid="{93C88338-990E-419C-BA4A-44601F834DEA}"/>
    <cellStyle name="Normal 3 14 5" xfId="12411" xr:uid="{8D372DD6-301C-4439-BA61-06CE49046E05}"/>
    <cellStyle name="Normal 3 14 6" xfId="12412" xr:uid="{1701BE71-16BD-4B0F-9615-A49DBF324C22}"/>
    <cellStyle name="Normal 3 14 7" xfId="12413" xr:uid="{0EFF4791-442C-4A9F-ABD4-718979DA24B4}"/>
    <cellStyle name="Normal 3 14 8" xfId="12414" xr:uid="{93FF9B7C-D5F3-4B1E-8DED-2BF169450DFA}"/>
    <cellStyle name="Normal 3 14 9" xfId="12415" xr:uid="{0AC9FE30-DC62-4C71-B7D3-9CB5D893EEA3}"/>
    <cellStyle name="Normal 3 15" xfId="12416" xr:uid="{10BD8F85-0D2F-4E33-88E2-32A2A6C1254A}"/>
    <cellStyle name="Normal 3 15 10" xfId="12417" xr:uid="{599E935B-C2E7-4970-B309-D06928FE8E3A}"/>
    <cellStyle name="Normal 3 15 11" xfId="12418" xr:uid="{CFB95E5E-DF23-4A42-945E-628C5DD4450F}"/>
    <cellStyle name="Normal 3 15 12" xfId="12419" xr:uid="{D161D78D-DAA1-4E84-B103-3EDC29F6FD19}"/>
    <cellStyle name="Normal 3 15 13" xfId="12420" xr:uid="{ADBAA490-747C-4E44-AD9A-4879E33B49EE}"/>
    <cellStyle name="Normal 3 15 14" xfId="12421" xr:uid="{C06809F9-9478-48F9-878A-2181C217F262}"/>
    <cellStyle name="Normal 3 15 15" xfId="12422" xr:uid="{D5126C80-146E-4B46-9B87-206D994A766C}"/>
    <cellStyle name="Normal 3 15 16" xfId="12423" xr:uid="{E07DD4C8-D4E2-41FE-BEF6-766D88A8FEC7}"/>
    <cellStyle name="Normal 3 15 17" xfId="12424" xr:uid="{64746EE7-F079-4989-A90D-37CCC31A3BAC}"/>
    <cellStyle name="Normal 3 15 18" xfId="12425" xr:uid="{50E960A7-B5D0-4E07-816B-2A7068038F2A}"/>
    <cellStyle name="Normal 3 15 19" xfId="12426" xr:uid="{531BD0DE-8EB1-414E-B96D-E8C24A800A4E}"/>
    <cellStyle name="Normal 3 15 2" xfId="12427" xr:uid="{3448F675-51A1-4D83-9249-12C522E116FE}"/>
    <cellStyle name="Normal 3 15 20" xfId="12428" xr:uid="{B9CCEC5E-B8E8-4F48-B190-AAB5B3811782}"/>
    <cellStyle name="Normal 3 15 21" xfId="12429" xr:uid="{D74BF495-1ABA-4D63-A4CF-55101DE8709B}"/>
    <cellStyle name="Normal 3 15 22" xfId="12430" xr:uid="{8A08C93A-82E0-45F0-876E-CEAD1F04A673}"/>
    <cellStyle name="Normal 3 15 23" xfId="12431" xr:uid="{C158D3E8-9337-4C64-9499-00120713E84E}"/>
    <cellStyle name="Normal 3 15 24" xfId="12432" xr:uid="{ADFEC9D9-22EA-4DE7-BD95-B0D9D446AFB7}"/>
    <cellStyle name="Normal 3 15 25" xfId="12433" xr:uid="{EBFD05CD-7402-4874-BB05-48EEAAAABF06}"/>
    <cellStyle name="Normal 3 15 26" xfId="12434" xr:uid="{82D8E58E-44A5-441E-821A-7A0643005113}"/>
    <cellStyle name="Normal 3 15 27" xfId="12435" xr:uid="{3545CFBB-6D73-400B-9DF1-1AA24DF6CD51}"/>
    <cellStyle name="Normal 3 15 28" xfId="12436" xr:uid="{8F54B25A-ED57-431D-A60A-AB87A07B3142}"/>
    <cellStyle name="Normal 3 15 29" xfId="12437" xr:uid="{F171CBEC-B665-4EDF-88B5-4759649D94D9}"/>
    <cellStyle name="Normal 3 15 3" xfId="12438" xr:uid="{D9B537A4-AFFE-43F8-BD3D-3C8AA3BF11EE}"/>
    <cellStyle name="Normal 3 15 30" xfId="12439" xr:uid="{619977E5-0CD0-4FAB-9F5D-7DC5BD872BF3}"/>
    <cellStyle name="Normal 3 15 31" xfId="12440" xr:uid="{9E41EE14-A8E1-4C02-AA8D-003B12383025}"/>
    <cellStyle name="Normal 3 15 32" xfId="12441" xr:uid="{AB3E93E9-9272-417B-97F2-6D94A5F42A63}"/>
    <cellStyle name="Normal 3 15 4" xfId="12442" xr:uid="{1B4453FC-0362-4BD0-93CF-27A92E93CD1C}"/>
    <cellStyle name="Normal 3 15 5" xfId="12443" xr:uid="{03A729B1-2431-4B53-BC78-F7F2DA62A9D4}"/>
    <cellStyle name="Normal 3 15 6" xfId="12444" xr:uid="{54592D24-45AC-42D0-9758-D77814E5610F}"/>
    <cellStyle name="Normal 3 15 7" xfId="12445" xr:uid="{F2B018DB-81C5-45DF-A971-193B0DA0058F}"/>
    <cellStyle name="Normal 3 15 8" xfId="12446" xr:uid="{284B82BD-5D5E-4698-92DE-DE45C76F48F5}"/>
    <cellStyle name="Normal 3 15 9" xfId="12447" xr:uid="{DD54786F-314F-4038-9414-440459CCBEBF}"/>
    <cellStyle name="Normal 3 16" xfId="12448" xr:uid="{FA0C3659-324B-4FE9-805C-99C2134469EC}"/>
    <cellStyle name="Normal 3 16 10" xfId="12449" xr:uid="{2E18F109-AF53-4198-B5B9-7D6AD1E260C0}"/>
    <cellStyle name="Normal 3 16 11" xfId="12450" xr:uid="{72FA0A96-A214-40AB-A07F-515A24E081DF}"/>
    <cellStyle name="Normal 3 16 12" xfId="12451" xr:uid="{893E3923-C3F2-4588-BEDF-679BB6B437E6}"/>
    <cellStyle name="Normal 3 16 13" xfId="12452" xr:uid="{F97713AF-9434-44A0-A27E-018E74C24FE4}"/>
    <cellStyle name="Normal 3 16 14" xfId="12453" xr:uid="{FFCC2EF8-EEA9-43A3-8AC4-88441A0404C3}"/>
    <cellStyle name="Normal 3 16 15" xfId="12454" xr:uid="{60C65622-757A-4904-B891-8A8FE16970F6}"/>
    <cellStyle name="Normal 3 16 16" xfId="12455" xr:uid="{486A7747-6444-466A-A561-9AA9937819A0}"/>
    <cellStyle name="Normal 3 16 17" xfId="12456" xr:uid="{BC65D067-7434-48B5-9E4B-8FD8CA1A1047}"/>
    <cellStyle name="Normal 3 16 18" xfId="12457" xr:uid="{862C6AC1-E28B-4632-B9D7-8D8AF25F8314}"/>
    <cellStyle name="Normal 3 16 19" xfId="12458" xr:uid="{B2271A8A-C0F5-430C-8139-2F28A10A511F}"/>
    <cellStyle name="Normal 3 16 2" xfId="12459" xr:uid="{E468486A-C1B6-4B55-8A43-0AAD2E5C62F8}"/>
    <cellStyle name="Normal 3 16 20" xfId="12460" xr:uid="{3E9C4435-38B1-4E57-A2B2-80E675E2B961}"/>
    <cellStyle name="Normal 3 16 21" xfId="12461" xr:uid="{B75437C5-0A8D-4EEF-91D2-3E3CB1C6271F}"/>
    <cellStyle name="Normal 3 16 22" xfId="12462" xr:uid="{2EC02E8F-A28A-452D-B154-510FF9C16C39}"/>
    <cellStyle name="Normal 3 16 23" xfId="12463" xr:uid="{3C11A7C0-738A-42A3-BC87-C5430C848267}"/>
    <cellStyle name="Normal 3 16 24" xfId="12464" xr:uid="{442C46AE-2075-4DA6-8F9C-A124CA9431FF}"/>
    <cellStyle name="Normal 3 16 25" xfId="12465" xr:uid="{F49C866A-DE85-4130-90AA-F0C2F173450C}"/>
    <cellStyle name="Normal 3 16 26" xfId="12466" xr:uid="{47681B6A-711C-4EE0-8B49-ACD0470F77D7}"/>
    <cellStyle name="Normal 3 16 27" xfId="12467" xr:uid="{2B09C465-E6A1-4C0A-B4A7-AFA1886078D0}"/>
    <cellStyle name="Normal 3 16 28" xfId="12468" xr:uid="{26019193-F854-4C90-B476-224C21BF51E0}"/>
    <cellStyle name="Normal 3 16 29" xfId="12469" xr:uid="{A72FD798-D14D-4EA1-8FE3-1DB8693DB4C1}"/>
    <cellStyle name="Normal 3 16 3" xfId="12470" xr:uid="{4A55038E-5FAC-432D-9E2D-8A69A171B983}"/>
    <cellStyle name="Normal 3 16 30" xfId="12471" xr:uid="{D54DFA2A-1679-41C2-9099-3D8157B9B959}"/>
    <cellStyle name="Normal 3 16 31" xfId="12472" xr:uid="{6D84A000-FF39-4910-A603-0D4D6DB9A439}"/>
    <cellStyle name="Normal 3 16 32" xfId="12473" xr:uid="{DCB0D150-0107-44E0-A236-AF42E06E4EE9}"/>
    <cellStyle name="Normal 3 16 4" xfId="12474" xr:uid="{03B9F112-D7B8-41C4-8C83-A63448A96441}"/>
    <cellStyle name="Normal 3 16 5" xfId="12475" xr:uid="{6B44F0F2-0A19-4EB7-A425-439C27AD1FCB}"/>
    <cellStyle name="Normal 3 16 6" xfId="12476" xr:uid="{B6D2F90B-0970-4561-869D-D4AECF1BF1D6}"/>
    <cellStyle name="Normal 3 16 7" xfId="12477" xr:uid="{8AF04C06-EEF1-4E9E-B49B-459352E0D56C}"/>
    <cellStyle name="Normal 3 16 8" xfId="12478" xr:uid="{B012C7FF-E400-4F99-9F0C-9C76231E94E5}"/>
    <cellStyle name="Normal 3 16 9" xfId="12479" xr:uid="{B22F0799-4136-48BC-85F0-568EA88EEBD1}"/>
    <cellStyle name="Normal 3 17" xfId="12480" xr:uid="{716ECFCA-66EA-439A-8E7F-EAB0E7DB9239}"/>
    <cellStyle name="Normal 3 17 2" xfId="12481" xr:uid="{BAEDE093-1DF8-4FEC-8656-2C2522495482}"/>
    <cellStyle name="Normal 3 17 3" xfId="12482" xr:uid="{E6256527-C2E5-497A-B502-EA663D9D8B0F}"/>
    <cellStyle name="Normal 3 17 4" xfId="12483" xr:uid="{1EF9B835-AA75-488A-8545-2A021D513B0B}"/>
    <cellStyle name="Normal 3 17 5" xfId="12484" xr:uid="{4AAAFC81-97ED-4DF7-96D8-3F9EF1F6FA78}"/>
    <cellStyle name="Normal 3 17 6" xfId="12485" xr:uid="{8ABB9110-5506-4501-8FA7-3628EE8C40A5}"/>
    <cellStyle name="Normal 3 18" xfId="12486" xr:uid="{A979F798-20EB-4446-AE0A-226AC90E77CE}"/>
    <cellStyle name="Normal 3 18 2" xfId="12487" xr:uid="{F97771D8-084D-4302-A3D9-7F3BCE76C568}"/>
    <cellStyle name="Normal 3 18 3" xfId="12488" xr:uid="{B7000A4E-49CE-4BA2-855B-6187B602C09A}"/>
    <cellStyle name="Normal 3 18 4" xfId="12489" xr:uid="{DFFE1C10-2AA7-4033-9F10-53CA459437AB}"/>
    <cellStyle name="Normal 3 18 5" xfId="12490" xr:uid="{9AFA95EB-4224-4C23-A745-B4CCCAD9248F}"/>
    <cellStyle name="Normal 3 18 6" xfId="12491" xr:uid="{8F1593A7-2B71-454A-B58B-7C0AF02E5598}"/>
    <cellStyle name="Normal 3 19" xfId="12492" xr:uid="{60AF0667-8868-477C-82B5-9832CB5D0F99}"/>
    <cellStyle name="Normal 3 19 2" xfId="12493" xr:uid="{049871D3-9EDE-4255-8213-C7C97431B288}"/>
    <cellStyle name="Normal 3 19 3" xfId="12494" xr:uid="{CC694950-27E1-4727-B8F8-6C840E356D31}"/>
    <cellStyle name="Normal 3 19 4" xfId="12495" xr:uid="{D1557E21-BD03-4633-9351-E9A6133A201B}"/>
    <cellStyle name="Normal 3 19 5" xfId="12496" xr:uid="{CACF06C5-E186-42BA-B3C0-82FD703FD3EF}"/>
    <cellStyle name="Normal 3 19 6" xfId="12497" xr:uid="{C5E5A564-FCEA-4F20-AB77-DA5BD4A364E3}"/>
    <cellStyle name="Normal 3 2" xfId="12498" xr:uid="{72C92ADB-AB58-4220-BF87-B81986A79B2E}"/>
    <cellStyle name="Normal 3 2 10" xfId="12499" xr:uid="{07965991-4A8E-4A42-9620-C8962F071620}"/>
    <cellStyle name="Normal 3 2 11" xfId="12500" xr:uid="{0755B722-A1BB-411E-9121-78489F677F22}"/>
    <cellStyle name="Normal 3 2 12" xfId="12501" xr:uid="{4300F7F8-014A-466D-9503-9F96B6CE99DC}"/>
    <cellStyle name="Normal 3 2 13" xfId="12502" xr:uid="{90FF4F4C-5EF4-4905-AE60-9E09ADCD5662}"/>
    <cellStyle name="Normal 3 2 14" xfId="12503" xr:uid="{954BC4B4-1802-40FF-8577-3048333E46F7}"/>
    <cellStyle name="Normal 3 2 15" xfId="12504" xr:uid="{457CB46C-1EF4-4F5B-B3F3-DD73D7574DAF}"/>
    <cellStyle name="Normal 3 2 16" xfId="12505" xr:uid="{8B5A317A-C043-4F8F-8CC4-827356D72169}"/>
    <cellStyle name="Normal 3 2 17" xfId="12506" xr:uid="{2DF1E150-4996-4E19-88B8-A58082849BCD}"/>
    <cellStyle name="Normal 3 2 18" xfId="12507" xr:uid="{D31C9A0B-297B-4317-ABD4-B63FC4226194}"/>
    <cellStyle name="Normal 3 2 19" xfId="12508" xr:uid="{6F28A08D-C225-4701-ADC5-01749A132789}"/>
    <cellStyle name="Normal 3 2 2" xfId="12509" xr:uid="{5CCAC09E-5863-4C9F-9B00-AEFA152D422F}"/>
    <cellStyle name="Normal 3 2 2 10" xfId="12510" xr:uid="{57416FD3-A86E-4E7C-A5A1-A00697B750D3}"/>
    <cellStyle name="Normal 3 2 2 11" xfId="12511" xr:uid="{D6AAF428-4579-423C-900B-9ED082472DD9}"/>
    <cellStyle name="Normal 3 2 2 12" xfId="12512" xr:uid="{3AFFF59D-7F01-482C-BAEA-4605EE9C6D14}"/>
    <cellStyle name="Normal 3 2 2 13" xfId="12513" xr:uid="{FE899C85-3579-4DFB-A476-6F4B6D0B440A}"/>
    <cellStyle name="Normal 3 2 2 14" xfId="12514" xr:uid="{22F63A8D-E7D1-45DA-85B0-426A28AAD283}"/>
    <cellStyle name="Normal 3 2 2 15" xfId="12515" xr:uid="{48C9148B-9B10-47A7-AA17-21E5AA5BCF3F}"/>
    <cellStyle name="Normal 3 2 2 16" xfId="12516" xr:uid="{049D5DFD-6490-443D-B252-2FA10861C0ED}"/>
    <cellStyle name="Normal 3 2 2 17" xfId="12517" xr:uid="{6F0D1274-B460-4AA9-8343-C191DFCAD06F}"/>
    <cellStyle name="Normal 3 2 2 18" xfId="12518" xr:uid="{EBE2FAD3-CCFA-487E-983C-E81E535417EB}"/>
    <cellStyle name="Normal 3 2 2 19" xfId="12519" xr:uid="{54E35599-50CF-40D5-A7D0-F27BA98A0568}"/>
    <cellStyle name="Normal 3 2 2 2" xfId="12520" xr:uid="{064A7FCF-3F0D-42E3-8110-0E0B59184C29}"/>
    <cellStyle name="Normal 3 2 2 2 10" xfId="12521" xr:uid="{34DBE422-949D-44F7-8419-131F37C18927}"/>
    <cellStyle name="Normal 3 2 2 2 11" xfId="12522" xr:uid="{383B03BC-792B-4BC8-B08D-C6D61D81CC37}"/>
    <cellStyle name="Normal 3 2 2 2 12" xfId="12523" xr:uid="{D077911D-F1B0-445B-8016-2188BB3CBA92}"/>
    <cellStyle name="Normal 3 2 2 2 13" xfId="12524" xr:uid="{A64AA31E-A676-4728-99FB-E006B8701D4A}"/>
    <cellStyle name="Normal 3 2 2 2 14" xfId="12525" xr:uid="{8D8A0D4A-92E3-4450-AF54-229B7265F63E}"/>
    <cellStyle name="Normal 3 2 2 2 15" xfId="12526" xr:uid="{6A4414B8-2222-4D3B-BD9C-D40CF5DB351B}"/>
    <cellStyle name="Normal 3 2 2 2 16" xfId="12527" xr:uid="{E077C84F-503B-44B5-965D-0D811E9AD8F7}"/>
    <cellStyle name="Normal 3 2 2 2 17" xfId="12528" xr:uid="{360BD96A-FE30-4B4D-A07A-4760AF907A41}"/>
    <cellStyle name="Normal 3 2 2 2 18" xfId="12529" xr:uid="{9420AFB5-1B7E-4904-A26F-FA27EBEEA366}"/>
    <cellStyle name="Normal 3 2 2 2 19" xfId="12530" xr:uid="{7786ADC9-FB14-40C1-9C9A-9E6AAED84616}"/>
    <cellStyle name="Normal 3 2 2 2 2" xfId="12531" xr:uid="{1C9DAACA-8FCC-4575-A54D-D5374B8A7608}"/>
    <cellStyle name="Normal 3 2 2 2 2 10" xfId="12532" xr:uid="{9FC25D5C-D416-4755-B23F-452F6B80F876}"/>
    <cellStyle name="Normal 3 2 2 2 2 11" xfId="12533" xr:uid="{578D25A1-5400-45B8-8902-18280D868893}"/>
    <cellStyle name="Normal 3 2 2 2 2 12" xfId="12534" xr:uid="{BD40D011-32CE-4AEF-88D9-B2B39033DB40}"/>
    <cellStyle name="Normal 3 2 2 2 2 13" xfId="12535" xr:uid="{887AC683-E56C-423C-8D62-20484B4220E8}"/>
    <cellStyle name="Normal 3 2 2 2 2 14" xfId="12536" xr:uid="{D93204CE-1246-4AD7-B3FE-696765017571}"/>
    <cellStyle name="Normal 3 2 2 2 2 15" xfId="12537" xr:uid="{AC990D1C-FEBE-4ED5-8D8E-311445067461}"/>
    <cellStyle name="Normal 3 2 2 2 2 16" xfId="12538" xr:uid="{143B9066-AD95-49A3-BF1F-8A8A45268CAD}"/>
    <cellStyle name="Normal 3 2 2 2 2 17" xfId="12539" xr:uid="{F4AFB2C5-98E5-4633-BA29-C95BAAB2BE8F}"/>
    <cellStyle name="Normal 3 2 2 2 2 18" xfId="12540" xr:uid="{D6072882-D762-4883-BF10-05E6D8836FEF}"/>
    <cellStyle name="Normal 3 2 2 2 2 19" xfId="12541" xr:uid="{B647B0FA-4C55-46E1-B93E-8CBF00AFFCB7}"/>
    <cellStyle name="Normal 3 2 2 2 2 2" xfId="12542" xr:uid="{64C978D1-3EE3-4522-93EB-E7F4DDBE2D9D}"/>
    <cellStyle name="Normal 3 2 2 2 2 2 10" xfId="12543" xr:uid="{C741BCD3-F8E6-4EA4-95EC-9DE090AA1B6F}"/>
    <cellStyle name="Normal 3 2 2 2 2 2 11" xfId="12544" xr:uid="{B9C7B5EE-6B73-43EB-8F14-E5FBEE95FCA1}"/>
    <cellStyle name="Normal 3 2 2 2 2 2 12" xfId="12545" xr:uid="{3A3A79B2-8860-4513-AC2D-59A19CE82C4E}"/>
    <cellStyle name="Normal 3 2 2 2 2 2 13" xfId="12546" xr:uid="{93EFBC73-077A-4986-A23E-3EFFC28B66E1}"/>
    <cellStyle name="Normal 3 2 2 2 2 2 14" xfId="12547" xr:uid="{6DBEC43B-6C18-41EA-B293-2748E00C4AEB}"/>
    <cellStyle name="Normal 3 2 2 2 2 2 15" xfId="12548" xr:uid="{775F864D-4428-440E-91A1-61F2DEA5C4F6}"/>
    <cellStyle name="Normal 3 2 2 2 2 2 16" xfId="12549" xr:uid="{1A60A26A-8418-4942-B746-DB730F54883D}"/>
    <cellStyle name="Normal 3 2 2 2 2 2 17" xfId="12550" xr:uid="{B9D42E70-E628-415F-801F-565BE878698F}"/>
    <cellStyle name="Normal 3 2 2 2 2 2 18" xfId="12551" xr:uid="{5CF5AE1A-B6A6-461C-BAB3-E42CAED225A0}"/>
    <cellStyle name="Normal 3 2 2 2 2 2 19" xfId="12552" xr:uid="{B4F9B42C-E314-4140-91A1-E96BADB47622}"/>
    <cellStyle name="Normal 3 2 2 2 2 2 2" xfId="12553" xr:uid="{163B7B99-5212-4120-9922-8F408342A660}"/>
    <cellStyle name="Normal 3 2 2 2 2 2 20" xfId="12554" xr:uid="{802A040C-A74E-45FC-8A61-37AAE303A945}"/>
    <cellStyle name="Normal 3 2 2 2 2 2 21" xfId="12555" xr:uid="{F4074A22-619B-45CC-A6D4-F7D2361892A1}"/>
    <cellStyle name="Normal 3 2 2 2 2 2 22" xfId="12556" xr:uid="{6DF39D8D-7ABE-4B38-9601-C8DA4478E91E}"/>
    <cellStyle name="Normal 3 2 2 2 2 2 23" xfId="12557" xr:uid="{99D50EF3-800A-4580-AFED-9EAFD793DCC8}"/>
    <cellStyle name="Normal 3 2 2 2 2 2 24" xfId="12558" xr:uid="{BB545018-C013-4AA8-9011-F9E5624ED490}"/>
    <cellStyle name="Normal 3 2 2 2 2 2 25" xfId="12559" xr:uid="{F564522B-660E-4A77-8578-7F9EBFCC285E}"/>
    <cellStyle name="Normal 3 2 2 2 2 2 26" xfId="12560" xr:uid="{F7E3EBCA-C23B-4197-9C95-0E557AC641D7}"/>
    <cellStyle name="Normal 3 2 2 2 2 2 27" xfId="12561" xr:uid="{8E89CA7D-D8AA-413B-8F50-D18EA9DEBE04}"/>
    <cellStyle name="Normal 3 2 2 2 2 2 28" xfId="12562" xr:uid="{AD8F958C-749A-4211-9EEE-32C0A8234E6D}"/>
    <cellStyle name="Normal 3 2 2 2 2 2 29" xfId="12563" xr:uid="{12DCA337-8FC0-4999-9A98-11C83BAED694}"/>
    <cellStyle name="Normal 3 2 2 2 2 2 3" xfId="12564" xr:uid="{182C3C98-6012-47CC-9181-798C587D4FAF}"/>
    <cellStyle name="Normal 3 2 2 2 2 2 30" xfId="12565" xr:uid="{3FC4746D-33BA-4198-8D5E-16DD98825B41}"/>
    <cellStyle name="Normal 3 2 2 2 2 2 31" xfId="12566" xr:uid="{932A1B48-6434-4CA4-84B6-1AF0FF948D14}"/>
    <cellStyle name="Normal 3 2 2 2 2 2 32" xfId="12567" xr:uid="{AC2976E9-CBF3-450D-B0B0-04033D8D3DEB}"/>
    <cellStyle name="Normal 3 2 2 2 2 2 33" xfId="12568" xr:uid="{E157B8CF-7A0B-416D-B6C3-AD38837E8317}"/>
    <cellStyle name="Normal 3 2 2 2 2 2 34" xfId="12569" xr:uid="{BB4CB3E3-A6D0-44E4-8DE3-4B993DF984D0}"/>
    <cellStyle name="Normal 3 2 2 2 2 2 35" xfId="12570" xr:uid="{81ECBCCD-5DCC-48CD-A82F-D5632225A959}"/>
    <cellStyle name="Normal 3 2 2 2 2 2 36" xfId="12571" xr:uid="{00BBBD5A-23EE-4E58-B9BF-272C286A9C06}"/>
    <cellStyle name="Normal 3 2 2 2 2 2 37" xfId="12572" xr:uid="{868A3ED6-1970-47B9-B47F-BBF27751EF83}"/>
    <cellStyle name="Normal 3 2 2 2 2 2 38" xfId="12573" xr:uid="{CA1E0BAA-257C-4D55-A5D9-C069F020E6C9}"/>
    <cellStyle name="Normal 3 2 2 2 2 2 39" xfId="12574" xr:uid="{ECE6DD43-58B3-41D1-BC92-B14FF68F526C}"/>
    <cellStyle name="Normal 3 2 2 2 2 2 4" xfId="12575" xr:uid="{65401F20-9C6C-4A7A-8FC5-3EB91FD4C746}"/>
    <cellStyle name="Normal 3 2 2 2 2 2 40" xfId="12576" xr:uid="{4C74E9D0-307C-4DD2-94BD-4B4526041611}"/>
    <cellStyle name="Normal 3 2 2 2 2 2 41" xfId="12577" xr:uid="{55F80E02-3644-422C-A33E-D49639A613A0}"/>
    <cellStyle name="Normal 3 2 2 2 2 2 42" xfId="12578" xr:uid="{D6C87E13-4E4D-4A2A-9D68-F099C971E62D}"/>
    <cellStyle name="Normal 3 2 2 2 2 2 43" xfId="12579" xr:uid="{885D047C-9212-4C9C-A5B3-527F72C0D070}"/>
    <cellStyle name="Normal 3 2 2 2 2 2 44" xfId="12580" xr:uid="{AF6FF4E6-99A3-4B93-8FAA-082F93E23C95}"/>
    <cellStyle name="Normal 3 2 2 2 2 2 45" xfId="12581" xr:uid="{4D331823-A418-4D76-9C4F-1E37CA46E2FF}"/>
    <cellStyle name="Normal 3 2 2 2 2 2 46" xfId="12582" xr:uid="{FADC13DE-6E09-442A-BB4C-44742C575B2E}"/>
    <cellStyle name="Normal 3 2 2 2 2 2 47" xfId="12583" xr:uid="{605AA409-8818-487F-BB1B-72609376376A}"/>
    <cellStyle name="Normal 3 2 2 2 2 2 5" xfId="12584" xr:uid="{699F3AE6-ABD9-4560-85BA-DB1D417E9FDD}"/>
    <cellStyle name="Normal 3 2 2 2 2 2 6" xfId="12585" xr:uid="{67F4187C-8EBA-4725-8ECC-C5DE52E459DE}"/>
    <cellStyle name="Normal 3 2 2 2 2 2 7" xfId="12586" xr:uid="{08B3040F-235C-4BA3-9415-B04659190DE9}"/>
    <cellStyle name="Normal 3 2 2 2 2 2 8" xfId="12587" xr:uid="{EDD5EAC0-4EA7-4512-9AF6-20F602535E88}"/>
    <cellStyle name="Normal 3 2 2 2 2 2 9" xfId="12588" xr:uid="{36F22C87-9AE5-40BB-83CD-4A40C155AD60}"/>
    <cellStyle name="Normal 3 2 2 2 2 20" xfId="12589" xr:uid="{52B2B8F8-5757-4995-83BE-1E5DAC7119E1}"/>
    <cellStyle name="Normal 3 2 2 2 2 21" xfId="12590" xr:uid="{A9F91F16-57C5-456A-B3F5-7F445C42DA5E}"/>
    <cellStyle name="Normal 3 2 2 2 2 22" xfId="12591" xr:uid="{DFEBE5B1-E0B1-4D93-95AC-D173D1C69168}"/>
    <cellStyle name="Normal 3 2 2 2 2 23" xfId="12592" xr:uid="{8CB4AAD9-F456-45EE-A9D5-7394369FCD62}"/>
    <cellStyle name="Normal 3 2 2 2 2 24" xfId="12593" xr:uid="{CF4DD6EA-F2A9-44DD-850E-1DB114EBE5CB}"/>
    <cellStyle name="Normal 3 2 2 2 2 25" xfId="12594" xr:uid="{CE917AED-118B-4716-B600-5BB3861129C3}"/>
    <cellStyle name="Normal 3 2 2 2 2 26" xfId="12595" xr:uid="{C626CA6A-EB91-47C4-9B49-221D7660B860}"/>
    <cellStyle name="Normal 3 2 2 2 2 27" xfId="12596" xr:uid="{E3C21AAD-5CF8-4675-95B0-0372DC58CB7A}"/>
    <cellStyle name="Normal 3 2 2 2 2 28" xfId="12597" xr:uid="{FBD94439-F675-421A-A7E8-C9BA13B956DE}"/>
    <cellStyle name="Normal 3 2 2 2 2 29" xfId="12598" xr:uid="{BBED4B36-3FA4-4707-82EE-2F673305AA6A}"/>
    <cellStyle name="Normal 3 2 2 2 2 3" xfId="12599" xr:uid="{8C0EF1D5-92F6-45F9-BDC7-0DC304E8F347}"/>
    <cellStyle name="Normal 3 2 2 2 2 30" xfId="12600" xr:uid="{95699301-3555-4B76-8CD2-7EE5ED68D60E}"/>
    <cellStyle name="Normal 3 2 2 2 2 31" xfId="12601" xr:uid="{534F5ED8-1482-4994-9387-57A2AAB4B7FC}"/>
    <cellStyle name="Normal 3 2 2 2 2 32" xfId="12602" xr:uid="{CF97D8F2-89CB-45D1-B5C8-68BDAC1065F0}"/>
    <cellStyle name="Normal 3 2 2 2 2 33" xfId="12603" xr:uid="{58E4E48B-2927-4AEF-9F1E-4332ECF12CA2}"/>
    <cellStyle name="Normal 3 2 2 2 2 34" xfId="12604" xr:uid="{8F213672-AF87-4256-AA1C-2470E9BC551D}"/>
    <cellStyle name="Normal 3 2 2 2 2 35" xfId="12605" xr:uid="{FE1E5C46-7307-4385-9063-9E07797E5389}"/>
    <cellStyle name="Normal 3 2 2 2 2 36" xfId="12606" xr:uid="{7629C916-81A2-4B0A-A47B-2B63BEA5E159}"/>
    <cellStyle name="Normal 3 2 2 2 2 37" xfId="12607" xr:uid="{C803D91C-4DAB-45C6-A4F6-90016B7E1CE6}"/>
    <cellStyle name="Normal 3 2 2 2 2 38" xfId="12608" xr:uid="{F42A1B49-2178-4CB8-A065-A741B09580E2}"/>
    <cellStyle name="Normal 3 2 2 2 2 39" xfId="12609" xr:uid="{5FD905A6-5B41-4511-97D5-4940EF84512A}"/>
    <cellStyle name="Normal 3 2 2 2 2 4" xfId="12610" xr:uid="{9B82995D-C4EF-4EC7-8E65-E71E1B8101DE}"/>
    <cellStyle name="Normal 3 2 2 2 2 40" xfId="12611" xr:uid="{68DA0F21-ACA1-4AB2-B8BF-837AE3FC58D8}"/>
    <cellStyle name="Normal 3 2 2 2 2 41" xfId="12612" xr:uid="{179ED364-DBF2-423D-B10B-A6BA679D6D0E}"/>
    <cellStyle name="Normal 3 2 2 2 2 42" xfId="12613" xr:uid="{406DA8B5-313A-48F9-A56D-71CFFACBFD1A}"/>
    <cellStyle name="Normal 3 2 2 2 2 43" xfId="12614" xr:uid="{3E5835FF-6934-4FA5-9B55-C34A077472E6}"/>
    <cellStyle name="Normal 3 2 2 2 2 44" xfId="12615" xr:uid="{AC5CC236-8F24-4625-BEC5-551559846B0B}"/>
    <cellStyle name="Normal 3 2 2 2 2 45" xfId="12616" xr:uid="{6BC6D043-47D9-4E8C-8C09-F63B1040604C}"/>
    <cellStyle name="Normal 3 2 2 2 2 46" xfId="12617" xr:uid="{7973C494-B555-4075-ADB8-773889FE9EF0}"/>
    <cellStyle name="Normal 3 2 2 2 2 47" xfId="12618" xr:uid="{59380582-4E4F-408C-AB8A-A766DD3370FA}"/>
    <cellStyle name="Normal 3 2 2 2 2 5" xfId="12619" xr:uid="{74D3730A-5B59-411C-9736-5565AA951ED1}"/>
    <cellStyle name="Normal 3 2 2 2 2 6" xfId="12620" xr:uid="{A47A59F2-E734-406A-B215-9BC0C0825C6D}"/>
    <cellStyle name="Normal 3 2 2 2 2 7" xfId="12621" xr:uid="{E3267EDF-8C87-4DB1-B217-C517EB4725FD}"/>
    <cellStyle name="Normal 3 2 2 2 2 8" xfId="12622" xr:uid="{FFD237CF-F3CD-4606-8C3E-40B08022144F}"/>
    <cellStyle name="Normal 3 2 2 2 2 9" xfId="12623" xr:uid="{710B8BBD-D933-487B-88A9-7301B5FD5BDF}"/>
    <cellStyle name="Normal 3 2 2 2 20" xfId="12624" xr:uid="{49B052AE-F3DE-4C2B-840B-1DB4F5DED6BA}"/>
    <cellStyle name="Normal 3 2 2 2 21" xfId="12625" xr:uid="{444025B3-6214-47B1-975F-9A01C8EFB484}"/>
    <cellStyle name="Normal 3 2 2 2 22" xfId="12626" xr:uid="{B14E0EA7-D06D-421D-89A2-B56FD762C9DD}"/>
    <cellStyle name="Normal 3 2 2 2 23" xfId="12627" xr:uid="{AA0F2F81-9248-4657-B5FD-6FDAB31AF64F}"/>
    <cellStyle name="Normal 3 2 2 2 24" xfId="12628" xr:uid="{32C6B905-BC9E-468A-A99A-1920CA898934}"/>
    <cellStyle name="Normal 3 2 2 2 25" xfId="12629" xr:uid="{47995ADC-6B2D-4CD1-9960-45E40A74E892}"/>
    <cellStyle name="Normal 3 2 2 2 26" xfId="12630" xr:uid="{1861B66D-1963-4DBB-BCAB-7A715FCCFC7D}"/>
    <cellStyle name="Normal 3 2 2 2 27" xfId="12631" xr:uid="{C59ED1F6-CC16-4039-AAE4-BFC62DDFF842}"/>
    <cellStyle name="Normal 3 2 2 2 28" xfId="12632" xr:uid="{837C003A-7FAB-45C8-B873-73EFF342292D}"/>
    <cellStyle name="Normal 3 2 2 2 29" xfId="12633" xr:uid="{44B51552-F6CB-400C-8AE9-BBCD6B27CF4B}"/>
    <cellStyle name="Normal 3 2 2 2 3" xfId="12634" xr:uid="{840C28B1-DFA0-4F78-9FC2-D4DC50E4F84E}"/>
    <cellStyle name="Normal 3 2 2 2 30" xfId="12635" xr:uid="{0365FFBE-A5C5-4D9C-909C-073F76D61544}"/>
    <cellStyle name="Normal 3 2 2 2 31" xfId="12636" xr:uid="{C3BD2D17-3639-40D0-8A54-C59F2DF80ED8}"/>
    <cellStyle name="Normal 3 2 2 2 32" xfId="12637" xr:uid="{5A8262F5-EC9B-4EFC-9189-3FC87D283678}"/>
    <cellStyle name="Normal 3 2 2 2 33" xfId="12638" xr:uid="{AA40FFA6-070C-4AED-A157-0DF914FC15CF}"/>
    <cellStyle name="Normal 3 2 2 2 34" xfId="12639" xr:uid="{298D9AC9-A9FD-48A5-A9D9-5095DA2A95E4}"/>
    <cellStyle name="Normal 3 2 2 2 35" xfId="12640" xr:uid="{6B853C49-55D0-495A-AE19-70FD6F6A6CB1}"/>
    <cellStyle name="Normal 3 2 2 2 36" xfId="12641" xr:uid="{03590C4C-DA41-4D72-955D-3EF30E801FD1}"/>
    <cellStyle name="Normal 3 2 2 2 37" xfId="12642" xr:uid="{177F5BAB-3D6D-41AD-B418-0E981F8A42ED}"/>
    <cellStyle name="Normal 3 2 2 2 38" xfId="12643" xr:uid="{A9C21E0F-E869-4839-9D45-C4D3A1620701}"/>
    <cellStyle name="Normal 3 2 2 2 39" xfId="12644" xr:uid="{C09367B2-BCB4-47C6-ABA2-5BB03E341764}"/>
    <cellStyle name="Normal 3 2 2 2 4" xfId="12645" xr:uid="{8D089D4A-1930-4BC1-856B-5EF12BF43C9E}"/>
    <cellStyle name="Normal 3 2 2 2 40" xfId="12646" xr:uid="{6B72F490-479E-43B8-84CC-5E005447BAD4}"/>
    <cellStyle name="Normal 3 2 2 2 41" xfId="12647" xr:uid="{9632D6C3-AD9E-4513-9DDC-5CD1E39154B5}"/>
    <cellStyle name="Normal 3 2 2 2 42" xfId="12648" xr:uid="{1D0A1F8A-9AEF-4390-ABA8-7A7D45B159FE}"/>
    <cellStyle name="Normal 3 2 2 2 43" xfId="12649" xr:uid="{D160C09B-6C1C-4880-AD54-0CCF1857115F}"/>
    <cellStyle name="Normal 3 2 2 2 44" xfId="12650" xr:uid="{21834052-9E63-4316-819F-120D5F5FB8D7}"/>
    <cellStyle name="Normal 3 2 2 2 45" xfId="12651" xr:uid="{3334C258-F631-4AE6-8F27-5ADB66D6948C}"/>
    <cellStyle name="Normal 3 2 2 2 46" xfId="12652" xr:uid="{BC42B31E-E708-4E4A-BF30-982886384560}"/>
    <cellStyle name="Normal 3 2 2 2 47" xfId="12653" xr:uid="{936028FD-3E64-4D0B-B402-05841D35D63A}"/>
    <cellStyle name="Normal 3 2 2 2 48" xfId="12654" xr:uid="{ECCFFD9C-5A95-4249-8272-8A58D3FF8FDC}"/>
    <cellStyle name="Normal 3 2 2 2 5" xfId="12655" xr:uid="{9F420384-4977-4A81-818A-6883C4356C24}"/>
    <cellStyle name="Normal 3 2 2 2 6" xfId="12656" xr:uid="{CFD9B4C0-2670-452F-A316-62ED086EDB20}"/>
    <cellStyle name="Normal 3 2 2 2 7" xfId="12657" xr:uid="{D4D9F445-2246-4DBB-B4D7-FCC00F8DA32C}"/>
    <cellStyle name="Normal 3 2 2 2 8" xfId="12658" xr:uid="{24160A4E-41B9-4E8F-A74B-4790F75E3DD2}"/>
    <cellStyle name="Normal 3 2 2 2 9" xfId="12659" xr:uid="{AC21E9C4-1999-49BA-BB9D-D00B3935A2E4}"/>
    <cellStyle name="Normal 3 2 2 20" xfId="12660" xr:uid="{4CA840BC-2C01-43D4-8F0C-23F14E6DBC76}"/>
    <cellStyle name="Normal 3 2 2 21" xfId="12661" xr:uid="{5454C2E0-6000-49A4-81AC-D96C5B1B7B47}"/>
    <cellStyle name="Normal 3 2 2 22" xfId="12662" xr:uid="{A51666D4-BA02-4843-977E-71A5FDA2D111}"/>
    <cellStyle name="Normal 3 2 2 23" xfId="12663" xr:uid="{AEA516A3-F2E5-48A9-9C26-0FFACA317814}"/>
    <cellStyle name="Normal 3 2 2 24" xfId="12664" xr:uid="{72A1CB30-973E-446D-8CA8-681B55BE9740}"/>
    <cellStyle name="Normal 3 2 2 25" xfId="12665" xr:uid="{8DCD4DC6-280E-4831-8A21-6494E007352C}"/>
    <cellStyle name="Normal 3 2 2 26" xfId="12666" xr:uid="{1223F2A6-CD89-4440-A709-9E73CB31575C}"/>
    <cellStyle name="Normal 3 2 2 27" xfId="12667" xr:uid="{AFCC4475-46CF-4E05-8803-5CD89B2A7803}"/>
    <cellStyle name="Normal 3 2 2 28" xfId="12668" xr:uid="{FA5807A7-9982-4178-AE0E-D30119CEA4F4}"/>
    <cellStyle name="Normal 3 2 2 29" xfId="12669" xr:uid="{43C53112-A9E9-4016-888F-7A480DC29A03}"/>
    <cellStyle name="Normal 3 2 2 3" xfId="12670" xr:uid="{6EF00637-EF3E-4150-B3B5-31E373929739}"/>
    <cellStyle name="Normal 3 2 2 3 10" xfId="12671" xr:uid="{98A8AB7C-8098-4E8E-9BDD-BE326BF286F8}"/>
    <cellStyle name="Normal 3 2 2 3 11" xfId="12672" xr:uid="{EEADF80F-CC90-49F7-AA92-87449A37B411}"/>
    <cellStyle name="Normal 3 2 2 3 12" xfId="12673" xr:uid="{9F50E4D3-29F0-42B3-AFD7-8738FD7F69C2}"/>
    <cellStyle name="Normal 3 2 2 3 13" xfId="12674" xr:uid="{27DE6089-BB75-4D6B-8536-0A8818BD7AC1}"/>
    <cellStyle name="Normal 3 2 2 3 14" xfId="12675" xr:uid="{EE17659F-E972-4E06-8E4A-F62BD53DF958}"/>
    <cellStyle name="Normal 3 2 2 3 15" xfId="12676" xr:uid="{930EE17F-DB20-49FB-964D-6815DB0536B0}"/>
    <cellStyle name="Normal 3 2 2 3 16" xfId="12677" xr:uid="{5CDC3A6E-5022-42E7-9A82-49FF5A070EBF}"/>
    <cellStyle name="Normal 3 2 2 3 17" xfId="12678" xr:uid="{197D23A3-D14A-462F-87DD-250EDC7C25CE}"/>
    <cellStyle name="Normal 3 2 2 3 18" xfId="12679" xr:uid="{0B2379F1-B081-43E4-81A9-F8CB9E7E299B}"/>
    <cellStyle name="Normal 3 2 2 3 19" xfId="12680" xr:uid="{CA428F60-E290-4496-9F1A-F46736D2C222}"/>
    <cellStyle name="Normal 3 2 2 3 2" xfId="12681" xr:uid="{61A11105-A385-479A-A374-82C7F5B416C0}"/>
    <cellStyle name="Normal 3 2 2 3 20" xfId="12682" xr:uid="{4899BEB7-3D16-47BD-8D8E-2A51B7A47C95}"/>
    <cellStyle name="Normal 3 2 2 3 21" xfId="12683" xr:uid="{8806DCC0-48C8-4371-9F11-1D56CDEB66D7}"/>
    <cellStyle name="Normal 3 2 2 3 22" xfId="12684" xr:uid="{0C9690E1-990B-458E-A2B9-B62F13158FA9}"/>
    <cellStyle name="Normal 3 2 2 3 23" xfId="12685" xr:uid="{2380F39F-0B6B-4872-9263-2BCDB8600A8E}"/>
    <cellStyle name="Normal 3 2 2 3 24" xfId="12686" xr:uid="{A49E25CC-FD89-4A56-BA92-D9E707C646EC}"/>
    <cellStyle name="Normal 3 2 2 3 25" xfId="12687" xr:uid="{59C8C911-7AE4-4958-A683-5C406696E482}"/>
    <cellStyle name="Normal 3 2 2 3 26" xfId="12688" xr:uid="{597DFB08-C106-486E-AB8D-0CDA09C8FD03}"/>
    <cellStyle name="Normal 3 2 2 3 27" xfId="12689" xr:uid="{60E9E333-450A-47D0-A246-AA837D2072B7}"/>
    <cellStyle name="Normal 3 2 2 3 28" xfId="12690" xr:uid="{C51DC68F-969D-4F85-893A-0ECBE56A1BA3}"/>
    <cellStyle name="Normal 3 2 2 3 29" xfId="12691" xr:uid="{0A5AC637-79FD-44DA-BA8D-A467CDBA092F}"/>
    <cellStyle name="Normal 3 2 2 3 3" xfId="12692" xr:uid="{2E1DAECC-C6D5-4F66-A5D2-7301C193A489}"/>
    <cellStyle name="Normal 3 2 2 3 30" xfId="12693" xr:uid="{0D215BAC-3635-4601-9F6C-416C223D80B9}"/>
    <cellStyle name="Normal 3 2 2 3 31" xfId="12694" xr:uid="{72767132-0FBD-4A60-B46A-E4A11197F1F0}"/>
    <cellStyle name="Normal 3 2 2 3 32" xfId="12695" xr:uid="{F4BD7269-6054-470C-9F00-0D9322B1369D}"/>
    <cellStyle name="Normal 3 2 2 3 33" xfId="12696" xr:uid="{1B2CCA89-AD13-4640-8F28-325701D06D34}"/>
    <cellStyle name="Normal 3 2 2 3 34" xfId="12697" xr:uid="{29C5B82A-7410-4081-8D7A-422E4AD22956}"/>
    <cellStyle name="Normal 3 2 2 3 35" xfId="12698" xr:uid="{93637EF9-C19C-4375-8F30-FD60577BA0AD}"/>
    <cellStyle name="Normal 3 2 2 3 36" xfId="12699" xr:uid="{D2BB6DD8-614C-4B22-89FB-D13C0BEE00B2}"/>
    <cellStyle name="Normal 3 2 2 3 37" xfId="12700" xr:uid="{17BB08E7-E4D4-4C43-9230-B0BA3DA0DE60}"/>
    <cellStyle name="Normal 3 2 2 3 38" xfId="12701" xr:uid="{8715DE49-DFD2-466A-B512-7C642DFCAC4D}"/>
    <cellStyle name="Normal 3 2 2 3 39" xfId="12702" xr:uid="{8A236DC0-42EB-4177-89D4-9E3C10CE9911}"/>
    <cellStyle name="Normal 3 2 2 3 4" xfId="12703" xr:uid="{ECCDC560-770A-4698-B66E-08515E1E1DDC}"/>
    <cellStyle name="Normal 3 2 2 3 40" xfId="12704" xr:uid="{F2E82D4C-AA6E-4708-BF3C-471FBC204FF0}"/>
    <cellStyle name="Normal 3 2 2 3 41" xfId="12705" xr:uid="{263D551F-91BA-4B5C-B3A5-CEACBB2ABFE4}"/>
    <cellStyle name="Normal 3 2 2 3 42" xfId="12706" xr:uid="{E41194F5-97C1-4B21-8333-1A60E7AF8DEF}"/>
    <cellStyle name="Normal 3 2 2 3 43" xfId="12707" xr:uid="{5B9F7A24-9860-4A6E-BD40-84CD5B648505}"/>
    <cellStyle name="Normal 3 2 2 3 44" xfId="12708" xr:uid="{4C9C3C1B-1548-438F-B42C-AEE877D56D11}"/>
    <cellStyle name="Normal 3 2 2 3 45" xfId="12709" xr:uid="{AFD3F2D6-7974-4928-8684-DB78514260D9}"/>
    <cellStyle name="Normal 3 2 2 3 46" xfId="12710" xr:uid="{191775DD-CE5B-413F-BD60-FCFF50B9D42B}"/>
    <cellStyle name="Normal 3 2 2 3 47" xfId="12711" xr:uid="{806B097C-83C8-4D2E-8124-3AA110FA1899}"/>
    <cellStyle name="Normal 3 2 2 3 5" xfId="12712" xr:uid="{A3A7FD9C-8C9C-45FD-AB44-6E86DD2D1D48}"/>
    <cellStyle name="Normal 3 2 2 3 6" xfId="12713" xr:uid="{B083361C-1479-40EA-8C34-0D5312F4F345}"/>
    <cellStyle name="Normal 3 2 2 3 7" xfId="12714" xr:uid="{482ED7BB-678C-47DA-8FCE-00A8AEBC17EC}"/>
    <cellStyle name="Normal 3 2 2 3 8" xfId="12715" xr:uid="{A6F53099-8370-4545-8C49-32F6E3E9954E}"/>
    <cellStyle name="Normal 3 2 2 3 9" xfId="12716" xr:uid="{95EE624F-3C5C-43EF-B9E8-4A5DE46911DD}"/>
    <cellStyle name="Normal 3 2 2 30" xfId="12717" xr:uid="{AF0F37C1-0B11-4F08-AC4D-C3D9D7C3B039}"/>
    <cellStyle name="Normal 3 2 2 31" xfId="12718" xr:uid="{923EE1B3-2288-43EC-8585-E7EA4286EDBE}"/>
    <cellStyle name="Normal 3 2 2 32" xfId="12719" xr:uid="{369615CF-04BB-4A5C-A007-1BF13F7DE570}"/>
    <cellStyle name="Normal 3 2 2 33" xfId="12720" xr:uid="{84F6B5ED-D70F-4955-8F19-4AB09BF9BBD1}"/>
    <cellStyle name="Normal 3 2 2 34" xfId="12721" xr:uid="{F854DC42-C062-4683-A5D7-296863F93427}"/>
    <cellStyle name="Normal 3 2 2 35" xfId="12722" xr:uid="{B5FE67CD-E3E0-4995-85BE-EB1056DB7BDC}"/>
    <cellStyle name="Normal 3 2 2 36" xfId="12723" xr:uid="{331182C5-6F8C-4355-9E52-453D652C74D8}"/>
    <cellStyle name="Normal 3 2 2 37" xfId="12724" xr:uid="{2BCC8941-9C45-4B2E-94D5-A11D905DEF7A}"/>
    <cellStyle name="Normal 3 2 2 38" xfId="12725" xr:uid="{885DCFAA-0FFC-4F72-9FCA-4AC3DE0D430D}"/>
    <cellStyle name="Normal 3 2 2 39" xfId="12726" xr:uid="{619E1916-A34E-4103-9B15-D59D017EBC01}"/>
    <cellStyle name="Normal 3 2 2 4" xfId="12727" xr:uid="{178D7A4B-8751-4791-9A5A-ABF883F2F435}"/>
    <cellStyle name="Normal 3 2 2 40" xfId="12728" xr:uid="{F8E08883-834C-450E-AE31-607F29E2051F}"/>
    <cellStyle name="Normal 3 2 2 41" xfId="12729" xr:uid="{2E19FC6C-5129-481D-8896-891B7267C826}"/>
    <cellStyle name="Normal 3 2 2 42" xfId="12730" xr:uid="{5705D5A4-4FEE-4DF2-B1F4-17CECD5F4654}"/>
    <cellStyle name="Normal 3 2 2 43" xfId="12731" xr:uid="{7C763EEE-CA4E-4479-A8E7-C47D62248641}"/>
    <cellStyle name="Normal 3 2 2 44" xfId="12732" xr:uid="{F4576662-0FEA-419D-A91B-729F5EA34D9D}"/>
    <cellStyle name="Normal 3 2 2 45" xfId="12733" xr:uid="{A922013B-4A3B-4BD3-99AE-42A65B2FC132}"/>
    <cellStyle name="Normal 3 2 2 46" xfId="12734" xr:uid="{39B57471-93B6-4400-A12F-0212E1CF427B}"/>
    <cellStyle name="Normal 3 2 2 47" xfId="12735" xr:uid="{E2EBA12F-EBF3-4BA4-AC38-7D2B035B61E5}"/>
    <cellStyle name="Normal 3 2 2 48" xfId="12736" xr:uid="{0B37B089-7E24-4B10-8BFC-490E965BFA80}"/>
    <cellStyle name="Normal 3 2 2 49" xfId="12737" xr:uid="{05E0A12E-F446-4CD8-AE2C-C8EF56A60850}"/>
    <cellStyle name="Normal 3 2 2 5" xfId="12738" xr:uid="{8AF8C0E4-03E2-4CB6-B611-07DB68CA1690}"/>
    <cellStyle name="Normal 3 2 2 50" xfId="12739" xr:uid="{8D032D42-8E65-4D8A-B154-C6E30DD8BCE2}"/>
    <cellStyle name="Normal 3 2 2 51" xfId="12740" xr:uid="{9AA2590E-D3B6-47CC-845B-3AA62FA744C0}"/>
    <cellStyle name="Normal 3 2 2 52" xfId="12741" xr:uid="{5C22154C-D339-4BB2-BFA1-1D87A2BFCBAC}"/>
    <cellStyle name="Normal 3 2 2 53" xfId="12742" xr:uid="{6BD2385F-F82F-444D-B494-783713CD4711}"/>
    <cellStyle name="Normal 3 2 2 6" xfId="12743" xr:uid="{7608B80F-1669-4305-AFB4-01D2C8F93130}"/>
    <cellStyle name="Normal 3 2 2 7" xfId="12744" xr:uid="{D22E0306-64C0-4B40-9763-3544CD7273C1}"/>
    <cellStyle name="Normal 3 2 2 8" xfId="12745" xr:uid="{48C20207-0847-426B-9298-068F32339218}"/>
    <cellStyle name="Normal 3 2 2 9" xfId="12746" xr:uid="{A24D5990-9CA9-40BE-AAD8-7E2EAD322899}"/>
    <cellStyle name="Normal 3 2 20" xfId="12747" xr:uid="{8D83EA60-EA56-43DA-BD92-C56AC59B2B47}"/>
    <cellStyle name="Normal 3 2 21" xfId="12748" xr:uid="{8BBCF426-3ABF-436B-9EB1-369FEF1476FB}"/>
    <cellStyle name="Normal 3 2 22" xfId="12749" xr:uid="{620523C6-D500-4A20-BDA7-EC636FDCDE47}"/>
    <cellStyle name="Normal 3 2 23" xfId="12750" xr:uid="{8492D599-E86D-469F-A14D-3E034DE2FD09}"/>
    <cellStyle name="Normal 3 2 24" xfId="12751" xr:uid="{FE478627-FB0B-4077-BE90-7EFEC068EAE7}"/>
    <cellStyle name="Normal 3 2 25" xfId="12752" xr:uid="{73C65462-109D-446C-B22A-96C4814B6E99}"/>
    <cellStyle name="Normal 3 2 26" xfId="12753" xr:uid="{0901D4F4-8F09-44FF-8B18-8F99AAEFD5C5}"/>
    <cellStyle name="Normal 3 2 27" xfId="12754" xr:uid="{BB70015E-FC9E-41C9-95A7-CBD040182847}"/>
    <cellStyle name="Normal 3 2 28" xfId="12755" xr:uid="{6CA7A2F8-6FB1-494C-BA84-5B0761B8CCC5}"/>
    <cellStyle name="Normal 3 2 29" xfId="12756" xr:uid="{027A1CCE-1060-4D48-A407-39D20D8646F3}"/>
    <cellStyle name="Normal 3 2 3" xfId="12757" xr:uid="{02489157-3720-479D-816D-28ECADE83CC7}"/>
    <cellStyle name="Normal 3 2 3 10" xfId="12758" xr:uid="{66A5C291-7D41-4EDE-A520-22EABE2A5926}"/>
    <cellStyle name="Normal 3 2 3 11" xfId="12759" xr:uid="{9BFC056C-FEE4-4582-BF62-9A25E3DF776A}"/>
    <cellStyle name="Normal 3 2 3 12" xfId="12760" xr:uid="{1879A44B-DA30-42E8-BA3B-6A9D2FE374EB}"/>
    <cellStyle name="Normal 3 2 3 13" xfId="12761" xr:uid="{353BC681-51CA-4972-8D65-2508DDD13421}"/>
    <cellStyle name="Normal 3 2 3 14" xfId="12762" xr:uid="{4C68805E-DCFA-4222-890A-88344BA21E18}"/>
    <cellStyle name="Normal 3 2 3 15" xfId="12763" xr:uid="{980FEA91-F63C-49E9-9DAB-498F7202AA59}"/>
    <cellStyle name="Normal 3 2 3 16" xfId="12764" xr:uid="{148BD4C2-F970-482E-9D63-1CDEA6E59E6D}"/>
    <cellStyle name="Normal 3 2 3 17" xfId="12765" xr:uid="{9BACA643-B627-4BAF-8090-E6968EEE7F04}"/>
    <cellStyle name="Normal 3 2 3 18" xfId="12766" xr:uid="{278DA70A-105F-4521-BEF2-A4B844503C0C}"/>
    <cellStyle name="Normal 3 2 3 19" xfId="12767" xr:uid="{FFBCA668-86AA-46F4-8412-5335DC52F217}"/>
    <cellStyle name="Normal 3 2 3 2" xfId="12768" xr:uid="{3A7F9F47-A337-4064-9FD0-F2CCC17470C0}"/>
    <cellStyle name="Normal 3 2 3 2 10" xfId="12769" xr:uid="{92C12935-62BD-4DCB-813F-8BF722A02755}"/>
    <cellStyle name="Normal 3 2 3 2 11" xfId="12770" xr:uid="{0DFFE1C0-1239-484C-BF26-AEE6DFFA9F52}"/>
    <cellStyle name="Normal 3 2 3 2 12" xfId="12771" xr:uid="{1F66DF35-325D-4956-AFB4-F11BF64FDABA}"/>
    <cellStyle name="Normal 3 2 3 2 13" xfId="12772" xr:uid="{E675AC5D-ACE9-4455-ABC9-011E3E899672}"/>
    <cellStyle name="Normal 3 2 3 2 14" xfId="12773" xr:uid="{CFFBEB78-B3B7-4857-8778-1D6208B63FFD}"/>
    <cellStyle name="Normal 3 2 3 2 15" xfId="12774" xr:uid="{7C0A9649-826B-4A5B-880B-87BF428B2DF2}"/>
    <cellStyle name="Normal 3 2 3 2 16" xfId="12775" xr:uid="{A4DCF9FF-F9F3-4647-A2F6-5B3F2B1FECD8}"/>
    <cellStyle name="Normal 3 2 3 2 17" xfId="12776" xr:uid="{14546FB4-21E5-4000-86B0-9454AA997E9A}"/>
    <cellStyle name="Normal 3 2 3 2 18" xfId="12777" xr:uid="{297C51A2-7156-4E17-B970-EB64B37D2413}"/>
    <cellStyle name="Normal 3 2 3 2 19" xfId="12778" xr:uid="{9B9B7E76-569B-4B98-BE70-FDE5E0F4EDDA}"/>
    <cellStyle name="Normal 3 2 3 2 2" xfId="12779" xr:uid="{C35DFF2F-EBE5-4D90-86A1-1126E3CC8553}"/>
    <cellStyle name="Normal 3 2 3 2 20" xfId="12780" xr:uid="{6575F509-6B33-467C-8616-48ABB32C75C3}"/>
    <cellStyle name="Normal 3 2 3 2 21" xfId="12781" xr:uid="{E3057872-1367-4E52-9CC1-4B7B51FE5D66}"/>
    <cellStyle name="Normal 3 2 3 2 22" xfId="12782" xr:uid="{3AA68564-52C7-439E-A9CF-13DC5BEED66C}"/>
    <cellStyle name="Normal 3 2 3 2 23" xfId="12783" xr:uid="{6F06257E-1411-406C-A51A-8EB14C0930B9}"/>
    <cellStyle name="Normal 3 2 3 2 24" xfId="12784" xr:uid="{A99178F0-69D3-4F84-A12A-6BC5950A1CDD}"/>
    <cellStyle name="Normal 3 2 3 2 25" xfId="12785" xr:uid="{C9F2C891-371D-453B-AD20-8C4D02C4E238}"/>
    <cellStyle name="Normal 3 2 3 2 26" xfId="12786" xr:uid="{F8B3268B-E5BB-4A39-9CC6-C3915AFF95AC}"/>
    <cellStyle name="Normal 3 2 3 2 27" xfId="12787" xr:uid="{96C9E847-97FB-4FD9-BF73-DFD8E4FB0DA6}"/>
    <cellStyle name="Normal 3 2 3 2 28" xfId="12788" xr:uid="{07D5B6FA-EE78-4F64-B003-9354487A530C}"/>
    <cellStyle name="Normal 3 2 3 2 29" xfId="12789" xr:uid="{F351690C-A0F5-4963-97B9-95AB5B7F50BE}"/>
    <cellStyle name="Normal 3 2 3 2 3" xfId="12790" xr:uid="{68280D76-F2D2-42DC-BFB4-3B3D389161FF}"/>
    <cellStyle name="Normal 3 2 3 2 30" xfId="12791" xr:uid="{04FC88CC-0334-4ECA-A4E1-1FFD82853175}"/>
    <cellStyle name="Normal 3 2 3 2 31" xfId="12792" xr:uid="{CDCC47A4-672D-4F8E-A382-48B27A8BCFD0}"/>
    <cellStyle name="Normal 3 2 3 2 32" xfId="12793" xr:uid="{19055038-49D4-4C8E-A61C-E4217FF79F01}"/>
    <cellStyle name="Normal 3 2 3 2 33" xfId="12794" xr:uid="{60593B22-DA76-4DDD-B146-B8885403B500}"/>
    <cellStyle name="Normal 3 2 3 2 34" xfId="12795" xr:uid="{EB6CA89E-FD89-4B47-9DF0-ADB7B78C7EEE}"/>
    <cellStyle name="Normal 3 2 3 2 35" xfId="12796" xr:uid="{2185C2FB-D34A-4679-B60B-3A40A1C32BDD}"/>
    <cellStyle name="Normal 3 2 3 2 36" xfId="12797" xr:uid="{DEF00729-A2DC-4E2D-BD89-FFCF9C190CCD}"/>
    <cellStyle name="Normal 3 2 3 2 37" xfId="12798" xr:uid="{A1210133-C89B-4CE0-BFEA-9538D0E8CBF0}"/>
    <cellStyle name="Normal 3 2 3 2 38" xfId="12799" xr:uid="{60426B92-FC30-45B0-BCBE-1E7BFDEA786A}"/>
    <cellStyle name="Normal 3 2 3 2 39" xfId="12800" xr:uid="{F93ABF49-6B73-4F47-A63C-2FFEB1266FFD}"/>
    <cellStyle name="Normal 3 2 3 2 4" xfId="12801" xr:uid="{CA8B2FEB-1F89-4BBF-9877-16CAE4790A1B}"/>
    <cellStyle name="Normal 3 2 3 2 40" xfId="12802" xr:uid="{02152E28-14A4-44CF-B764-E46FC610CD17}"/>
    <cellStyle name="Normal 3 2 3 2 41" xfId="12803" xr:uid="{7AF02384-20A3-4747-9978-0D66880511CF}"/>
    <cellStyle name="Normal 3 2 3 2 42" xfId="12804" xr:uid="{55CCB286-E526-4F51-80D7-4E915D6CCA0F}"/>
    <cellStyle name="Normal 3 2 3 2 43" xfId="12805" xr:uid="{FFC405CD-FC1C-4A8E-AEB4-CC332A5D4B85}"/>
    <cellStyle name="Normal 3 2 3 2 44" xfId="12806" xr:uid="{49895942-7F9D-4D13-B439-27D9687906B2}"/>
    <cellStyle name="Normal 3 2 3 2 45" xfId="12807" xr:uid="{33828210-A181-43C2-A3DC-F7F1CD2BDAEC}"/>
    <cellStyle name="Normal 3 2 3 2 46" xfId="12808" xr:uid="{A96E4897-973F-453C-89E5-59DFA8FBED9B}"/>
    <cellStyle name="Normal 3 2 3 2 47" xfId="12809" xr:uid="{ADBA03E2-EC70-4AB4-9BA0-8C4E7EF6884E}"/>
    <cellStyle name="Normal 3 2 3 2 5" xfId="12810" xr:uid="{C3756DCA-E4BE-493E-A1F4-B9B46C59AAF8}"/>
    <cellStyle name="Normal 3 2 3 2 6" xfId="12811" xr:uid="{A18E4818-3AF3-48B5-8F2F-0E97BA6BB01A}"/>
    <cellStyle name="Normal 3 2 3 2 7" xfId="12812" xr:uid="{09644A16-9B5B-42BE-81AA-EB5F74BBA310}"/>
    <cellStyle name="Normal 3 2 3 2 8" xfId="12813" xr:uid="{0B48E230-CB46-4FD1-9859-324597C45482}"/>
    <cellStyle name="Normal 3 2 3 2 9" xfId="12814" xr:uid="{8BC79DE2-AC37-4F58-8A8A-E38C5893602A}"/>
    <cellStyle name="Normal 3 2 3 20" xfId="12815" xr:uid="{7D13E06C-516B-4E83-A4DE-6BF2FBB63869}"/>
    <cellStyle name="Normal 3 2 3 21" xfId="12816" xr:uid="{07E01969-FD73-47D4-A001-9767A3276336}"/>
    <cellStyle name="Normal 3 2 3 22" xfId="12817" xr:uid="{DAF6A910-D0CE-40EA-8F89-3CC504485309}"/>
    <cellStyle name="Normal 3 2 3 23" xfId="12818" xr:uid="{A13D51CF-79B3-4A55-A761-D50BA09CA8C1}"/>
    <cellStyle name="Normal 3 2 3 24" xfId="12819" xr:uid="{89F98B12-02CE-405B-B0C9-51C194DCFEA3}"/>
    <cellStyle name="Normal 3 2 3 25" xfId="12820" xr:uid="{ED617B34-FDB0-4BEA-85F2-B6E3D2C38CCE}"/>
    <cellStyle name="Normal 3 2 3 26" xfId="12821" xr:uid="{E3FC301A-5B04-4AA5-9C09-8FFFF13AC417}"/>
    <cellStyle name="Normal 3 2 3 27" xfId="12822" xr:uid="{1703E6ED-8CA4-4885-93CB-E1A792B9A69D}"/>
    <cellStyle name="Normal 3 2 3 28" xfId="12823" xr:uid="{CCA6A34F-CC5F-47D8-A564-37DD4AD878C1}"/>
    <cellStyle name="Normal 3 2 3 29" xfId="12824" xr:uid="{F811599C-D297-4216-8831-627146D1EFE1}"/>
    <cellStyle name="Normal 3 2 3 3" xfId="12825" xr:uid="{579C206A-3927-4F9D-9CF4-BE760022C178}"/>
    <cellStyle name="Normal 3 2 3 30" xfId="12826" xr:uid="{63E8FEC5-AD4B-434E-A29C-3708FE24CAFC}"/>
    <cellStyle name="Normal 3 2 3 31" xfId="12827" xr:uid="{982ED7CC-D505-41C4-A4E8-893897A5D531}"/>
    <cellStyle name="Normal 3 2 3 32" xfId="12828" xr:uid="{4A41D103-4F1F-4FFA-BFC3-F2749960E6D9}"/>
    <cellStyle name="Normal 3 2 3 33" xfId="12829" xr:uid="{5E3AD8E2-2210-430A-B84A-814249BFA59A}"/>
    <cellStyle name="Normal 3 2 3 34" xfId="12830" xr:uid="{122B4A46-461A-45EC-A24F-3B8AE365F993}"/>
    <cellStyle name="Normal 3 2 3 35" xfId="12831" xr:uid="{F7E7E4FA-F90B-498F-AE36-232833E10E85}"/>
    <cellStyle name="Normal 3 2 3 36" xfId="12832" xr:uid="{76438D41-AB94-43C5-9C4F-9B186B0CD80C}"/>
    <cellStyle name="Normal 3 2 3 37" xfId="12833" xr:uid="{52BC18D0-C5EC-4A4E-85A1-AE6ED7BED328}"/>
    <cellStyle name="Normal 3 2 3 38" xfId="12834" xr:uid="{2809AB2C-6DE2-4987-A5C0-FEF2494AAE0C}"/>
    <cellStyle name="Normal 3 2 3 39" xfId="12835" xr:uid="{643B8C65-CDA3-439A-BC8D-6EA5CDA8021E}"/>
    <cellStyle name="Normal 3 2 3 4" xfId="12836" xr:uid="{85776776-92C0-436C-A21E-BA745B2C57C2}"/>
    <cellStyle name="Normal 3 2 3 40" xfId="12837" xr:uid="{BB43E272-9079-4984-9E72-C8B44A9A6641}"/>
    <cellStyle name="Normal 3 2 3 41" xfId="12838" xr:uid="{7F5656C5-39A8-4ABD-9E02-D03BC5B2CDA6}"/>
    <cellStyle name="Normal 3 2 3 42" xfId="12839" xr:uid="{3CC7F9C2-F4DB-4E95-B4B5-1C422DF1E74D}"/>
    <cellStyle name="Normal 3 2 3 43" xfId="12840" xr:uid="{3091B494-95C6-42A0-BA5B-DA81F4EAEC02}"/>
    <cellStyle name="Normal 3 2 3 44" xfId="12841" xr:uid="{99774B88-FC83-4BF1-B86F-82FF380CDA2C}"/>
    <cellStyle name="Normal 3 2 3 45" xfId="12842" xr:uid="{438ECC18-3A4D-483A-B83D-19D18E3AE8F0}"/>
    <cellStyle name="Normal 3 2 3 46" xfId="12843" xr:uid="{AA971090-7A7E-4979-8A09-237B56D988B7}"/>
    <cellStyle name="Normal 3 2 3 47" xfId="12844" xr:uid="{FF22E6C6-9C39-4591-B7B0-C7FAB52EE757}"/>
    <cellStyle name="Normal 3 2 3 48" xfId="12845" xr:uid="{A37E248A-E63F-4686-AE63-BEFD4D1D0880}"/>
    <cellStyle name="Normal 3 2 3 49" xfId="12846" xr:uid="{42908F7C-F69D-49AA-A554-D4829A4B47F6}"/>
    <cellStyle name="Normal 3 2 3 5" xfId="12847" xr:uid="{BCDF6A20-4F7F-4701-9B75-14DEEBFD5E2E}"/>
    <cellStyle name="Normal 3 2 3 50" xfId="12848" xr:uid="{6224D541-6EF8-4B75-BE5A-AB1BDF1EE3A7}"/>
    <cellStyle name="Normal 3 2 3 51" xfId="12849" xr:uid="{CEE2BDD0-F315-42EA-BF7D-3831B542BB2D}"/>
    <cellStyle name="Normal 3 2 3 52" xfId="12850" xr:uid="{A5E75F36-F05D-428F-BD43-BB19CAD4DC79}"/>
    <cellStyle name="Normal 3 2 3 6" xfId="12851" xr:uid="{8D01A1C7-71BE-40C3-AFC4-C011DD8B1A02}"/>
    <cellStyle name="Normal 3 2 3 7" xfId="12852" xr:uid="{0D89BBB8-C5FB-47CA-990D-4739C547E9C9}"/>
    <cellStyle name="Normal 3 2 3 8" xfId="12853" xr:uid="{735728F6-054C-4A55-85A4-1EF818E77423}"/>
    <cellStyle name="Normal 3 2 3 9" xfId="12854" xr:uid="{4A31C3A1-CA23-47CE-B2C9-47D1393370DE}"/>
    <cellStyle name="Normal 3 2 30" xfId="12855" xr:uid="{F56A0C73-5DA9-432E-88E3-5F35B1C760EA}"/>
    <cellStyle name="Normal 3 2 31" xfId="12856" xr:uid="{02FE1E48-43E6-4929-9B57-F15055A1D66B}"/>
    <cellStyle name="Normal 3 2 32" xfId="12857" xr:uid="{3909109F-6118-4A93-AFD5-B1F86E24E6F7}"/>
    <cellStyle name="Normal 3 2 33" xfId="12858" xr:uid="{2BA72292-825D-404A-AAB2-826C2878513A}"/>
    <cellStyle name="Normal 3 2 34" xfId="12859" xr:uid="{C3F4D7FF-D055-4C53-A16F-7B4E52644288}"/>
    <cellStyle name="Normal 3 2 35" xfId="12860" xr:uid="{AE219F54-D397-4425-A898-06BD6DEC3A3E}"/>
    <cellStyle name="Normal 3 2 36" xfId="12861" xr:uid="{930830F3-74BB-4F60-8806-39D70D6E8149}"/>
    <cellStyle name="Normal 3 2 37" xfId="12862" xr:uid="{D4FBCF33-848A-4523-9E59-61154BF955F9}"/>
    <cellStyle name="Normal 3 2 38" xfId="12863" xr:uid="{D2A9E2A6-D6A7-4A32-B73B-E05A15D60A40}"/>
    <cellStyle name="Normal 3 2 39" xfId="12864" xr:uid="{4147C53E-FCA1-4504-9177-8C4BA1D93CD2}"/>
    <cellStyle name="Normal 3 2 4" xfId="12865" xr:uid="{E6EE8844-C7D4-4C7E-B6AF-584975A258A2}"/>
    <cellStyle name="Normal 3 2 4 2" xfId="12866" xr:uid="{C195816A-222D-442D-B835-FB5B522396B0}"/>
    <cellStyle name="Normal 3 2 4 3" xfId="12867" xr:uid="{4EC20C4B-5C70-41C0-83ED-1737AA12B19D}"/>
    <cellStyle name="Normal 3 2 4 4" xfId="12868" xr:uid="{391DCE3D-36E5-4B42-93B1-AD97D00EB35D}"/>
    <cellStyle name="Normal 3 2 4 5" xfId="12869" xr:uid="{DC876295-3DF2-484E-A89B-362A6D7C710B}"/>
    <cellStyle name="Normal 3 2 4 6" xfId="12870" xr:uid="{E8F98759-340E-4234-8FFB-47E8B3A184F1}"/>
    <cellStyle name="Normal 3 2 40" xfId="12871" xr:uid="{62BC76BD-B2FA-46E0-B45E-E4BA332855CF}"/>
    <cellStyle name="Normal 3 2 41" xfId="12872" xr:uid="{A0BD935B-283C-4498-84A5-E3ABAF2500EA}"/>
    <cellStyle name="Normal 3 2 42" xfId="12873" xr:uid="{39763995-15BF-4B1F-A940-7CCC7E99581E}"/>
    <cellStyle name="Normal 3 2 43" xfId="12874" xr:uid="{83914B43-7FC8-4F32-82AF-24FF3D87BEE2}"/>
    <cellStyle name="Normal 3 2 44" xfId="12875" xr:uid="{14ED3E8C-ED8A-485E-BD16-91F47E4A88D4}"/>
    <cellStyle name="Normal 3 2 45" xfId="12876" xr:uid="{0EC0FBAF-6A98-4073-9475-51F91892D01C}"/>
    <cellStyle name="Normal 3 2 46" xfId="12877" xr:uid="{701FF7DE-57DE-4C21-A344-B5FECF0E65DC}"/>
    <cellStyle name="Normal 3 2 47" xfId="12878" xr:uid="{33231CF1-672F-4893-B5EB-FB73CD7B2B6B}"/>
    <cellStyle name="Normal 3 2 48" xfId="12879" xr:uid="{CEA85E01-91D1-4DFD-9362-89914B67A4D5}"/>
    <cellStyle name="Normal 3 2 49" xfId="12880" xr:uid="{EBA7A367-E1F7-462E-B26F-2F60AEB58512}"/>
    <cellStyle name="Normal 3 2 5" xfId="12881" xr:uid="{0AC45A48-0D77-438D-BB0B-51442CC8F94B}"/>
    <cellStyle name="Normal 3 2 5 2" xfId="12882" xr:uid="{0844E692-D12E-49FF-9D20-6D3F285DA225}"/>
    <cellStyle name="Normal 3 2 5 3" xfId="12883" xr:uid="{9BC6F327-49E4-462F-996D-99871203EF82}"/>
    <cellStyle name="Normal 3 2 5 4" xfId="12884" xr:uid="{8CE79D04-CCE6-41AA-A7B4-E7DCDA7973C4}"/>
    <cellStyle name="Normal 3 2 5 5" xfId="12885" xr:uid="{64248371-D173-4C96-80C3-2F58A741A6E8}"/>
    <cellStyle name="Normal 3 2 5 6" xfId="12886" xr:uid="{DE67BC04-A0F9-414C-B44B-1CB1ED040EBA}"/>
    <cellStyle name="Normal 3 2 6" xfId="12887" xr:uid="{B0D91459-1409-43E8-AF2E-C925A0A539FA}"/>
    <cellStyle name="Normal 3 2 7" xfId="12888" xr:uid="{F122C1CF-2FD2-45D9-A325-5128BB5C5831}"/>
    <cellStyle name="Normal 3 2 8" xfId="12889" xr:uid="{2997D75C-196D-4B3C-947C-AB859F3840B0}"/>
    <cellStyle name="Normal 3 2 9" xfId="12890" xr:uid="{4AA8B433-485C-491C-BFF6-F90A79D6B8C0}"/>
    <cellStyle name="Normal 3 20" xfId="12891" xr:uid="{02F0D2B7-F8DD-44AB-80F5-C7D6E28C955D}"/>
    <cellStyle name="Normal 3 20 2" xfId="12892" xr:uid="{4E400824-25A5-4A04-8BD8-EAF9419FF0EB}"/>
    <cellStyle name="Normal 3 20 3" xfId="12893" xr:uid="{D4A2C97D-030B-421C-AE0E-ED8C8BCCB21D}"/>
    <cellStyle name="Normal 3 20 4" xfId="12894" xr:uid="{C4AC24E7-7EB1-4BB4-9F8B-AE94E2664448}"/>
    <cellStyle name="Normal 3 20 5" xfId="12895" xr:uid="{B130532B-61D7-4349-864A-93DBD911A2B8}"/>
    <cellStyle name="Normal 3 20 6" xfId="12896" xr:uid="{29AF6CC7-7CD0-47D1-B7CA-B42FBFA62F68}"/>
    <cellStyle name="Normal 3 21" xfId="12897" xr:uid="{ED0B8F72-E202-4917-85B7-A7214385925D}"/>
    <cellStyle name="Normal 3 21 2" xfId="12898" xr:uid="{02A8F8FC-0E93-4633-9C25-719C0C7DBED0}"/>
    <cellStyle name="Normal 3 21 3" xfId="12899" xr:uid="{81B27D5A-29CA-4622-BF44-4539655EBF63}"/>
    <cellStyle name="Normal 3 21 4" xfId="12900" xr:uid="{7752055D-CA94-4B52-AA94-E74C80E887A9}"/>
    <cellStyle name="Normal 3 21 5" xfId="12901" xr:uid="{7F50A8A6-9B21-4A2C-B587-5F08D8A33C04}"/>
    <cellStyle name="Normal 3 21 6" xfId="12902" xr:uid="{69D46F37-A4CF-414B-A27C-C6326CA04926}"/>
    <cellStyle name="Normal 3 22" xfId="12903" xr:uid="{34C75032-EEBA-41BE-A3B2-38EE40CE12CE}"/>
    <cellStyle name="Normal 3 22 2" xfId="12904" xr:uid="{22D57349-E0EA-40CB-AE49-811B832F0B0C}"/>
    <cellStyle name="Normal 3 22 3" xfId="12905" xr:uid="{727276C6-02B2-4974-B843-F4617D823EB1}"/>
    <cellStyle name="Normal 3 22 4" xfId="12906" xr:uid="{956C86AB-8284-4277-B101-D132AB6F3FFA}"/>
    <cellStyle name="Normal 3 22 5" xfId="12907" xr:uid="{45EC45EF-BA61-4BAF-83B3-61E1D07A778A}"/>
    <cellStyle name="Normal 3 22 6" xfId="12908" xr:uid="{980B0689-6789-461F-BA9C-24AC901BC588}"/>
    <cellStyle name="Normal 3 23" xfId="12909" xr:uid="{02B69725-9823-48E2-B9F5-95573A4A48F2}"/>
    <cellStyle name="Normal 3 23 2" xfId="12910" xr:uid="{06BB3528-9E49-4CB8-AB15-7F29A04900E7}"/>
    <cellStyle name="Normal 3 23 3" xfId="12911" xr:uid="{4899D01A-7718-4239-8111-C30984744A73}"/>
    <cellStyle name="Normal 3 23 4" xfId="12912" xr:uid="{44DA5010-12F9-4D0F-815A-C9D7F81307D2}"/>
    <cellStyle name="Normal 3 23 5" xfId="12913" xr:uid="{EE3D6A64-1E0F-42E8-83E2-EB41181F6E12}"/>
    <cellStyle name="Normal 3 23 6" xfId="12914" xr:uid="{BCD8DD99-9921-4A29-A2AB-B408A7A52A63}"/>
    <cellStyle name="Normal 3 24" xfId="12915" xr:uid="{6792E072-3066-48DA-840A-2533FB097E05}"/>
    <cellStyle name="Normal 3 24 2" xfId="12916" xr:uid="{34CC2A62-1E45-44E8-A4F5-D5F32B221950}"/>
    <cellStyle name="Normal 3 24 3" xfId="12917" xr:uid="{E5FB227C-2EA2-4EC6-8E1D-90BBF6FC6FBC}"/>
    <cellStyle name="Normal 3 24 4" xfId="12918" xr:uid="{F8365D1B-A647-44F5-A194-7801642C70D9}"/>
    <cellStyle name="Normal 3 24 5" xfId="12919" xr:uid="{36E7A361-EC3E-42C8-9A68-D5A071DB3C2C}"/>
    <cellStyle name="Normal 3 24 6" xfId="12920" xr:uid="{6F100187-D558-43B4-910E-A2E83C30DFEF}"/>
    <cellStyle name="Normal 3 25" xfId="12921" xr:uid="{72D23683-C3C1-4618-87F0-6D0B04BE97DB}"/>
    <cellStyle name="Normal 3 25 2" xfId="12922" xr:uid="{734AB376-FD5B-4DC7-B0FA-46387E1C5153}"/>
    <cellStyle name="Normal 3 25 3" xfId="12923" xr:uid="{BDCD05A6-2B06-49F5-BC56-5234AA5CE21D}"/>
    <cellStyle name="Normal 3 25 4" xfId="12924" xr:uid="{AA8DD8A4-6E79-4DA8-85B3-AE9A80C2C17D}"/>
    <cellStyle name="Normal 3 25 5" xfId="12925" xr:uid="{CA1DD4CE-8B30-4D3C-994F-C0CDF826E70F}"/>
    <cellStyle name="Normal 3 25 6" xfId="12926" xr:uid="{EF37C4B6-D976-43D6-A724-1771F9D9315C}"/>
    <cellStyle name="Normal 3 26" xfId="12927" xr:uid="{DFC29B41-E998-4CB5-A0AE-CDA3823C7629}"/>
    <cellStyle name="Normal 3 26 2" xfId="12928" xr:uid="{90B51950-724B-4143-8ACF-4F10285490A3}"/>
    <cellStyle name="Normal 3 26 3" xfId="12929" xr:uid="{2B2F9EAC-79D8-4CBD-85E7-9B64FADAADC6}"/>
    <cellStyle name="Normal 3 26 4" xfId="12930" xr:uid="{F7628A17-8ABC-4874-94CD-A55EF798D7EE}"/>
    <cellStyle name="Normal 3 26 5" xfId="12931" xr:uid="{803E2B7E-01C9-48FB-87C2-938EAB552DC8}"/>
    <cellStyle name="Normal 3 26 6" xfId="12932" xr:uid="{5894CB5A-F4D8-4F88-92C1-155495750BB0}"/>
    <cellStyle name="Normal 3 27" xfId="12933" xr:uid="{529BFA2B-003D-4223-B127-DEB9FC2FBFA3}"/>
    <cellStyle name="Normal 3 27 2" xfId="12934" xr:uid="{F245B9A4-9B76-4C80-809B-D1790AF0BD1B}"/>
    <cellStyle name="Normal 3 27 3" xfId="12935" xr:uid="{1C1481E8-D620-468E-B564-E363F4A8DE19}"/>
    <cellStyle name="Normal 3 27 4" xfId="12936" xr:uid="{B95A3961-8CF0-45DA-B585-42A038261F8B}"/>
    <cellStyle name="Normal 3 27 5" xfId="12937" xr:uid="{52E8BEBC-808C-4A0D-A3E6-06E16E3E6557}"/>
    <cellStyle name="Normal 3 27 6" xfId="12938" xr:uid="{062DFF9E-6566-4DE0-9C08-14182C8576D4}"/>
    <cellStyle name="Normal 3 28" xfId="12939" xr:uid="{AE4BB0C9-C1A1-41D6-AC5D-991CED8580EE}"/>
    <cellStyle name="Normal 3 28 2" xfId="12940" xr:uid="{5F3276FD-4F80-45DC-AACD-1471E1018C49}"/>
    <cellStyle name="Normal 3 28 3" xfId="12941" xr:uid="{4E0718C6-0676-43D2-AF15-A66DD2372C84}"/>
    <cellStyle name="Normal 3 28 4" xfId="12942" xr:uid="{05BFC32C-CCC1-46F2-9F79-06BE18CC8EEC}"/>
    <cellStyle name="Normal 3 28 5" xfId="12943" xr:uid="{4E9274D1-8EC0-41BB-B96B-52A953300AC0}"/>
    <cellStyle name="Normal 3 28 6" xfId="12944" xr:uid="{F419BFF5-94F8-46FA-A17E-2978DDFBBB71}"/>
    <cellStyle name="Normal 3 29" xfId="12945" xr:uid="{6A5B91CE-7811-4A7A-B23A-1CD19713CCF4}"/>
    <cellStyle name="Normal 3 29 2" xfId="12946" xr:uid="{41A25BAF-218E-4A40-A1A4-CD592BD73DFB}"/>
    <cellStyle name="Normal 3 29 3" xfId="12947" xr:uid="{42E8372D-AB64-4A6E-8147-C036E9091418}"/>
    <cellStyle name="Normal 3 29 4" xfId="12948" xr:uid="{B4F5C0ED-1DD9-4B66-8140-15B4EC172736}"/>
    <cellStyle name="Normal 3 29 5" xfId="12949" xr:uid="{096A11B8-E14C-495F-B6A9-74D2AEE07C7A}"/>
    <cellStyle name="Normal 3 29 6" xfId="12950" xr:uid="{CEB232C8-E502-4C1D-9377-8CCE0B730CF6}"/>
    <cellStyle name="Normal 3 3" xfId="12951" xr:uid="{95C60187-03AA-4754-83E5-17F19A101FB3}"/>
    <cellStyle name="Normal 3 3 2" xfId="12952" xr:uid="{CAB2A32A-422C-4498-ACEF-3A135A0F1106}"/>
    <cellStyle name="Normal 3 3 3" xfId="12953" xr:uid="{51A9DA6F-E937-408B-8492-A13DF6B44008}"/>
    <cellStyle name="Normal 3 3 4" xfId="12954" xr:uid="{6B23784A-57E1-4E88-A71E-1A728CBC7AE3}"/>
    <cellStyle name="Normal 3 3 5" xfId="12955" xr:uid="{ADCE02B6-D2AB-44C6-B3F2-65482421A152}"/>
    <cellStyle name="Normal 3 3 5 10" xfId="12956" xr:uid="{8FBCF112-C28C-4635-A233-59795BBBCD0A}"/>
    <cellStyle name="Normal 3 3 5 11" xfId="12957" xr:uid="{D51710A1-81D4-4578-86A3-7A605E598940}"/>
    <cellStyle name="Normal 3 3 5 12" xfId="12958" xr:uid="{8849BCB3-92C2-4044-8648-1760ECB5831E}"/>
    <cellStyle name="Normal 3 3 5 13" xfId="12959" xr:uid="{44B98FD5-FCAA-4183-9D99-E0C581824AF0}"/>
    <cellStyle name="Normal 3 3 5 14" xfId="12960" xr:uid="{A8DBCDC7-4E16-415A-BEEB-A93A2FA25768}"/>
    <cellStyle name="Normal 3 3 5 15" xfId="12961" xr:uid="{0D97AEC5-6688-4296-B6A0-946A7F8C92E8}"/>
    <cellStyle name="Normal 3 3 5 16" xfId="12962" xr:uid="{F703B58F-09F1-4048-92BF-075DA8D25D9A}"/>
    <cellStyle name="Normal 3 3 5 17" xfId="12963" xr:uid="{ED743018-C09A-416C-A182-824369D50D91}"/>
    <cellStyle name="Normal 3 3 5 18" xfId="12964" xr:uid="{01898D3A-E883-4C79-BB13-2A50570D6B6E}"/>
    <cellStyle name="Normal 3 3 5 19" xfId="12965" xr:uid="{863D5796-3A9A-4781-A6C3-9B34F63C35E0}"/>
    <cellStyle name="Normal 3 3 5 2" xfId="12966" xr:uid="{830BECEF-392C-4CD9-BCA5-229574CA0AB7}"/>
    <cellStyle name="Normal 3 3 5 20" xfId="12967" xr:uid="{86342EEA-17AB-4A88-9CF0-A20A38777FC4}"/>
    <cellStyle name="Normal 3 3 5 21" xfId="12968" xr:uid="{535D75EF-F482-4C2C-A3B8-A38B5090C1E3}"/>
    <cellStyle name="Normal 3 3 5 22" xfId="12969" xr:uid="{34B86EFE-878C-49A7-97B2-963938F511F4}"/>
    <cellStyle name="Normal 3 3 5 23" xfId="12970" xr:uid="{EB11C567-EAD6-41B8-A824-AEE40B01CDCF}"/>
    <cellStyle name="Normal 3 3 5 24" xfId="12971" xr:uid="{B26EB8AF-3D46-4643-8A3A-62F9EE274A5C}"/>
    <cellStyle name="Normal 3 3 5 25" xfId="12972" xr:uid="{9A778963-B067-4178-B188-74BD228EA0AF}"/>
    <cellStyle name="Normal 3 3 5 26" xfId="12973" xr:uid="{31C79780-83B8-4553-94EB-84616DE165F4}"/>
    <cellStyle name="Normal 3 3 5 27" xfId="12974" xr:uid="{C463CFEF-30BA-49B3-8DED-9799184C3474}"/>
    <cellStyle name="Normal 3 3 5 28" xfId="12975" xr:uid="{1502FBB9-7BB6-403C-8CAE-9A2E82C060DE}"/>
    <cellStyle name="Normal 3 3 5 29" xfId="12976" xr:uid="{FFC8A3F8-1BDD-4B6C-9531-930A308B4F2D}"/>
    <cellStyle name="Normal 3 3 5 3" xfId="12977" xr:uid="{55A200DA-904B-46A2-83AA-9FF7EE36FA9E}"/>
    <cellStyle name="Normal 3 3 5 30" xfId="12978" xr:uid="{242F2A6B-D3DB-4F8B-BAF5-23321B9B1CE8}"/>
    <cellStyle name="Normal 3 3 5 31" xfId="12979" xr:uid="{6967BE8A-B17E-4164-9EA9-444639741F59}"/>
    <cellStyle name="Normal 3 3 5 32" xfId="12980" xr:uid="{50868BBA-DCC7-481A-84B7-99F5EB55D164}"/>
    <cellStyle name="Normal 3 3 5 33" xfId="12981" xr:uid="{FC1D4BEE-73E6-48B5-A54E-4E1D73979FD3}"/>
    <cellStyle name="Normal 3 3 5 34" xfId="12982" xr:uid="{54A008C4-2E77-44E7-8AAA-2F5B78A7E750}"/>
    <cellStyle name="Normal 3 3 5 35" xfId="12983" xr:uid="{D4A37FF4-6C0E-447A-8AB3-40858679FE3E}"/>
    <cellStyle name="Normal 3 3 5 36" xfId="12984" xr:uid="{2E798BEC-5791-41EA-AAB8-9AF3FA55531D}"/>
    <cellStyle name="Normal 3 3 5 37" xfId="12985" xr:uid="{D311AD60-891D-409C-8971-213E65CE8DE2}"/>
    <cellStyle name="Normal 3 3 5 38" xfId="12986" xr:uid="{6591BD11-91C6-4E8C-AD2D-60FAB434E844}"/>
    <cellStyle name="Normal 3 3 5 39" xfId="12987" xr:uid="{C96A1056-D5BA-4CC4-8B0B-64C5BCE938A3}"/>
    <cellStyle name="Normal 3 3 5 4" xfId="12988" xr:uid="{30E6EC14-5D78-4D03-BA79-7C55B8F7D52D}"/>
    <cellStyle name="Normal 3 3 5 40" xfId="12989" xr:uid="{EECA3040-B618-4AEB-9336-EB114E65B6CD}"/>
    <cellStyle name="Normal 3 3 5 41" xfId="12990" xr:uid="{15DF673A-FB44-4AAB-AAF0-BDD312769490}"/>
    <cellStyle name="Normal 3 3 5 42" xfId="12991" xr:uid="{4DCA3FB7-C41E-47C1-B3F6-F7B2CAB0C096}"/>
    <cellStyle name="Normal 3 3 5 43" xfId="12992" xr:uid="{359E9EA8-3276-4975-9944-6DEE1D952876}"/>
    <cellStyle name="Normal 3 3 5 44" xfId="12993" xr:uid="{7EBB20EB-D39E-4139-A1E3-99BE0AB4AF95}"/>
    <cellStyle name="Normal 3 3 5 45" xfId="12994" xr:uid="{A33D44B1-B890-4768-821E-0953AA9B42F0}"/>
    <cellStyle name="Normal 3 3 5 46" xfId="12995" xr:uid="{99E96DE4-8778-4E5D-B008-774CFEBB3F7D}"/>
    <cellStyle name="Normal 3 3 5 47" xfId="12996" xr:uid="{A98E4A38-8BB9-4B70-AABB-69F0AAF98835}"/>
    <cellStyle name="Normal 3 3 5 5" xfId="12997" xr:uid="{C75712E8-49CD-44F2-9B33-7227EFEF2B81}"/>
    <cellStyle name="Normal 3 3 5 6" xfId="12998" xr:uid="{E3CA6671-729D-4077-89D7-0FBD3B78D17C}"/>
    <cellStyle name="Normal 3 3 5 7" xfId="12999" xr:uid="{62CF06C3-D012-4C44-B01C-0E74C26F5246}"/>
    <cellStyle name="Normal 3 3 5 8" xfId="13000" xr:uid="{3AA5984C-EE25-44E4-A576-296067C72CFA}"/>
    <cellStyle name="Normal 3 3 5 9" xfId="13001" xr:uid="{2C60FDD5-C133-4906-A679-42AF9A926AE5}"/>
    <cellStyle name="Normal 3 30" xfId="13002" xr:uid="{E531601B-E0CD-42A9-80C8-D11B9EF74CAD}"/>
    <cellStyle name="Normal 3 30 2" xfId="13003" xr:uid="{36BF6D65-F32E-4E1A-89A4-D7F2AA0E3944}"/>
    <cellStyle name="Normal 3 30 3" xfId="13004" xr:uid="{93D2EB41-A304-47C2-9E01-C0535C8418FE}"/>
    <cellStyle name="Normal 3 30 4" xfId="13005" xr:uid="{7EF929C5-FFEA-46B3-8EAB-E75DB2D82AF5}"/>
    <cellStyle name="Normal 3 30 5" xfId="13006" xr:uid="{B0CD0CFF-DC5C-4DE5-9C75-48ED6618FCD0}"/>
    <cellStyle name="Normal 3 30 6" xfId="13007" xr:uid="{610CC33F-5A22-4B46-A6CC-B15CE5530E52}"/>
    <cellStyle name="Normal 3 31" xfId="13008" xr:uid="{8C84E557-99C7-4B27-B887-E90B03EF7B36}"/>
    <cellStyle name="Normal 3 31 2" xfId="13009" xr:uid="{1F04BE27-46EF-4FF2-93C3-6E8E40FC434D}"/>
    <cellStyle name="Normal 3 31 3" xfId="13010" xr:uid="{874F4DBC-B629-4785-BDC4-AD785F7B39F4}"/>
    <cellStyle name="Normal 3 31 4" xfId="13011" xr:uid="{B46B22D1-393B-4D4F-A46E-5FE747C68AC8}"/>
    <cellStyle name="Normal 3 31 5" xfId="13012" xr:uid="{8099143D-D021-4311-9A79-959EF4BBE2EB}"/>
    <cellStyle name="Normal 3 31 6" xfId="13013" xr:uid="{E529FCF9-6BD0-46D9-B423-642F1108BA68}"/>
    <cellStyle name="Normal 3 32" xfId="13014" xr:uid="{018DB4FE-6901-4ED9-AB49-A0F7B65DD298}"/>
    <cellStyle name="Normal 3 32 2" xfId="13015" xr:uid="{CE6FA94D-248E-40CC-B08F-2E5E537D0B0F}"/>
    <cellStyle name="Normal 3 32 3" xfId="13016" xr:uid="{FCA5A98C-7B4C-400A-B960-3CA84D35277A}"/>
    <cellStyle name="Normal 3 32 4" xfId="13017" xr:uid="{289D4827-5333-46F7-BAA8-E5468134D960}"/>
    <cellStyle name="Normal 3 32 5" xfId="13018" xr:uid="{723FA88D-1AA2-4022-AF1A-F71185B0D1BA}"/>
    <cellStyle name="Normal 3 32 6" xfId="13019" xr:uid="{A3EF58BC-9803-4421-A15C-9B3C9B06C36C}"/>
    <cellStyle name="Normal 3 33" xfId="13020" xr:uid="{B4AF7F1E-0E17-488C-AE14-26D938E0461C}"/>
    <cellStyle name="Normal 3 33 2" xfId="13021" xr:uid="{1EDDD922-0C32-4E2C-A2F5-D64F67D2AF67}"/>
    <cellStyle name="Normal 3 33 3" xfId="13022" xr:uid="{1F0825CF-6D04-4959-8FCC-AAA7D2150EFE}"/>
    <cellStyle name="Normal 3 33 4" xfId="13023" xr:uid="{5C30F89F-83E5-48A4-B90A-F97AA5B84FC4}"/>
    <cellStyle name="Normal 3 33 5" xfId="13024" xr:uid="{F685CE85-7843-4642-82CE-1F0C5941FE70}"/>
    <cellStyle name="Normal 3 33 6" xfId="13025" xr:uid="{FE315913-C992-43A6-8C4A-A61673281261}"/>
    <cellStyle name="Normal 3 34" xfId="13026" xr:uid="{33810CA8-09AE-4018-A222-A0E06732F15A}"/>
    <cellStyle name="Normal 3 35" xfId="13027" xr:uid="{7301AC39-C0AF-42C7-8406-A8D08CF7C8C7}"/>
    <cellStyle name="Normal 3 36" xfId="13028" xr:uid="{D0558998-D8DA-455E-8D51-E089BDBF97AA}"/>
    <cellStyle name="Normal 3 37" xfId="13029" xr:uid="{F69D4178-6D3C-4626-96DD-314B81C767F4}"/>
    <cellStyle name="Normal 3 38" xfId="13030" xr:uid="{440A4EDB-ADCA-4BB5-A001-58120E852464}"/>
    <cellStyle name="Normal 3 39" xfId="13031" xr:uid="{7A0B5722-F401-4405-BE49-8CE55FCABEFD}"/>
    <cellStyle name="Normal 3 4" xfId="13032" xr:uid="{9BD2265A-6516-433C-AE40-8A65C2079B72}"/>
    <cellStyle name="Normal 3 4 2" xfId="13033" xr:uid="{72A20AB1-A8B8-4104-A459-FF141C615169}"/>
    <cellStyle name="Normal 3 4 3" xfId="13034" xr:uid="{D50270B3-88DE-4CA3-AC29-8635A3D15E2F}"/>
    <cellStyle name="Normal 3 4 4" xfId="13035" xr:uid="{F45516FA-6426-451C-BCD8-559DC1579976}"/>
    <cellStyle name="Normal 3 4 5" xfId="13036" xr:uid="{8FE6022C-B81C-45A6-8278-D499E51E9B79}"/>
    <cellStyle name="Normal 3 40" xfId="52" xr:uid="{35D84E04-F158-4658-B4F0-9678C702BD32}"/>
    <cellStyle name="Normal 3 41" xfId="13037" xr:uid="{89B61730-270B-4737-9BBC-7D33589FA080}"/>
    <cellStyle name="Normal 3 42" xfId="13038" xr:uid="{A34C199F-5E2B-4B8B-8DFE-8F45E64E75CA}"/>
    <cellStyle name="Normal 3 43" xfId="13039" xr:uid="{D3EE955D-FC6B-4C33-A425-E9983667AD54}"/>
    <cellStyle name="Normal 3 44" xfId="13040" xr:uid="{22C87CFC-1399-4307-9633-1A5BE17DBEEC}"/>
    <cellStyle name="Normal 3 45" xfId="13041" xr:uid="{FEF60D9B-19B9-4CCE-920B-896A014BF8F3}"/>
    <cellStyle name="Normal 3 46" xfId="13042" xr:uid="{CA014ACE-470D-4E9B-9FEC-355E094CE0C1}"/>
    <cellStyle name="Normal 3 47" xfId="13043" xr:uid="{0A7DCA2F-B6C8-4C6F-A168-38C395D09680}"/>
    <cellStyle name="Normal 3 48" xfId="13044" xr:uid="{3CDEB12A-7C3B-4EF4-8DD5-0F9179C18C63}"/>
    <cellStyle name="Normal 3 49" xfId="13045" xr:uid="{56440907-A0A8-4D1A-BAFA-AF83750BB736}"/>
    <cellStyle name="Normal 3 5" xfId="13046" xr:uid="{0A51FC01-D26E-4222-81C4-E4C763438A6C}"/>
    <cellStyle name="Normal 3 5 2" xfId="13047" xr:uid="{EFAEB617-B316-405F-ABC9-961EC213BE20}"/>
    <cellStyle name="Normal 3 5 3" xfId="13048" xr:uid="{28BC52AE-2904-4C40-8A87-D67B90EE95A9}"/>
    <cellStyle name="Normal 3 5 4" xfId="13049" xr:uid="{68732C32-4683-4915-9041-0A541020F0D1}"/>
    <cellStyle name="Normal 3 5 5" xfId="13050" xr:uid="{12751798-ED28-4785-B818-0E579B3F2E4D}"/>
    <cellStyle name="Normal 3 50" xfId="13051" xr:uid="{40EF78AD-10A9-49AE-8092-0716D146A35C}"/>
    <cellStyle name="Normal 3 51" xfId="13052" xr:uid="{4A307796-E649-47B9-9D5A-E912C25B19CD}"/>
    <cellStyle name="Normal 3 52" xfId="13053" xr:uid="{11DA18C8-1ED7-45A4-899C-9508A48FB41C}"/>
    <cellStyle name="Normal 3 53" xfId="13054" xr:uid="{D80B43F9-A9F1-4C44-96FE-2F86F9CC618E}"/>
    <cellStyle name="Normal 3 54" xfId="13055" xr:uid="{B7870C2D-7BE4-4AE4-BA1F-D54209D7FFF8}"/>
    <cellStyle name="Normal 3 55" xfId="13056" xr:uid="{AE1DC7F4-35CC-4946-9F7B-14EDD3482DBD}"/>
    <cellStyle name="Normal 3 56" xfId="13057" xr:uid="{D8B085CF-72C1-4BCB-8975-A6809148D15A}"/>
    <cellStyle name="Normal 3 57" xfId="13058" xr:uid="{EBDE982C-C826-4FFB-9CA4-5BB494B58118}"/>
    <cellStyle name="Normal 3 58" xfId="13059" xr:uid="{76EAF945-26F8-4003-A178-FF9CDC482620}"/>
    <cellStyle name="Normal 3 59" xfId="13060" xr:uid="{3FFDC0CC-1424-4A49-8D84-3100D344BE45}"/>
    <cellStyle name="Normal 3 6" xfId="13061" xr:uid="{8D894E19-1B0C-4CCB-AC34-1469DFBC74D3}"/>
    <cellStyle name="Normal 3 6 2" xfId="13062" xr:uid="{4D11814D-1EFD-428E-8554-6EFA701FC3A9}"/>
    <cellStyle name="Normal 3 6 3" xfId="13063" xr:uid="{22998803-1AC8-442A-99C6-C411B28D4E48}"/>
    <cellStyle name="Normal 3 6 4" xfId="13064" xr:uid="{6AD66C13-03D2-47D0-85CD-B5AA28822431}"/>
    <cellStyle name="Normal 3 6 5" xfId="13065" xr:uid="{DEFB7637-9BCF-48B4-AA74-EF903F0B25EE}"/>
    <cellStyle name="Normal 3 60" xfId="13066" xr:uid="{E3DCFA45-417B-44EF-901D-5B1B46E981E1}"/>
    <cellStyle name="Normal 3 61" xfId="13067" xr:uid="{315F44A9-D81D-4C25-9C13-ABE8DDCACF9B}"/>
    <cellStyle name="Normal 3 62" xfId="13068" xr:uid="{D944D739-43B8-4FBB-9F66-3F885C532485}"/>
    <cellStyle name="Normal 3 63" xfId="13069" xr:uid="{368C3A58-E35D-4960-926B-F2330C717294}"/>
    <cellStyle name="Normal 3 64" xfId="13070" xr:uid="{6785CEDD-49A9-4E40-A090-51B87E171086}"/>
    <cellStyle name="Normal 3 65" xfId="12090" xr:uid="{66D4246D-7401-48C3-A187-B96D1B78B251}"/>
    <cellStyle name="Normal 3 7" xfId="13071" xr:uid="{C641D9E6-A0B9-42BC-B2A8-420639392BDC}"/>
    <cellStyle name="Normal 3 7 10" xfId="13072" xr:uid="{868500F1-3EE7-44A2-A1C7-2EA0C2E5BD1D}"/>
    <cellStyle name="Normal 3 7 11" xfId="13073" xr:uid="{C7EAEC1E-DA0A-435B-A53C-C679F60448A6}"/>
    <cellStyle name="Normal 3 7 12" xfId="13074" xr:uid="{78D5D622-AA43-402A-89DF-FBE0F57881B8}"/>
    <cellStyle name="Normal 3 7 13" xfId="13075" xr:uid="{94AE79BD-4429-4936-ACE3-EB279EC8A57E}"/>
    <cellStyle name="Normal 3 7 14" xfId="13076" xr:uid="{AD70919C-99A7-4F4A-A6E8-3BAE498D60E0}"/>
    <cellStyle name="Normal 3 7 15" xfId="13077" xr:uid="{A9E25F73-E543-4ECD-ABD2-713D91743F53}"/>
    <cellStyle name="Normal 3 7 16" xfId="13078" xr:uid="{51238D5D-5953-4362-82BD-0F277BE200E3}"/>
    <cellStyle name="Normal 3 7 17" xfId="13079" xr:uid="{1AE8A9AA-8DC7-43B7-ACA1-495DB68EC90A}"/>
    <cellStyle name="Normal 3 7 18" xfId="13080" xr:uid="{32B96EBE-2927-4C02-9925-DECFDCE51208}"/>
    <cellStyle name="Normal 3 7 19" xfId="13081" xr:uid="{D5C42207-6F85-4B39-8717-C392A1E014C2}"/>
    <cellStyle name="Normal 3 7 2" xfId="13082" xr:uid="{717D6C80-32B3-437A-AEEC-9FF0A9638B71}"/>
    <cellStyle name="Normal 3 7 2 10" xfId="13083" xr:uid="{E9DFA908-74B2-4897-9983-C062E0924EA2}"/>
    <cellStyle name="Normal 3 7 2 11" xfId="13084" xr:uid="{B349B6DA-9D01-4093-95EF-28E2770E39D0}"/>
    <cellStyle name="Normal 3 7 2 12" xfId="13085" xr:uid="{EBA99EA1-4094-4F75-8194-756A110F647B}"/>
    <cellStyle name="Normal 3 7 2 13" xfId="13086" xr:uid="{A51A1008-3BC1-48D6-B4C5-04955D1EF9DB}"/>
    <cellStyle name="Normal 3 7 2 14" xfId="13087" xr:uid="{2F986F26-FA7B-45CA-92F7-A73ED67E66C2}"/>
    <cellStyle name="Normal 3 7 2 15" xfId="13088" xr:uid="{F2E4939F-761B-40E3-A63D-AAA2EDF27AE5}"/>
    <cellStyle name="Normal 3 7 2 16" xfId="13089" xr:uid="{E076551A-A10F-4143-AE17-96DE8FFDF693}"/>
    <cellStyle name="Normal 3 7 2 17" xfId="13090" xr:uid="{34E44F77-A27C-46EE-9A5C-9716DEED0112}"/>
    <cellStyle name="Normal 3 7 2 18" xfId="13091" xr:uid="{9AD78627-6BAE-4F47-B1FD-66FD0804A403}"/>
    <cellStyle name="Normal 3 7 2 19" xfId="13092" xr:uid="{E85248BA-255F-47BD-8266-14A85B076D6A}"/>
    <cellStyle name="Normal 3 7 2 2" xfId="13093" xr:uid="{8C39ADE6-F848-4ED4-8B63-8E796015C318}"/>
    <cellStyle name="Normal 3 7 2 20" xfId="13094" xr:uid="{A8266C2E-16BC-4CFF-A83A-5367B8EA0291}"/>
    <cellStyle name="Normal 3 7 2 21" xfId="13095" xr:uid="{B462D155-2E9E-4A2E-A0FF-6812954D33B5}"/>
    <cellStyle name="Normal 3 7 2 22" xfId="13096" xr:uid="{08C7D433-F5B5-46A3-9FA4-0EE9E200988F}"/>
    <cellStyle name="Normal 3 7 2 23" xfId="13097" xr:uid="{966B2FB5-5A6D-4EDE-8278-5E6FBBDC5CB5}"/>
    <cellStyle name="Normal 3 7 2 24" xfId="13098" xr:uid="{1E89FB7D-555F-470D-8B99-7FCB0EB553B7}"/>
    <cellStyle name="Normal 3 7 2 25" xfId="13099" xr:uid="{DDB5DD2C-6EBD-4BE6-AC4B-A4E021CD2A47}"/>
    <cellStyle name="Normal 3 7 2 26" xfId="13100" xr:uid="{3ABEBA1F-B099-4E5E-BB36-6CF784B8B3B6}"/>
    <cellStyle name="Normal 3 7 2 27" xfId="13101" xr:uid="{BE9D8483-9036-43C8-8D97-D44946B18496}"/>
    <cellStyle name="Normal 3 7 2 28" xfId="13102" xr:uid="{022E48E3-EB0C-4902-A95F-2F56D61D44C2}"/>
    <cellStyle name="Normal 3 7 2 29" xfId="13103" xr:uid="{587CCC8B-F982-4630-889B-14DBF9C9090E}"/>
    <cellStyle name="Normal 3 7 2 3" xfId="13104" xr:uid="{3E78DDDB-3424-4DA1-85B1-29202AA38101}"/>
    <cellStyle name="Normal 3 7 2 30" xfId="13105" xr:uid="{9F6FA1ED-F489-443D-B1C5-E4E6483CD827}"/>
    <cellStyle name="Normal 3 7 2 31" xfId="13106" xr:uid="{8F17D8D2-3021-461C-B66B-307585D3859A}"/>
    <cellStyle name="Normal 3 7 2 32" xfId="13107" xr:uid="{55624D5A-6BF0-4507-834E-FB9487FBC4FF}"/>
    <cellStyle name="Normal 3 7 2 4" xfId="13108" xr:uid="{A373C98C-091F-4481-802B-74A1EF767C2C}"/>
    <cellStyle name="Normal 3 7 2 5" xfId="13109" xr:uid="{A6A2BA0A-CCC5-4C43-ADBF-884FFB5C3294}"/>
    <cellStyle name="Normal 3 7 2 6" xfId="13110" xr:uid="{BFD17522-5270-44F0-9DDB-96959B8E25BF}"/>
    <cellStyle name="Normal 3 7 2 7" xfId="13111" xr:uid="{E4BFFEE7-36C5-4997-9C2A-4ABB31877A5E}"/>
    <cellStyle name="Normal 3 7 2 8" xfId="13112" xr:uid="{93ED551A-BB84-4924-A8BD-61BD08A3FFF5}"/>
    <cellStyle name="Normal 3 7 2 9" xfId="13113" xr:uid="{9E095790-7F69-4566-BB07-17838E926543}"/>
    <cellStyle name="Normal 3 7 20" xfId="13114" xr:uid="{78737C40-5AED-40E1-AF32-48AFA6B2FECC}"/>
    <cellStyle name="Normal 3 7 21" xfId="13115" xr:uid="{C9D5E313-186C-4580-93C2-9C9560BF5FAF}"/>
    <cellStyle name="Normal 3 7 22" xfId="13116" xr:uid="{DA9268E4-AA7B-47F0-909B-875562C087BE}"/>
    <cellStyle name="Normal 3 7 23" xfId="13117" xr:uid="{7D6B2692-8437-498C-B60D-9BBCF888F878}"/>
    <cellStyle name="Normal 3 7 24" xfId="13118" xr:uid="{20DB4335-84D3-4D83-AD95-012C5E876E60}"/>
    <cellStyle name="Normal 3 7 25" xfId="13119" xr:uid="{52D3B0C6-2B03-4C34-9F7C-824E94C68DFA}"/>
    <cellStyle name="Normal 3 7 26" xfId="13120" xr:uid="{5CF1EE2D-4BA8-4002-8B6C-358674B27265}"/>
    <cellStyle name="Normal 3 7 27" xfId="13121" xr:uid="{038C27E2-3A49-4FCC-86F8-41AF21FA23B2}"/>
    <cellStyle name="Normal 3 7 28" xfId="13122" xr:uid="{6DFCC895-EC4A-4532-ABB3-624ECF56294C}"/>
    <cellStyle name="Normal 3 7 29" xfId="13123" xr:uid="{6A8D4749-3D46-4453-867F-3A0D77FF839C}"/>
    <cellStyle name="Normal 3 7 3" xfId="13124" xr:uid="{9D279601-26A7-4E06-A0CF-C3ABEFE0030B}"/>
    <cellStyle name="Normal 3 7 30" xfId="13125" xr:uid="{987D205B-B0C9-4564-812D-048594775845}"/>
    <cellStyle name="Normal 3 7 31" xfId="13126" xr:uid="{09A4C789-CDBC-46BA-AF49-FDAD372F976C}"/>
    <cellStyle name="Normal 3 7 32" xfId="13127" xr:uid="{489B9348-94B0-461D-B438-B55D490D80EB}"/>
    <cellStyle name="Normal 3 7 33" xfId="13128" xr:uid="{FAE7FC56-0AF1-4C64-A77D-7CBA8BC76D3C}"/>
    <cellStyle name="Normal 3 7 34" xfId="13129" xr:uid="{7A8F187B-7CA2-491E-BD3A-16CB3BDB463C}"/>
    <cellStyle name="Normal 3 7 35" xfId="13130" xr:uid="{2183C815-254A-49D5-8E2D-1567D74D2787}"/>
    <cellStyle name="Normal 3 7 4" xfId="13131" xr:uid="{F32FA6D0-0F7C-4A50-8443-643B480E645F}"/>
    <cellStyle name="Normal 3 7 5" xfId="13132" xr:uid="{2515EE52-7C3F-4803-ACE2-5A979CE161E6}"/>
    <cellStyle name="Normal 3 7 6" xfId="13133" xr:uid="{135C19AA-0EE8-4BC0-99A9-E00619486EC1}"/>
    <cellStyle name="Normal 3 7 7" xfId="13134" xr:uid="{BCEFBB53-13F2-4A22-BEC2-0C9DB032F748}"/>
    <cellStyle name="Normal 3 7 8" xfId="13135" xr:uid="{F22A3A7E-F1E5-4244-9573-20EE518133BB}"/>
    <cellStyle name="Normal 3 7 9" xfId="13136" xr:uid="{35BAB298-82D1-462C-833F-6353347854B3}"/>
    <cellStyle name="Normal 3 8" xfId="13137" xr:uid="{15326C33-DB93-4829-81AA-52BB2678310D}"/>
    <cellStyle name="Normal 3 8 10" xfId="13138" xr:uid="{20E76D40-D534-43F2-BB0A-0B604C11D01A}"/>
    <cellStyle name="Normal 3 8 11" xfId="13139" xr:uid="{1898107C-C577-4576-8EF0-0E97AA960A56}"/>
    <cellStyle name="Normal 3 8 12" xfId="13140" xr:uid="{98CE44D5-8DE9-486C-8ECB-17908FACC624}"/>
    <cellStyle name="Normal 3 8 13" xfId="13141" xr:uid="{905EF103-F493-44C3-A9AD-50DAD651465F}"/>
    <cellStyle name="Normal 3 8 14" xfId="13142" xr:uid="{F019413F-3EF6-4DED-BE4E-5D8F8FF634BB}"/>
    <cellStyle name="Normal 3 8 15" xfId="13143" xr:uid="{C426B2FB-B418-4D05-BDCB-429C36E051CF}"/>
    <cellStyle name="Normal 3 8 16" xfId="13144" xr:uid="{FE69B5DA-7305-496D-9FBC-835D8061D412}"/>
    <cellStyle name="Normal 3 8 17" xfId="13145" xr:uid="{644833DB-ACCE-4C62-A709-5C50B4196532}"/>
    <cellStyle name="Normal 3 8 18" xfId="13146" xr:uid="{D066A3EA-30F7-48CD-A01D-179998A92B24}"/>
    <cellStyle name="Normal 3 8 19" xfId="13147" xr:uid="{A79371C1-B64B-4CB0-82D1-77FB109B5405}"/>
    <cellStyle name="Normal 3 8 2" xfId="13148" xr:uid="{86FC1DDB-2EE1-4314-9803-F7C04A333E87}"/>
    <cellStyle name="Normal 3 8 2 10" xfId="13149" xr:uid="{83E5579A-E5B0-405B-B5D0-9B80CBB0BF70}"/>
    <cellStyle name="Normal 3 8 2 11" xfId="13150" xr:uid="{308E3CA6-9324-4F11-A264-1A878FAAB580}"/>
    <cellStyle name="Normal 3 8 2 12" xfId="13151" xr:uid="{6E5E8C87-E3D4-428B-8661-57A08641D09B}"/>
    <cellStyle name="Normal 3 8 2 13" xfId="13152" xr:uid="{61C0AA4E-8A54-4306-87CE-7B3B06F9D4A5}"/>
    <cellStyle name="Normal 3 8 2 14" xfId="13153" xr:uid="{3B5176B8-5305-4FF2-B82D-D052542B56EF}"/>
    <cellStyle name="Normal 3 8 2 15" xfId="13154" xr:uid="{B77DCCE3-DCF8-437D-8247-CED402F0C797}"/>
    <cellStyle name="Normal 3 8 2 16" xfId="13155" xr:uid="{19EB2853-5491-455C-8608-7D732233D47E}"/>
    <cellStyle name="Normal 3 8 2 17" xfId="13156" xr:uid="{22F53384-9CC7-48E6-A329-4D1CA4426DE3}"/>
    <cellStyle name="Normal 3 8 2 18" xfId="13157" xr:uid="{2D018F04-F409-447F-9028-1083205E804D}"/>
    <cellStyle name="Normal 3 8 2 19" xfId="13158" xr:uid="{5EB6D49B-CF18-4F14-87C2-6F3A29A7D4B7}"/>
    <cellStyle name="Normal 3 8 2 2" xfId="13159" xr:uid="{89751F75-02C3-4153-BED9-5B974889B378}"/>
    <cellStyle name="Normal 3 8 2 20" xfId="13160" xr:uid="{D368881D-5C7D-4960-B2BA-4C67A9B2F71B}"/>
    <cellStyle name="Normal 3 8 2 21" xfId="13161" xr:uid="{6B9B69E6-D47B-44D2-936A-103886A1392D}"/>
    <cellStyle name="Normal 3 8 2 22" xfId="13162" xr:uid="{9FD85094-A51D-4313-AF1D-6E770E43EDC9}"/>
    <cellStyle name="Normal 3 8 2 23" xfId="13163" xr:uid="{2F7FF112-0C46-4CC7-B910-7BD51B041AF8}"/>
    <cellStyle name="Normal 3 8 2 24" xfId="13164" xr:uid="{D1531048-211C-4976-B940-577F5D8ECC74}"/>
    <cellStyle name="Normal 3 8 2 25" xfId="13165" xr:uid="{402F1083-DEB9-4FC2-9DF3-54DE59A0BD91}"/>
    <cellStyle name="Normal 3 8 2 26" xfId="13166" xr:uid="{E8A7B0BB-6688-48D6-AE4A-5527DE0615C9}"/>
    <cellStyle name="Normal 3 8 2 27" xfId="13167" xr:uid="{CD4BFD5F-198C-48A2-A599-0E1F5218AA2A}"/>
    <cellStyle name="Normal 3 8 2 28" xfId="13168" xr:uid="{D07890F2-543D-4728-A14E-0BB7E1DFC5F1}"/>
    <cellStyle name="Normal 3 8 2 29" xfId="13169" xr:uid="{687799E2-821F-46F3-B0D2-354265ADE33E}"/>
    <cellStyle name="Normal 3 8 2 3" xfId="13170" xr:uid="{7B945B7E-E4E5-4118-B002-BEE8A66BCDE3}"/>
    <cellStyle name="Normal 3 8 2 30" xfId="13171" xr:uid="{D25106D5-5363-47BA-8BA0-A26B97FB2F05}"/>
    <cellStyle name="Normal 3 8 2 31" xfId="13172" xr:uid="{93E4E8AC-A97E-43B7-B938-5BCF6D98F6D5}"/>
    <cellStyle name="Normal 3 8 2 32" xfId="13173" xr:uid="{10F57458-1F3E-479E-8F50-87BBF61805E6}"/>
    <cellStyle name="Normal 3 8 2 4" xfId="13174" xr:uid="{DB75AD2C-D4C7-4EC0-BC2F-4B8EDD0DA68B}"/>
    <cellStyle name="Normal 3 8 2 5" xfId="13175" xr:uid="{76B60A3E-232C-433B-9269-8EE589987FE7}"/>
    <cellStyle name="Normal 3 8 2 6" xfId="13176" xr:uid="{4891B79B-4A53-423A-A0EF-F984F14ED7D0}"/>
    <cellStyle name="Normal 3 8 2 7" xfId="13177" xr:uid="{997FB940-F263-4A4E-80A3-7C1A6C57994F}"/>
    <cellStyle name="Normal 3 8 2 8" xfId="13178" xr:uid="{4B72DE64-403F-4164-8C1F-495AFFB6CF6A}"/>
    <cellStyle name="Normal 3 8 2 9" xfId="13179" xr:uid="{4633BE7D-7ACE-4FC4-874A-2B5C43911263}"/>
    <cellStyle name="Normal 3 8 20" xfId="13180" xr:uid="{3887BA23-EFF3-4EEF-9E3D-2B808CF0008F}"/>
    <cellStyle name="Normal 3 8 21" xfId="13181" xr:uid="{B01FAED0-60DB-45F4-917A-DD00AFF23A2F}"/>
    <cellStyle name="Normal 3 8 22" xfId="13182" xr:uid="{363AF701-8EC6-42AA-B28E-01586F6AC63A}"/>
    <cellStyle name="Normal 3 8 23" xfId="13183" xr:uid="{529EC037-A4F6-4927-AF2D-65F47CBB8911}"/>
    <cellStyle name="Normal 3 8 24" xfId="13184" xr:uid="{B6A7C749-5DD5-4263-BEB6-C3283D7CCAD0}"/>
    <cellStyle name="Normal 3 8 25" xfId="13185" xr:uid="{1832097A-48C1-4800-9DE0-37B2999879DD}"/>
    <cellStyle name="Normal 3 8 26" xfId="13186" xr:uid="{B030DD50-33D4-499F-A6E1-2EB46F78169C}"/>
    <cellStyle name="Normal 3 8 27" xfId="13187" xr:uid="{A773FFAB-116A-42B7-978D-FEB8E650983F}"/>
    <cellStyle name="Normal 3 8 28" xfId="13188" xr:uid="{A7426F2B-930C-4D4E-9239-F44BA29F0AE4}"/>
    <cellStyle name="Normal 3 8 29" xfId="13189" xr:uid="{DA6AF4EA-D31E-4B57-A2D7-ABEC55E09392}"/>
    <cellStyle name="Normal 3 8 3" xfId="13190" xr:uid="{30ECC60F-153F-49D2-B873-F4297B34D811}"/>
    <cellStyle name="Normal 3 8 30" xfId="13191" xr:uid="{1E754747-7836-4F63-9BB1-B668D5EA7DF2}"/>
    <cellStyle name="Normal 3 8 31" xfId="13192" xr:uid="{86076AC3-632E-4BAD-821E-5E58BCEDB845}"/>
    <cellStyle name="Normal 3 8 32" xfId="13193" xr:uid="{66A81853-8E3B-495B-8860-8812F897922A}"/>
    <cellStyle name="Normal 3 8 33" xfId="13194" xr:uid="{C7B9A073-E19C-453E-A50B-FDAD0F91743D}"/>
    <cellStyle name="Normal 3 8 34" xfId="13195" xr:uid="{15B5FD0E-9BCA-439E-9309-8341ADF4E395}"/>
    <cellStyle name="Normal 3 8 4" xfId="13196" xr:uid="{A04F792A-5272-4DCF-9EA8-A1803E5D4557}"/>
    <cellStyle name="Normal 3 8 5" xfId="13197" xr:uid="{D08F2054-B939-4F00-97AB-16F9E33E0979}"/>
    <cellStyle name="Normal 3 8 6" xfId="13198" xr:uid="{F52EBB8F-917C-4872-8139-A6DD8F25C8B1}"/>
    <cellStyle name="Normal 3 8 7" xfId="13199" xr:uid="{3B604471-6C80-4A0F-9631-85A57E93BC75}"/>
    <cellStyle name="Normal 3 8 8" xfId="13200" xr:uid="{41DD4F3A-E6A3-42D7-B65B-5CFC8598017C}"/>
    <cellStyle name="Normal 3 8 9" xfId="13201" xr:uid="{F1E314F4-053A-43E1-9918-A09F521ED94D}"/>
    <cellStyle name="Normal 3 9" xfId="13202" xr:uid="{F2612FB5-3740-4C6F-93C2-5C5BE79A5448}"/>
    <cellStyle name="Normal 3 9 10" xfId="13203" xr:uid="{5593467B-25F8-419E-A5CE-D46F2FEFF9C3}"/>
    <cellStyle name="Normal 3 9 11" xfId="13204" xr:uid="{BE4C34C2-D4E6-4451-989A-E7E395BE7A6A}"/>
    <cellStyle name="Normal 3 9 12" xfId="13205" xr:uid="{29AFBE67-C5C3-4E67-8540-527C68E2178F}"/>
    <cellStyle name="Normal 3 9 13" xfId="13206" xr:uid="{16E63C08-7A36-42AE-9142-A4530A102B32}"/>
    <cellStyle name="Normal 3 9 14" xfId="13207" xr:uid="{FEE565C0-E354-49A0-87CB-210E3AE36A77}"/>
    <cellStyle name="Normal 3 9 15" xfId="13208" xr:uid="{2AF42E4A-DE87-47B8-BCAA-CF72B22E673A}"/>
    <cellStyle name="Normal 3 9 16" xfId="13209" xr:uid="{51429FFB-0C3C-4F8B-A4A3-B890A534776D}"/>
    <cellStyle name="Normal 3 9 17" xfId="13210" xr:uid="{61865251-647E-473D-B8A5-6E1F7F640979}"/>
    <cellStyle name="Normal 3 9 18" xfId="13211" xr:uid="{A4E74796-D3D2-4EEA-B7AA-20B4F6B07175}"/>
    <cellStyle name="Normal 3 9 19" xfId="13212" xr:uid="{E35AC72A-324A-47FD-BCEF-1E2BCE417FF0}"/>
    <cellStyle name="Normal 3 9 2" xfId="13213" xr:uid="{24297B16-10FF-45A9-B949-6478EF5B8CFE}"/>
    <cellStyle name="Normal 3 9 2 10" xfId="13214" xr:uid="{B4B4CA2E-2B4A-4541-9E1E-F704F86E416B}"/>
    <cellStyle name="Normal 3 9 2 11" xfId="13215" xr:uid="{3D2F384E-1043-4B39-A1C4-9015841AFD4C}"/>
    <cellStyle name="Normal 3 9 2 12" xfId="13216" xr:uid="{085EB92F-E6FA-45BA-8BAB-10B349E37D13}"/>
    <cellStyle name="Normal 3 9 2 13" xfId="13217" xr:uid="{BB80354A-6100-45EE-A10F-E2ACDA945F24}"/>
    <cellStyle name="Normal 3 9 2 14" xfId="13218" xr:uid="{4FD2B105-0830-4FBA-93E7-C5A541240D46}"/>
    <cellStyle name="Normal 3 9 2 15" xfId="13219" xr:uid="{C34DE88F-ED8B-4444-A22C-1519D4AA9F4A}"/>
    <cellStyle name="Normal 3 9 2 16" xfId="13220" xr:uid="{A72710B2-CD09-4E51-BD87-5DFE55736A27}"/>
    <cellStyle name="Normal 3 9 2 17" xfId="13221" xr:uid="{702A5240-5AC2-44FF-B360-91738CD28C8E}"/>
    <cellStyle name="Normal 3 9 2 18" xfId="13222" xr:uid="{3788CCED-E873-4593-856A-0625833515C0}"/>
    <cellStyle name="Normal 3 9 2 19" xfId="13223" xr:uid="{A9797544-09AF-43DC-9498-AB6EEDEC58C8}"/>
    <cellStyle name="Normal 3 9 2 2" xfId="13224" xr:uid="{9560A484-FFC3-4F5A-820C-02BF7AEC2EBF}"/>
    <cellStyle name="Normal 3 9 2 20" xfId="13225" xr:uid="{349198F4-5AB2-47B7-B4B9-FBD5FAD342FB}"/>
    <cellStyle name="Normal 3 9 2 21" xfId="13226" xr:uid="{3B7E0BCF-1536-49EE-ADED-314B154010F9}"/>
    <cellStyle name="Normal 3 9 2 22" xfId="13227" xr:uid="{E5FC3EED-1DCC-474D-A32E-C0A4CA79B6D7}"/>
    <cellStyle name="Normal 3 9 2 23" xfId="13228" xr:uid="{8EE3B96A-C236-4118-93F3-3E5817DAE4C4}"/>
    <cellStyle name="Normal 3 9 2 24" xfId="13229" xr:uid="{50179894-9912-4331-AF03-F5C00DB924F0}"/>
    <cellStyle name="Normal 3 9 2 25" xfId="13230" xr:uid="{BC3D68FA-A861-4157-86D5-7BD9AE053840}"/>
    <cellStyle name="Normal 3 9 2 26" xfId="13231" xr:uid="{DB916F1D-AC10-4A42-B1DA-AB8CF6D2B6D3}"/>
    <cellStyle name="Normal 3 9 2 27" xfId="13232" xr:uid="{092E5763-4C0A-4858-B1B2-8A717BDBD640}"/>
    <cellStyle name="Normal 3 9 2 28" xfId="13233" xr:uid="{B8B88863-86CC-4D3F-AE7F-AB8E8048B9C7}"/>
    <cellStyle name="Normal 3 9 2 29" xfId="13234" xr:uid="{63FEB003-3503-4F52-9B89-F344F91B5B91}"/>
    <cellStyle name="Normal 3 9 2 3" xfId="13235" xr:uid="{3362F78D-6C4A-49C4-90B7-9FB403ACDB2D}"/>
    <cellStyle name="Normal 3 9 2 30" xfId="13236" xr:uid="{B1DAEECA-BD9E-4729-BF6F-9ECD20AA5D82}"/>
    <cellStyle name="Normal 3 9 2 31" xfId="13237" xr:uid="{F89CDC2F-5064-40D6-8E55-C0F3EC638F7C}"/>
    <cellStyle name="Normal 3 9 2 32" xfId="13238" xr:uid="{5AB47EBD-6B6B-43AC-8FC4-1E6E82FE7C52}"/>
    <cellStyle name="Normal 3 9 2 4" xfId="13239" xr:uid="{725E52C8-EE23-404E-A9FC-50D7B9528792}"/>
    <cellStyle name="Normal 3 9 2 5" xfId="13240" xr:uid="{AEC0E13A-BFB0-4310-BE64-8391EAC9A503}"/>
    <cellStyle name="Normal 3 9 2 6" xfId="13241" xr:uid="{82EFD8FA-0D5F-4D7A-ABB4-77AC8BEF0047}"/>
    <cellStyle name="Normal 3 9 2 7" xfId="13242" xr:uid="{039566D0-2CF7-4DA1-A38E-4E70D0AF49F1}"/>
    <cellStyle name="Normal 3 9 2 8" xfId="13243" xr:uid="{896C78A4-01A9-4579-88A2-C6C47237DF06}"/>
    <cellStyle name="Normal 3 9 2 9" xfId="13244" xr:uid="{5C973767-7CA3-439D-9617-2BDF9424B561}"/>
    <cellStyle name="Normal 3 9 20" xfId="13245" xr:uid="{9D8EC4BC-1646-45A4-91E7-D850B059860C}"/>
    <cellStyle name="Normal 3 9 21" xfId="13246" xr:uid="{60BC71EA-2E8E-4ABA-98F7-DA3D36F3FB22}"/>
    <cellStyle name="Normal 3 9 22" xfId="13247" xr:uid="{35FB2DD9-E269-4B03-A10E-48B33681F931}"/>
    <cellStyle name="Normal 3 9 23" xfId="13248" xr:uid="{7396073A-107D-4C70-8644-B6626CD8FF6D}"/>
    <cellStyle name="Normal 3 9 24" xfId="13249" xr:uid="{7E00F7A2-CB1B-4E35-A2BA-9969ECE01E1D}"/>
    <cellStyle name="Normal 3 9 25" xfId="13250" xr:uid="{62B75BB4-1D21-4423-9F48-3A8FF449B5EF}"/>
    <cellStyle name="Normal 3 9 26" xfId="13251" xr:uid="{DB3D0C24-6F06-4D50-8781-CC72767535AA}"/>
    <cellStyle name="Normal 3 9 27" xfId="13252" xr:uid="{E021E5B7-4B0D-4352-A7F6-5A4A91C398A3}"/>
    <cellStyle name="Normal 3 9 28" xfId="13253" xr:uid="{CB86AE50-C19D-4956-8E00-72ABAF6BC781}"/>
    <cellStyle name="Normal 3 9 29" xfId="13254" xr:uid="{05CB4900-C3A6-490F-AF6F-27EADE1CAC23}"/>
    <cellStyle name="Normal 3 9 3" xfId="13255" xr:uid="{2356051F-346B-4FEE-847D-7EBB33C44858}"/>
    <cellStyle name="Normal 3 9 30" xfId="13256" xr:uid="{BCB87955-B0A1-45EE-A26C-D3C0EDF9347C}"/>
    <cellStyle name="Normal 3 9 31" xfId="13257" xr:uid="{A35E2C43-8EC5-4981-9423-1FF2042277BE}"/>
    <cellStyle name="Normal 3 9 32" xfId="13258" xr:uid="{0AB11B34-59BB-4B48-B349-80A9961967C4}"/>
    <cellStyle name="Normal 3 9 33" xfId="13259" xr:uid="{6D7B8420-56D6-4311-A0FF-3FFD4930E2DA}"/>
    <cellStyle name="Normal 3 9 34" xfId="13260" xr:uid="{DFBCC717-DBA5-43EA-93F3-C23175BF001C}"/>
    <cellStyle name="Normal 3 9 4" xfId="13261" xr:uid="{DB66016A-6AB3-4E9A-AE1C-ACFE5AACB64D}"/>
    <cellStyle name="Normal 3 9 5" xfId="13262" xr:uid="{1CEF6167-44DE-481D-8771-4D4125A6632B}"/>
    <cellStyle name="Normal 3 9 6" xfId="13263" xr:uid="{DAEB3BA1-9F5C-4F3E-B42E-DCAC2282C58D}"/>
    <cellStyle name="Normal 3 9 7" xfId="13264" xr:uid="{3D1D5142-A561-4617-9734-F4639AC2F340}"/>
    <cellStyle name="Normal 3 9 8" xfId="13265" xr:uid="{F5B97446-12EF-4359-BB7C-C05D93CE0AD8}"/>
    <cellStyle name="Normal 3 9 9" xfId="13266" xr:uid="{B966DACE-B06C-45BD-88E7-50BC89A0AC6A}"/>
    <cellStyle name="Normal 4" xfId="7" xr:uid="{00000000-0005-0000-0000-000007000000}"/>
    <cellStyle name="Normal 4 10" xfId="13268" xr:uid="{0748CD4F-04BA-4DF3-811B-68B4416945ED}"/>
    <cellStyle name="Normal 4 10 10" xfId="13269" xr:uid="{ACE5083F-83B7-4E58-88A0-3A98391819F3}"/>
    <cellStyle name="Normal 4 10 11" xfId="13270" xr:uid="{08FA414E-0E24-44EF-B5AD-5C2E70A45C7A}"/>
    <cellStyle name="Normal 4 10 12" xfId="13271" xr:uid="{9E180527-C6DA-46C3-87DC-F5FF16D17086}"/>
    <cellStyle name="Normal 4 10 13" xfId="13272" xr:uid="{A207D872-3A50-4A4B-8A60-1526368894FB}"/>
    <cellStyle name="Normal 4 10 14" xfId="13273" xr:uid="{08BFB12A-5792-482E-BFAA-38DD055BABF3}"/>
    <cellStyle name="Normal 4 10 15" xfId="13274" xr:uid="{781A5AA0-0217-4098-93D5-3A1A578274F4}"/>
    <cellStyle name="Normal 4 10 16" xfId="13275" xr:uid="{E2C79D7A-A7FF-47C2-B146-92DA49312289}"/>
    <cellStyle name="Normal 4 10 17" xfId="13276" xr:uid="{6E09B503-34F0-40CA-ABA7-D3246802D192}"/>
    <cellStyle name="Normal 4 10 18" xfId="13277" xr:uid="{81F4B6FC-63E0-4D0D-9420-9377603A4B11}"/>
    <cellStyle name="Normal 4 10 19" xfId="13278" xr:uid="{967034CB-551B-4EF5-B4F6-069CC7502A69}"/>
    <cellStyle name="Normal 4 10 2" xfId="13279" xr:uid="{F81770DE-F54C-4ADC-9FFB-199C85A5A0C1}"/>
    <cellStyle name="Normal 4 10 2 10" xfId="13280" xr:uid="{B0A9D52D-01A3-4BDC-B58C-5D9A94A3EB33}"/>
    <cellStyle name="Normal 4 10 2 11" xfId="13281" xr:uid="{C33A510A-E2FE-4D36-B55A-041909953F03}"/>
    <cellStyle name="Normal 4 10 2 12" xfId="13282" xr:uid="{ECA58514-6B4D-4EEA-8C55-D436F16DD27F}"/>
    <cellStyle name="Normal 4 10 2 13" xfId="13283" xr:uid="{6D73ED70-783C-4642-A56D-E3AB36706D99}"/>
    <cellStyle name="Normal 4 10 2 14" xfId="13284" xr:uid="{3A498575-2A69-4C92-BC9E-0F33DF0EC947}"/>
    <cellStyle name="Normal 4 10 2 15" xfId="13285" xr:uid="{01689D60-56CE-46EE-81D1-EC4CD05BEFB0}"/>
    <cellStyle name="Normal 4 10 2 16" xfId="13286" xr:uid="{3CB7ED9F-A221-4510-9E9E-3838E88AB498}"/>
    <cellStyle name="Normal 4 10 2 17" xfId="13287" xr:uid="{3D20D5F7-B4D5-410F-AFBB-0588A4CA5EF1}"/>
    <cellStyle name="Normal 4 10 2 18" xfId="13288" xr:uid="{A3D33435-E247-436E-BEDD-6C615EBFAD7C}"/>
    <cellStyle name="Normal 4 10 2 19" xfId="13289" xr:uid="{E039DB2E-C5EF-4E44-9D04-DD26CE722E6D}"/>
    <cellStyle name="Normal 4 10 2 2" xfId="13290" xr:uid="{915FD2AE-1FB2-40F5-879F-898CCA6ACF9B}"/>
    <cellStyle name="Normal 4 10 2 2 10" xfId="13291" xr:uid="{4E0E83A3-06E4-4FCB-9255-0E914E5A8441}"/>
    <cellStyle name="Normal 4 10 2 2 11" xfId="13292" xr:uid="{7DDE61F3-E19F-4605-9DDD-6364389679F7}"/>
    <cellStyle name="Normal 4 10 2 2 12" xfId="13293" xr:uid="{477C0720-D05B-46A1-9014-5829945439EA}"/>
    <cellStyle name="Normal 4 10 2 2 13" xfId="13294" xr:uid="{13668065-2A55-4322-B685-E843DF8B0928}"/>
    <cellStyle name="Normal 4 10 2 2 14" xfId="13295" xr:uid="{99EC94B0-0E17-4DC2-8D8A-EA472C136A77}"/>
    <cellStyle name="Normal 4 10 2 2 15" xfId="13296" xr:uid="{73EADBB8-094F-4C2A-86D1-9868EDFD840E}"/>
    <cellStyle name="Normal 4 10 2 2 16" xfId="13297" xr:uid="{6D7F57A8-E589-4324-9752-8F5FF140144A}"/>
    <cellStyle name="Normal 4 10 2 2 17" xfId="13298" xr:uid="{951BB559-A14E-454D-9FBB-41990C6B9676}"/>
    <cellStyle name="Normal 4 10 2 2 18" xfId="13299" xr:uid="{FFA9176F-F12E-4477-A10D-CCBF13ED25B9}"/>
    <cellStyle name="Normal 4 10 2 2 19" xfId="13300" xr:uid="{9BB85C15-50A9-49EC-A400-416F9B77E250}"/>
    <cellStyle name="Normal 4 10 2 2 2" xfId="13301" xr:uid="{DF91D8B6-D504-4827-8ACF-46CE88543F85}"/>
    <cellStyle name="Normal 4 10 2 2 2 10" xfId="13302" xr:uid="{DA1FC247-C4FE-4682-9668-D179E08B157D}"/>
    <cellStyle name="Normal 4 10 2 2 2 11" xfId="13303" xr:uid="{CCE99359-823A-469C-A7D4-20FD08918488}"/>
    <cellStyle name="Normal 4 10 2 2 2 12" xfId="13304" xr:uid="{7234BFF9-5EA9-40EC-B2DF-E9492886CBD4}"/>
    <cellStyle name="Normal 4 10 2 2 2 13" xfId="13305" xr:uid="{14FB91DF-2343-42A1-9969-388D78433644}"/>
    <cellStyle name="Normal 4 10 2 2 2 14" xfId="13306" xr:uid="{C39FE031-234F-4EE7-B8C7-6CC3B646D062}"/>
    <cellStyle name="Normal 4 10 2 2 2 15" xfId="13307" xr:uid="{DD3BCD12-6A20-49E3-B426-D0A51C914C75}"/>
    <cellStyle name="Normal 4 10 2 2 2 16" xfId="13308" xr:uid="{39E353D8-24FA-4EFF-B1B9-113BAAEC9BE1}"/>
    <cellStyle name="Normal 4 10 2 2 2 17" xfId="13309" xr:uid="{7E055784-D835-4A08-A3A2-6B1C4C83EE16}"/>
    <cellStyle name="Normal 4 10 2 2 2 18" xfId="13310" xr:uid="{D5F5B345-9BE2-4141-ACC5-6A3860FC4909}"/>
    <cellStyle name="Normal 4 10 2 2 2 19" xfId="13311" xr:uid="{E8F065A3-8A1C-41B0-8B02-0551117E6FAD}"/>
    <cellStyle name="Normal 4 10 2 2 2 2" xfId="13312" xr:uid="{C1DFF3D8-A343-4A3A-9530-CD54D713D304}"/>
    <cellStyle name="Normal 4 10 2 2 2 20" xfId="13313" xr:uid="{0F82FC5F-506E-48F2-8EEB-ECD09124187C}"/>
    <cellStyle name="Normal 4 10 2 2 2 21" xfId="13314" xr:uid="{A824E331-FF9A-44D8-9455-003DF4E64953}"/>
    <cellStyle name="Normal 4 10 2 2 2 22" xfId="13315" xr:uid="{AFD688E7-D894-48A4-853A-0EBD49E7AB62}"/>
    <cellStyle name="Normal 4 10 2 2 2 23" xfId="13316" xr:uid="{9BC35B6B-E5BD-49E5-B176-720055229EF7}"/>
    <cellStyle name="Normal 4 10 2 2 2 24" xfId="13317" xr:uid="{93E0773B-1425-4C37-9D3B-E78778DDAE6F}"/>
    <cellStyle name="Normal 4 10 2 2 2 25" xfId="13318" xr:uid="{3893D5CE-6CAE-4EE5-8364-0F08CF9C406A}"/>
    <cellStyle name="Normal 4 10 2 2 2 26" xfId="13319" xr:uid="{B31C0861-DF15-4D03-AC8D-242EEF71BF81}"/>
    <cellStyle name="Normal 4 10 2 2 2 27" xfId="13320" xr:uid="{51DCAAB2-5E52-41A6-89F9-330A45209CE6}"/>
    <cellStyle name="Normal 4 10 2 2 2 28" xfId="13321" xr:uid="{298B33EB-B208-4FC2-BF51-CB2FB275AFE3}"/>
    <cellStyle name="Normal 4 10 2 2 2 29" xfId="13322" xr:uid="{6B215ABD-974D-4369-8A32-48FA40EAF80A}"/>
    <cellStyle name="Normal 4 10 2 2 2 3" xfId="13323" xr:uid="{C5802EC9-C24E-4BCA-AF75-19053FF88609}"/>
    <cellStyle name="Normal 4 10 2 2 2 30" xfId="13324" xr:uid="{4BCC03E2-37E3-4AD0-A202-59548E637A38}"/>
    <cellStyle name="Normal 4 10 2 2 2 31" xfId="13325" xr:uid="{051B4A09-0552-4C73-88D3-5B148FD5906F}"/>
    <cellStyle name="Normal 4 10 2 2 2 32" xfId="13326" xr:uid="{52936009-9723-4D66-8F3F-91D42750C567}"/>
    <cellStyle name="Normal 4 10 2 2 2 33" xfId="13327" xr:uid="{79070BCC-5F56-4F7C-B3C1-DF0AAA00C8C3}"/>
    <cellStyle name="Normal 4 10 2 2 2 34" xfId="13328" xr:uid="{6F5108F8-DF86-4718-9987-B96851ED1027}"/>
    <cellStyle name="Normal 4 10 2 2 2 35" xfId="13329" xr:uid="{1CD79F64-1332-45DE-89FB-C929428FFB25}"/>
    <cellStyle name="Normal 4 10 2 2 2 36" xfId="13330" xr:uid="{BE6961AE-695F-4953-902C-BBD4961C8FDD}"/>
    <cellStyle name="Normal 4 10 2 2 2 37" xfId="13331" xr:uid="{55EEC17B-EB3D-40D2-8BB7-38E92042B445}"/>
    <cellStyle name="Normal 4 10 2 2 2 38" xfId="13332" xr:uid="{A0A577A2-2EF5-41C9-BE6C-5E5A34CBF94F}"/>
    <cellStyle name="Normal 4 10 2 2 2 4" xfId="13333" xr:uid="{68F1685D-3854-4A8C-A85B-002F69FCFADA}"/>
    <cellStyle name="Normal 4 10 2 2 2 5" xfId="13334" xr:uid="{008679A1-F3F0-4AE7-8B2B-41F4A32E0439}"/>
    <cellStyle name="Normal 4 10 2 2 2 6" xfId="13335" xr:uid="{7218D55D-B7D7-4DCF-BE50-D45CF9B85CAE}"/>
    <cellStyle name="Normal 4 10 2 2 2 7" xfId="13336" xr:uid="{FF5CAE77-30C6-4A97-A609-1435DE9F84BD}"/>
    <cellStyle name="Normal 4 10 2 2 2 8" xfId="13337" xr:uid="{B4474BDE-4044-4303-95B2-389123168214}"/>
    <cellStyle name="Normal 4 10 2 2 2 9" xfId="13338" xr:uid="{099F9218-9E60-45EA-836D-DD041E1E7788}"/>
    <cellStyle name="Normal 4 10 2 2 20" xfId="13339" xr:uid="{587501E8-5102-42B2-A0F4-315C24FDF944}"/>
    <cellStyle name="Normal 4 10 2 2 21" xfId="13340" xr:uid="{58DD07B6-7A9D-4486-8AAE-38D83BFF4E96}"/>
    <cellStyle name="Normal 4 10 2 2 22" xfId="13341" xr:uid="{1B0D7680-C961-4D7D-BF24-8DC263DEC929}"/>
    <cellStyle name="Normal 4 10 2 2 23" xfId="13342" xr:uid="{1EFD34DA-DF68-4819-AEBC-D8855851CD86}"/>
    <cellStyle name="Normal 4 10 2 2 24" xfId="13343" xr:uid="{9BD058DE-6821-46C2-ADCD-DEA831285FFF}"/>
    <cellStyle name="Normal 4 10 2 2 25" xfId="13344" xr:uid="{EFF928E5-DCBA-4157-B954-429B04A8EB83}"/>
    <cellStyle name="Normal 4 10 2 2 26" xfId="13345" xr:uid="{CC359DC4-0D8D-4ABA-9729-2BA1B16BA3C6}"/>
    <cellStyle name="Normal 4 10 2 2 27" xfId="13346" xr:uid="{641AEF2C-9877-4D89-9907-E015487A0331}"/>
    <cellStyle name="Normal 4 10 2 2 28" xfId="13347" xr:uid="{F6C9E719-C949-4A67-83B3-B43972D3B3A1}"/>
    <cellStyle name="Normal 4 10 2 2 29" xfId="13348" xr:uid="{35B4034D-DC48-47C0-A505-6B97332690D7}"/>
    <cellStyle name="Normal 4 10 2 2 3" xfId="13349" xr:uid="{0E3813D3-87DB-41F3-A3C1-977AB8F5E7A2}"/>
    <cellStyle name="Normal 4 10 2 2 30" xfId="13350" xr:uid="{89B62F5D-58CC-4AC7-8666-A3849B5960A9}"/>
    <cellStyle name="Normal 4 10 2 2 31" xfId="13351" xr:uid="{852DB678-B02D-4AF2-9F2E-3EB8EC9F2FA2}"/>
    <cellStyle name="Normal 4 10 2 2 32" xfId="13352" xr:uid="{E019FE40-1D71-4E3F-98AF-EE7551A9BA63}"/>
    <cellStyle name="Normal 4 10 2 2 33" xfId="13353" xr:uid="{DE7A5DAE-DA5F-4AAE-A26F-49C10B99ECBA}"/>
    <cellStyle name="Normal 4 10 2 2 34" xfId="13354" xr:uid="{E35CEDB8-07F7-4837-9830-BA2D463427CF}"/>
    <cellStyle name="Normal 4 10 2 2 35" xfId="13355" xr:uid="{D35B6EE1-7892-42F2-A272-193AE623E901}"/>
    <cellStyle name="Normal 4 10 2 2 36" xfId="13356" xr:uid="{E1410D74-1868-4F5B-AE1F-6B74C7C0BBAF}"/>
    <cellStyle name="Normal 4 10 2 2 37" xfId="13357" xr:uid="{0BA744D5-9B81-48B4-8F0F-AC7BF51C1356}"/>
    <cellStyle name="Normal 4 10 2 2 38" xfId="13358" xr:uid="{45CAE27F-FE0B-42FD-9C59-3CE05EFE0794}"/>
    <cellStyle name="Normal 4 10 2 2 4" xfId="13359" xr:uid="{DEA4AC73-7510-4F50-9C39-E496EAFCD0C7}"/>
    <cellStyle name="Normal 4 10 2 2 5" xfId="13360" xr:uid="{C00E7BD6-B5DC-4BE2-8850-A8BFF005A46F}"/>
    <cellStyle name="Normal 4 10 2 2 6" xfId="13361" xr:uid="{7A0D95EA-F262-455E-9205-9AD573B6DFF4}"/>
    <cellStyle name="Normal 4 10 2 2 7" xfId="13362" xr:uid="{CB00DBB0-6188-4095-A112-B4F2529EE7B3}"/>
    <cellStyle name="Normal 4 10 2 2 8" xfId="13363" xr:uid="{F2B2A177-B34C-4411-B225-2103398C6CC6}"/>
    <cellStyle name="Normal 4 10 2 2 9" xfId="13364" xr:uid="{C5948C29-5CC8-4DE2-A4BA-E854628D3D86}"/>
    <cellStyle name="Normal 4 10 2 20" xfId="13365" xr:uid="{9DE0AA17-B690-4AE1-B08C-986528289A2E}"/>
    <cellStyle name="Normal 4 10 2 21" xfId="13366" xr:uid="{1DE3345C-54F3-4926-AA88-F286381503D2}"/>
    <cellStyle name="Normal 4 10 2 22" xfId="13367" xr:uid="{7095DC06-2FD7-4BB8-B86A-08AB2721A176}"/>
    <cellStyle name="Normal 4 10 2 23" xfId="13368" xr:uid="{3B05E76E-0F57-4725-8CB2-C62C3470A658}"/>
    <cellStyle name="Normal 4 10 2 24" xfId="13369" xr:uid="{EF28E6D6-8FE4-4B9E-8183-CD7018614BF5}"/>
    <cellStyle name="Normal 4 10 2 25" xfId="13370" xr:uid="{B4D42D05-B739-4398-B98C-D16E67340169}"/>
    <cellStyle name="Normal 4 10 2 26" xfId="13371" xr:uid="{0DB0C1BF-CCC1-462E-9905-3FD590BD5F82}"/>
    <cellStyle name="Normal 4 10 2 27" xfId="13372" xr:uid="{0FC8439C-2F8E-44ED-8B9D-14134C41E1E5}"/>
    <cellStyle name="Normal 4 10 2 28" xfId="13373" xr:uid="{4C16C43C-BFB6-4ABC-A9C0-380E02C036E6}"/>
    <cellStyle name="Normal 4 10 2 29" xfId="13374" xr:uid="{5E391DC2-A462-491A-BB60-05E7E6F3EDF7}"/>
    <cellStyle name="Normal 4 10 2 3" xfId="13375" xr:uid="{DB327555-CC6B-4ECE-99FD-7531F2648A72}"/>
    <cellStyle name="Normal 4 10 2 30" xfId="13376" xr:uid="{69814172-D085-4807-9B07-06DBFAF123DB}"/>
    <cellStyle name="Normal 4 10 2 31" xfId="13377" xr:uid="{B02C3846-0112-4A6B-8649-63D01F11EAC1}"/>
    <cellStyle name="Normal 4 10 2 32" xfId="13378" xr:uid="{C43D96DA-2009-447B-ADC2-F4F94418E68C}"/>
    <cellStyle name="Normal 4 10 2 33" xfId="13379" xr:uid="{8E1AA9E7-8512-4903-A7CE-CD109C2A76FF}"/>
    <cellStyle name="Normal 4 10 2 34" xfId="13380" xr:uid="{C8861D07-2FAF-47EC-8D96-E69074748331}"/>
    <cellStyle name="Normal 4 10 2 35" xfId="13381" xr:uid="{EB2FBEB9-F32B-4A97-A380-4D547D2E8A2B}"/>
    <cellStyle name="Normal 4 10 2 36" xfId="13382" xr:uid="{77F8D616-3C53-4AAF-A9F3-CE00E4736E07}"/>
    <cellStyle name="Normal 4 10 2 37" xfId="13383" xr:uid="{5DDDA2CC-F9DF-408E-A34B-635B0C5B80D8}"/>
    <cellStyle name="Normal 4 10 2 38" xfId="13384" xr:uid="{2CD22481-7784-4195-B6E4-1E9C66104A92}"/>
    <cellStyle name="Normal 4 10 2 39" xfId="13385" xr:uid="{ABE72C19-CFCB-4F90-AD67-A2DF737974E9}"/>
    <cellStyle name="Normal 4 10 2 4" xfId="13386" xr:uid="{D54C52BD-0DC5-4E02-87C1-E51EF3AC61FB}"/>
    <cellStyle name="Normal 4 10 2 40" xfId="13387" xr:uid="{5055E631-BC10-4160-A592-E9B1B7CDFDA4}"/>
    <cellStyle name="Normal 4 10 2 5" xfId="13388" xr:uid="{02A86BD7-149D-4C5B-AB4F-4B29A3A797F2}"/>
    <cellStyle name="Normal 4 10 2 6" xfId="13389" xr:uid="{87CB19AF-399E-4F84-8786-1237F23B2115}"/>
    <cellStyle name="Normal 4 10 2 7" xfId="13390" xr:uid="{C9499DC1-8578-439E-9AE9-5CB3D62812FB}"/>
    <cellStyle name="Normal 4 10 2 8" xfId="13391" xr:uid="{8BD378E5-1703-4503-9763-E733C2E664F3}"/>
    <cellStyle name="Normal 4 10 2 9" xfId="13392" xr:uid="{C5EC629F-BBD0-4C3F-A205-C83ECAC62E8B}"/>
    <cellStyle name="Normal 4 10 20" xfId="13393" xr:uid="{A5F3714D-0E2A-44CA-AD60-838E036CD68F}"/>
    <cellStyle name="Normal 4 10 21" xfId="13394" xr:uid="{868A8D13-BF74-4919-8BCE-F9248024C861}"/>
    <cellStyle name="Normal 4 10 22" xfId="13395" xr:uid="{F3138C73-4FB3-4636-8304-1D8FCC6FCE05}"/>
    <cellStyle name="Normal 4 10 23" xfId="13396" xr:uid="{DA4C88FB-343A-4DA7-89AB-62E03FF52CE4}"/>
    <cellStyle name="Normal 4 10 24" xfId="13397" xr:uid="{2FE5C1B6-CF56-4623-BF8D-885807039E11}"/>
    <cellStyle name="Normal 4 10 25" xfId="13398" xr:uid="{72F804F7-3E99-454A-977D-EA7D0EB9B80D}"/>
    <cellStyle name="Normal 4 10 26" xfId="13399" xr:uid="{EE0075B6-6E57-43DB-B463-DC905BD35523}"/>
    <cellStyle name="Normal 4 10 27" xfId="13400" xr:uid="{825BDDEE-F347-4D9D-88D4-68904E5876C5}"/>
    <cellStyle name="Normal 4 10 28" xfId="13401" xr:uid="{C2687D88-42D7-45D3-AC1F-2430DAA48650}"/>
    <cellStyle name="Normal 4 10 29" xfId="13402" xr:uid="{4250F39A-40D2-4EF3-B342-30F1C980AB0B}"/>
    <cellStyle name="Normal 4 10 3" xfId="13403" xr:uid="{4DDE3037-33AD-45E5-BC9B-7D493345E216}"/>
    <cellStyle name="Normal 4 10 3 10" xfId="13404" xr:uid="{AD6A9325-D2EE-42A0-91C3-5EA0DADDCD58}"/>
    <cellStyle name="Normal 4 10 3 11" xfId="13405" xr:uid="{AE7AF1AD-9825-4210-ADC5-AC2A037741D9}"/>
    <cellStyle name="Normal 4 10 3 12" xfId="13406" xr:uid="{F406A765-6FBB-43DA-9B49-91C811066A59}"/>
    <cellStyle name="Normal 4 10 3 13" xfId="13407" xr:uid="{6332A003-DC20-420B-9169-C60B791864EF}"/>
    <cellStyle name="Normal 4 10 3 14" xfId="13408" xr:uid="{FC515964-7170-44E4-AD61-7C8C7FE3D21F}"/>
    <cellStyle name="Normal 4 10 3 15" xfId="13409" xr:uid="{C235DA6C-953B-4972-9F29-E1CABE8BC3A2}"/>
    <cellStyle name="Normal 4 10 3 16" xfId="13410" xr:uid="{4137CA9C-AE92-42E2-92A7-8660B47756ED}"/>
    <cellStyle name="Normal 4 10 3 17" xfId="13411" xr:uid="{8954F6D4-E408-44E8-AB6B-B3300E27899C}"/>
    <cellStyle name="Normal 4 10 3 18" xfId="13412" xr:uid="{33355217-80AC-42C5-8318-9AEE0ABB5177}"/>
    <cellStyle name="Normal 4 10 3 19" xfId="13413" xr:uid="{98924CCF-06BB-42EC-A2C7-F476A430D36F}"/>
    <cellStyle name="Normal 4 10 3 2" xfId="13414" xr:uid="{615716CC-5337-4FD9-AABB-B9562D517A3E}"/>
    <cellStyle name="Normal 4 10 3 2 10" xfId="13415" xr:uid="{1126B984-8F0F-4FE7-AE52-10805E594BD4}"/>
    <cellStyle name="Normal 4 10 3 2 11" xfId="13416" xr:uid="{77E02AAD-277D-4673-9057-2D96D4F09986}"/>
    <cellStyle name="Normal 4 10 3 2 12" xfId="13417" xr:uid="{32E8980D-1B71-4266-A6AD-509A7956E53B}"/>
    <cellStyle name="Normal 4 10 3 2 13" xfId="13418" xr:uid="{10535FB0-780C-43F4-9CEF-7FCB3C0DA348}"/>
    <cellStyle name="Normal 4 10 3 2 14" xfId="13419" xr:uid="{D9569A68-13AE-4D06-9AA3-4308CC23D426}"/>
    <cellStyle name="Normal 4 10 3 2 15" xfId="13420" xr:uid="{B43E72B3-0007-498B-BA52-B9DB769B3D31}"/>
    <cellStyle name="Normal 4 10 3 2 16" xfId="13421" xr:uid="{3FCACBA4-AF4A-4A7F-95FB-6FDECF0CEDE1}"/>
    <cellStyle name="Normal 4 10 3 2 17" xfId="13422" xr:uid="{35955037-A4EE-4F49-9C03-7354F4D31DC9}"/>
    <cellStyle name="Normal 4 10 3 2 18" xfId="13423" xr:uid="{C98F7C91-1859-4BB7-AF1F-59E5A2277DD9}"/>
    <cellStyle name="Normal 4 10 3 2 19" xfId="13424" xr:uid="{5555A598-9006-4B47-A1A8-B8FE2C4E663C}"/>
    <cellStyle name="Normal 4 10 3 2 2" xfId="13425" xr:uid="{8C34C86F-FADE-4112-A8F3-6F4C84748E50}"/>
    <cellStyle name="Normal 4 10 3 2 20" xfId="13426" xr:uid="{DEDE7EA6-5735-4F05-947B-52887061B826}"/>
    <cellStyle name="Normal 4 10 3 2 21" xfId="13427" xr:uid="{4982FA6B-33D7-4178-BB90-054FCB0D3D65}"/>
    <cellStyle name="Normal 4 10 3 2 22" xfId="13428" xr:uid="{1C64AC61-1DA6-490B-83C8-B99376291585}"/>
    <cellStyle name="Normal 4 10 3 2 23" xfId="13429" xr:uid="{CB2D194B-9A6A-44EE-88CC-152ABEEAC3C0}"/>
    <cellStyle name="Normal 4 10 3 2 24" xfId="13430" xr:uid="{74AD8CAA-AD4D-4730-A134-A16507B98C75}"/>
    <cellStyle name="Normal 4 10 3 2 25" xfId="13431" xr:uid="{9E783779-E2AB-43CD-8E7A-D2C87C8837BB}"/>
    <cellStyle name="Normal 4 10 3 2 26" xfId="13432" xr:uid="{B44B658E-66C1-46EA-8E76-6392212F44DD}"/>
    <cellStyle name="Normal 4 10 3 2 27" xfId="13433" xr:uid="{76B77897-6FE2-4F38-93B3-771A6125BAEC}"/>
    <cellStyle name="Normal 4 10 3 2 28" xfId="13434" xr:uid="{71BB9918-6A9A-4E36-92A6-BFE53BEE2EB5}"/>
    <cellStyle name="Normal 4 10 3 2 29" xfId="13435" xr:uid="{EDBEEA5D-0D09-4BB2-8A89-B839F31B14B5}"/>
    <cellStyle name="Normal 4 10 3 2 3" xfId="13436" xr:uid="{BF4DB7F8-D217-4715-9BA3-283941C66DF1}"/>
    <cellStyle name="Normal 4 10 3 2 30" xfId="13437" xr:uid="{10FA7B3D-32BF-46DC-951C-D6A02526D13B}"/>
    <cellStyle name="Normal 4 10 3 2 31" xfId="13438" xr:uid="{CCBB4455-CA97-4D26-B826-8D0FA54C07F4}"/>
    <cellStyle name="Normal 4 10 3 2 32" xfId="13439" xr:uid="{01E0F215-3ED3-41FB-AC0B-BCDCF9EF6916}"/>
    <cellStyle name="Normal 4 10 3 2 33" xfId="13440" xr:uid="{640817E1-EB08-4288-A129-3F654A8F4005}"/>
    <cellStyle name="Normal 4 10 3 2 34" xfId="13441" xr:uid="{F68081CA-8961-4351-B24C-F3818A19CDC9}"/>
    <cellStyle name="Normal 4 10 3 2 35" xfId="13442" xr:uid="{225FD1C4-425A-49D2-AFA6-B5AF238FA791}"/>
    <cellStyle name="Normal 4 10 3 2 36" xfId="13443" xr:uid="{C47A5091-E0ED-47FF-8E54-C626096EF6FC}"/>
    <cellStyle name="Normal 4 10 3 2 37" xfId="13444" xr:uid="{7FBC25BD-7134-4080-AE7C-FE2A36227C34}"/>
    <cellStyle name="Normal 4 10 3 2 38" xfId="13445" xr:uid="{8DFA0FC0-F470-49D3-A7EB-219AAF4C90F5}"/>
    <cellStyle name="Normal 4 10 3 2 4" xfId="13446" xr:uid="{3610F899-4A84-4C44-A518-908E221154FD}"/>
    <cellStyle name="Normal 4 10 3 2 5" xfId="13447" xr:uid="{E2028CB6-31E5-4377-A7A9-488016CAA789}"/>
    <cellStyle name="Normal 4 10 3 2 6" xfId="13448" xr:uid="{5E9D4429-485E-463C-9B77-2DA09FE5B291}"/>
    <cellStyle name="Normal 4 10 3 2 7" xfId="13449" xr:uid="{D388BF64-D460-4FF8-833C-122EA1691E4E}"/>
    <cellStyle name="Normal 4 10 3 2 8" xfId="13450" xr:uid="{0F9362D9-8EC2-4418-AA69-CD5407D13016}"/>
    <cellStyle name="Normal 4 10 3 2 9" xfId="13451" xr:uid="{D544A497-A393-4E95-A337-AE15D302C6C1}"/>
    <cellStyle name="Normal 4 10 3 20" xfId="13452" xr:uid="{D570883C-908A-4C3C-AFDF-878331E8458D}"/>
    <cellStyle name="Normal 4 10 3 21" xfId="13453" xr:uid="{A7EFEEBF-818C-4BF7-B201-F6B4ADA840A7}"/>
    <cellStyle name="Normal 4 10 3 22" xfId="13454" xr:uid="{0945C0E1-B6D4-45FB-92B0-F3FC150B9BD3}"/>
    <cellStyle name="Normal 4 10 3 23" xfId="13455" xr:uid="{F8D8CA9D-CF0C-45BC-AFB3-E8831B83A758}"/>
    <cellStyle name="Normal 4 10 3 24" xfId="13456" xr:uid="{6FB263C4-FE9C-4D3C-B5FC-A26DE100A5F9}"/>
    <cellStyle name="Normal 4 10 3 25" xfId="13457" xr:uid="{3F9A3422-26E4-4BEE-96FB-EE4063367882}"/>
    <cellStyle name="Normal 4 10 3 26" xfId="13458" xr:uid="{218560CB-D112-4FC1-A555-DE1FB06059B6}"/>
    <cellStyle name="Normal 4 10 3 27" xfId="13459" xr:uid="{DC62FBCD-EDF7-4B3A-8A03-9DD3E971192F}"/>
    <cellStyle name="Normal 4 10 3 28" xfId="13460" xr:uid="{77420B40-A406-43AD-8EB1-63C53881EE9B}"/>
    <cellStyle name="Normal 4 10 3 29" xfId="13461" xr:uid="{CE3E0884-1D45-4C61-9C6D-198F7857C788}"/>
    <cellStyle name="Normal 4 10 3 3" xfId="13462" xr:uid="{8B6276F3-3A00-4B2A-87C2-B0ADA7B92755}"/>
    <cellStyle name="Normal 4 10 3 30" xfId="13463" xr:uid="{26B2E833-4F51-4F3E-8E51-CBC2BFDAD08D}"/>
    <cellStyle name="Normal 4 10 3 31" xfId="13464" xr:uid="{D81B447E-B6D7-42D7-A5D6-BA767A3D1DE3}"/>
    <cellStyle name="Normal 4 10 3 32" xfId="13465" xr:uid="{1EEB5471-224F-439E-B7B2-F712F0D9223F}"/>
    <cellStyle name="Normal 4 10 3 33" xfId="13466" xr:uid="{E94A6CC8-8AD0-497E-AB86-B4D680E96EE3}"/>
    <cellStyle name="Normal 4 10 3 34" xfId="13467" xr:uid="{7E0E2A97-5D60-4CCF-AAF0-006F5C40A5A7}"/>
    <cellStyle name="Normal 4 10 3 35" xfId="13468" xr:uid="{A4011D13-F583-4E11-A242-8A6408635F59}"/>
    <cellStyle name="Normal 4 10 3 36" xfId="13469" xr:uid="{0CE253E5-05A8-4954-9E31-154B51ECBD74}"/>
    <cellStyle name="Normal 4 10 3 37" xfId="13470" xr:uid="{DB24E0AC-3EC5-4CCF-A3C0-2B991B015896}"/>
    <cellStyle name="Normal 4 10 3 38" xfId="13471" xr:uid="{215F2A16-4636-4884-9491-38722F275137}"/>
    <cellStyle name="Normal 4 10 3 4" xfId="13472" xr:uid="{789AD088-317E-4DE8-B4B1-D489AB0BAE6B}"/>
    <cellStyle name="Normal 4 10 3 5" xfId="13473" xr:uid="{DF50C8CD-3F3D-4E12-A936-DF926BDCD700}"/>
    <cellStyle name="Normal 4 10 3 6" xfId="13474" xr:uid="{C4D79F1D-AF93-4C16-B6D5-FF0A907E1541}"/>
    <cellStyle name="Normal 4 10 3 7" xfId="13475" xr:uid="{86814521-BA58-4635-B5BD-2D1779DFDE9C}"/>
    <cellStyle name="Normal 4 10 3 8" xfId="13476" xr:uid="{A62DDC5B-5F4E-4C19-A223-BE72C4227B10}"/>
    <cellStyle name="Normal 4 10 3 9" xfId="13477" xr:uid="{C0C33D22-8FD5-4F9B-8080-D5560652F8A6}"/>
    <cellStyle name="Normal 4 10 30" xfId="13478" xr:uid="{E2F8E00C-A53E-4233-9296-C610B97EA52C}"/>
    <cellStyle name="Normal 4 10 31" xfId="13479" xr:uid="{87E02700-9D77-464E-BF6D-A82527A4EB04}"/>
    <cellStyle name="Normal 4 10 32" xfId="13480" xr:uid="{39F6D8A8-1D6A-49FB-A49A-41E732971407}"/>
    <cellStyle name="Normal 4 10 33" xfId="13481" xr:uid="{87D2675B-EAB9-464E-A95D-B148979F99A3}"/>
    <cellStyle name="Normal 4 10 34" xfId="13482" xr:uid="{41D60615-8BB5-4BCD-9B27-6BF94E3FDEF2}"/>
    <cellStyle name="Normal 4 10 35" xfId="13483" xr:uid="{79D83F83-B6C7-4EA1-93C2-DF58545447B6}"/>
    <cellStyle name="Normal 4 10 36" xfId="13484" xr:uid="{EFE60786-4573-4E19-B012-6913551973ED}"/>
    <cellStyle name="Normal 4 10 37" xfId="13485" xr:uid="{8F73E612-60D6-45CE-9C9B-9D365FF5B1CF}"/>
    <cellStyle name="Normal 4 10 38" xfId="13486" xr:uid="{58CE5718-524C-4A62-A381-0072C77AB91E}"/>
    <cellStyle name="Normal 4 10 39" xfId="13487" xr:uid="{5D197D38-26CC-4B39-BE23-9AB7A6E70970}"/>
    <cellStyle name="Normal 4 10 4" xfId="13488" xr:uid="{ACDD2C03-9CD9-4C45-9337-AE6E95BC9E4E}"/>
    <cellStyle name="Normal 4 10 40" xfId="13489" xr:uid="{5529296B-980F-4E89-8B8B-F26992EB4419}"/>
    <cellStyle name="Normal 4 10 41" xfId="13490" xr:uid="{2C7BED0D-5CED-4F4D-93F2-BAB2114BB2B0}"/>
    <cellStyle name="Normal 4 10 42" xfId="13491" xr:uid="{1636304D-0C87-488C-99FA-235B6A7EDEF1}"/>
    <cellStyle name="Normal 4 10 43" xfId="13492" xr:uid="{E3C4664C-98C5-4971-8DE8-2FE21C6E3DBF}"/>
    <cellStyle name="Normal 4 10 44" xfId="13493" xr:uid="{684EBF38-029F-4F49-B241-39CE2DF5DF30}"/>
    <cellStyle name="Normal 4 10 45" xfId="13494" xr:uid="{4EA23FE5-0C1F-4D35-A44E-E2C6BCA1E3FB}"/>
    <cellStyle name="Normal 4 10 46" xfId="13495" xr:uid="{6C9BA4D1-BB38-47EC-9427-8027B0AF3CB1}"/>
    <cellStyle name="Normal 4 10 47" xfId="13496" xr:uid="{B8BCCBCE-FEAC-4472-AB1F-F80608D6F06D}"/>
    <cellStyle name="Normal 4 10 5" xfId="13497" xr:uid="{EFF78A16-E8B2-4922-88C9-5F7D2AD50478}"/>
    <cellStyle name="Normal 4 10 6" xfId="13498" xr:uid="{8A9589FE-8BA4-4C22-9DEB-A5DE6A1AE4B0}"/>
    <cellStyle name="Normal 4 10 7" xfId="13499" xr:uid="{80AFE2E5-3544-4B8A-9729-479A7D320010}"/>
    <cellStyle name="Normal 4 10 8" xfId="13500" xr:uid="{15A73CE2-2D3C-4592-B38D-72980E8BB94A}"/>
    <cellStyle name="Normal 4 10 9" xfId="13501" xr:uid="{720EA013-E8F5-47A1-B1B4-2C450D612A73}"/>
    <cellStyle name="Normal 4 11" xfId="13502" xr:uid="{FA2DA839-EE8D-4D04-B373-DA80FEDDF2B6}"/>
    <cellStyle name="Normal 4 11 10" xfId="13503" xr:uid="{0C6363C4-7A5F-40EB-A8AC-58A3052B7C29}"/>
    <cellStyle name="Normal 4 11 11" xfId="13504" xr:uid="{7E898757-CAF7-4675-9F57-4C2E68524BE4}"/>
    <cellStyle name="Normal 4 11 12" xfId="13505" xr:uid="{CA8C7601-CABC-4BB0-8AED-FD55C3C0CD4F}"/>
    <cellStyle name="Normal 4 11 13" xfId="13506" xr:uid="{92C08E72-0220-4C2D-8697-39174A39EA89}"/>
    <cellStyle name="Normal 4 11 14" xfId="13507" xr:uid="{14AD5EAF-4194-493C-AEBC-102CADEB5133}"/>
    <cellStyle name="Normal 4 11 15" xfId="13508" xr:uid="{D4F1C21C-4387-4657-8997-00CC269BA390}"/>
    <cellStyle name="Normal 4 11 16" xfId="13509" xr:uid="{A781F26B-7A8D-485F-ABE5-BED134330B0C}"/>
    <cellStyle name="Normal 4 11 17" xfId="13510" xr:uid="{02FEB762-1C62-45C2-88EE-2D2F5E745A57}"/>
    <cellStyle name="Normal 4 11 18" xfId="13511" xr:uid="{6FF3C9E7-0C8D-4E4A-990C-817AB54BEF13}"/>
    <cellStyle name="Normal 4 11 19" xfId="13512" xr:uid="{CB455124-6E85-4145-9E65-454D98589A0D}"/>
    <cellStyle name="Normal 4 11 2" xfId="13513" xr:uid="{A021A014-458B-44F0-933D-A4981B1F35C1}"/>
    <cellStyle name="Normal 4 11 2 10" xfId="13514" xr:uid="{9550D327-34C1-43DA-9C27-85EB7879FFB2}"/>
    <cellStyle name="Normal 4 11 2 11" xfId="13515" xr:uid="{E4B6BB08-1E14-467A-81AC-D8C6627C772B}"/>
    <cellStyle name="Normal 4 11 2 12" xfId="13516" xr:uid="{7E39C269-F314-4999-82DF-BADFDA57FA80}"/>
    <cellStyle name="Normal 4 11 2 13" xfId="13517" xr:uid="{62EE8560-B911-4952-BA7A-DE9E419EC59A}"/>
    <cellStyle name="Normal 4 11 2 14" xfId="13518" xr:uid="{3ED39280-656D-4FB7-98D3-E2A817ABC0BB}"/>
    <cellStyle name="Normal 4 11 2 15" xfId="13519" xr:uid="{9C2F8877-13AA-4CA1-9470-FD49F052D419}"/>
    <cellStyle name="Normal 4 11 2 16" xfId="13520" xr:uid="{9E57FB3A-CB58-4665-ACE5-BA9E12EA903A}"/>
    <cellStyle name="Normal 4 11 2 17" xfId="13521" xr:uid="{7ED4DC3D-ECC1-40BD-8B91-3EC372237552}"/>
    <cellStyle name="Normal 4 11 2 18" xfId="13522" xr:uid="{1F937F11-AAB5-47EB-BA4D-17F67A080973}"/>
    <cellStyle name="Normal 4 11 2 19" xfId="13523" xr:uid="{882794CB-C97A-4497-9B10-B0ADE3F4C28C}"/>
    <cellStyle name="Normal 4 11 2 2" xfId="13524" xr:uid="{A8CD7635-E94F-48FB-9817-0F2CB08DA82B}"/>
    <cellStyle name="Normal 4 11 2 2 10" xfId="13525" xr:uid="{0E2C429C-2565-4344-8D69-EC6DC923E3CC}"/>
    <cellStyle name="Normal 4 11 2 2 11" xfId="13526" xr:uid="{EE8618B4-E410-486E-9CC9-E39331CC404C}"/>
    <cellStyle name="Normal 4 11 2 2 12" xfId="13527" xr:uid="{852F6433-3626-450C-9A10-F076DD26B2AA}"/>
    <cellStyle name="Normal 4 11 2 2 13" xfId="13528" xr:uid="{9EC58515-3D79-4B88-988B-EFB4F194068E}"/>
    <cellStyle name="Normal 4 11 2 2 14" xfId="13529" xr:uid="{8AD70741-B62A-4458-B673-55A57A7BCB15}"/>
    <cellStyle name="Normal 4 11 2 2 15" xfId="13530" xr:uid="{E93C7D34-82FF-404E-ACA7-7729C40913FF}"/>
    <cellStyle name="Normal 4 11 2 2 16" xfId="13531" xr:uid="{A8BA6FFF-F20B-4038-812A-EBAE1A624C6F}"/>
    <cellStyle name="Normal 4 11 2 2 17" xfId="13532" xr:uid="{05DA2BCC-6831-43DC-AA57-928612544E81}"/>
    <cellStyle name="Normal 4 11 2 2 18" xfId="13533" xr:uid="{FC556D9E-1D40-4D45-A1BA-B2DD55BDDE55}"/>
    <cellStyle name="Normal 4 11 2 2 19" xfId="13534" xr:uid="{9EF0511E-D39D-4941-A255-0D64EEB88789}"/>
    <cellStyle name="Normal 4 11 2 2 2" xfId="13535" xr:uid="{DD71598A-19E5-4CED-9776-BD8426097E68}"/>
    <cellStyle name="Normal 4 11 2 2 2 10" xfId="13536" xr:uid="{C764B833-C76A-44EA-8435-D4FFD7F7F217}"/>
    <cellStyle name="Normal 4 11 2 2 2 11" xfId="13537" xr:uid="{147BBB50-7E64-4971-A6D6-E56766672BB5}"/>
    <cellStyle name="Normal 4 11 2 2 2 12" xfId="13538" xr:uid="{C9980C0B-9BE1-4BA5-BB7B-035840D7EB57}"/>
    <cellStyle name="Normal 4 11 2 2 2 13" xfId="13539" xr:uid="{AF9F02B1-17BD-4C4C-9947-D9C02743105E}"/>
    <cellStyle name="Normal 4 11 2 2 2 14" xfId="13540" xr:uid="{1371A6BE-97F4-4834-A7AD-0B60A6BAFC64}"/>
    <cellStyle name="Normal 4 11 2 2 2 15" xfId="13541" xr:uid="{8257ED6B-3911-44B6-B767-965F01505257}"/>
    <cellStyle name="Normal 4 11 2 2 2 16" xfId="13542" xr:uid="{7443E9F7-414E-4891-824F-CFFB8C5DBE6D}"/>
    <cellStyle name="Normal 4 11 2 2 2 17" xfId="13543" xr:uid="{7CF1BDE0-474F-4890-A8B6-4C11AD7DB84D}"/>
    <cellStyle name="Normal 4 11 2 2 2 18" xfId="13544" xr:uid="{ABA27F84-2D51-4E2F-BE66-047504108540}"/>
    <cellStyle name="Normal 4 11 2 2 2 19" xfId="13545" xr:uid="{D28031CE-5579-4BF2-B4ED-13CC6E54886D}"/>
    <cellStyle name="Normal 4 11 2 2 2 2" xfId="13546" xr:uid="{B5F4EA05-C1E2-4411-ADE6-C7950B07974C}"/>
    <cellStyle name="Normal 4 11 2 2 2 20" xfId="13547" xr:uid="{6FAC0853-2884-4944-BE0E-2DB112E02421}"/>
    <cellStyle name="Normal 4 11 2 2 2 21" xfId="13548" xr:uid="{6D253927-8895-46EF-B7AC-D24490D319CA}"/>
    <cellStyle name="Normal 4 11 2 2 2 22" xfId="13549" xr:uid="{F0E0CD09-7720-409D-8A32-344165D1E445}"/>
    <cellStyle name="Normal 4 11 2 2 2 23" xfId="13550" xr:uid="{5F281F3E-2ADA-4CE0-A52C-68158B972523}"/>
    <cellStyle name="Normal 4 11 2 2 2 24" xfId="13551" xr:uid="{0232FF6B-1DD7-4675-9ECF-C694F3108E76}"/>
    <cellStyle name="Normal 4 11 2 2 2 25" xfId="13552" xr:uid="{5E32F37B-CA50-496D-B14D-130C29BB7D96}"/>
    <cellStyle name="Normal 4 11 2 2 2 26" xfId="13553" xr:uid="{33BCD91D-8515-4910-A9F6-6E6BA260B96D}"/>
    <cellStyle name="Normal 4 11 2 2 2 27" xfId="13554" xr:uid="{88CA70CD-963D-4CA1-91BB-208C29B481F4}"/>
    <cellStyle name="Normal 4 11 2 2 2 28" xfId="13555" xr:uid="{2C0639F7-C929-448C-89DB-274B3CB6501C}"/>
    <cellStyle name="Normal 4 11 2 2 2 29" xfId="13556" xr:uid="{7052AE99-CAA5-4285-AFBA-BDE11B5C11A3}"/>
    <cellStyle name="Normal 4 11 2 2 2 3" xfId="13557" xr:uid="{51022F87-79B8-4E62-8276-16EE380A1361}"/>
    <cellStyle name="Normal 4 11 2 2 2 30" xfId="13558" xr:uid="{AE8D671B-4965-477C-925B-1AC14ACDF279}"/>
    <cellStyle name="Normal 4 11 2 2 2 31" xfId="13559" xr:uid="{BBF3C166-DEA2-4A13-AEF7-C973A040ACEB}"/>
    <cellStyle name="Normal 4 11 2 2 2 32" xfId="13560" xr:uid="{A0B65D18-58F6-421B-9250-5712FDF9BF9D}"/>
    <cellStyle name="Normal 4 11 2 2 2 33" xfId="13561" xr:uid="{0DEE64E3-38C7-4E52-8E12-37C45CE2231A}"/>
    <cellStyle name="Normal 4 11 2 2 2 34" xfId="13562" xr:uid="{42C73C01-AE67-48F0-A2D2-8DE00C4447A4}"/>
    <cellStyle name="Normal 4 11 2 2 2 35" xfId="13563" xr:uid="{3014C1F0-2CE3-4F32-8D54-F3A64A8B21BF}"/>
    <cellStyle name="Normal 4 11 2 2 2 36" xfId="13564" xr:uid="{7BEFACAD-E9DB-4377-AA8B-0C1EE111AF04}"/>
    <cellStyle name="Normal 4 11 2 2 2 37" xfId="13565" xr:uid="{3B03A29C-F451-4A1B-9835-7F42862BD646}"/>
    <cellStyle name="Normal 4 11 2 2 2 38" xfId="13566" xr:uid="{DCDDB28A-1F17-4F21-B927-93626D64C538}"/>
    <cellStyle name="Normal 4 11 2 2 2 4" xfId="13567" xr:uid="{4CE9D274-90B5-455E-A539-EE03ED9AF217}"/>
    <cellStyle name="Normal 4 11 2 2 2 5" xfId="13568" xr:uid="{6AB13F16-EE78-4900-878D-0AF85A7E06EA}"/>
    <cellStyle name="Normal 4 11 2 2 2 6" xfId="13569" xr:uid="{5D36F876-9CE3-4E13-BC5C-12718C8619AD}"/>
    <cellStyle name="Normal 4 11 2 2 2 7" xfId="13570" xr:uid="{0F107A88-37F4-4723-83CE-891FF8C437C9}"/>
    <cellStyle name="Normal 4 11 2 2 2 8" xfId="13571" xr:uid="{76BA61C5-26EF-46CF-8D15-6CFED951155D}"/>
    <cellStyle name="Normal 4 11 2 2 2 9" xfId="13572" xr:uid="{BA8A08BD-773F-4407-A795-CC2AC8B65DF9}"/>
    <cellStyle name="Normal 4 11 2 2 20" xfId="13573" xr:uid="{63B8E85B-48FB-41ED-A76A-AC2A14E303B0}"/>
    <cellStyle name="Normal 4 11 2 2 21" xfId="13574" xr:uid="{A76BA08A-0FA0-4F43-BDFF-E5CAE022C25B}"/>
    <cellStyle name="Normal 4 11 2 2 22" xfId="13575" xr:uid="{8949F8BE-35FB-4BFF-9962-085DFB497AAB}"/>
    <cellStyle name="Normal 4 11 2 2 23" xfId="13576" xr:uid="{35B5C524-7E42-480B-92E8-062CA87131BE}"/>
    <cellStyle name="Normal 4 11 2 2 24" xfId="13577" xr:uid="{7BF9626F-E5F8-418F-9E1E-52BD9A0E30A7}"/>
    <cellStyle name="Normal 4 11 2 2 25" xfId="13578" xr:uid="{C2E7131C-636C-4341-A830-FFFD056A5571}"/>
    <cellStyle name="Normal 4 11 2 2 26" xfId="13579" xr:uid="{7E149117-034B-4F4F-9DB0-1ABD11A892C7}"/>
    <cellStyle name="Normal 4 11 2 2 27" xfId="13580" xr:uid="{99437710-C6B1-46B4-B99C-39DA07F010AA}"/>
    <cellStyle name="Normal 4 11 2 2 28" xfId="13581" xr:uid="{5E4AE90D-2B9B-45EB-BC86-0CB2B274D00B}"/>
    <cellStyle name="Normal 4 11 2 2 29" xfId="13582" xr:uid="{7B1EAAA1-1504-4BBA-8D30-9C7574C9254C}"/>
    <cellStyle name="Normal 4 11 2 2 3" xfId="13583" xr:uid="{77CCCF70-9661-4223-818F-EFD959C16FDA}"/>
    <cellStyle name="Normal 4 11 2 2 30" xfId="13584" xr:uid="{D1EF0161-8C5D-4670-B1BD-1B074C0DA650}"/>
    <cellStyle name="Normal 4 11 2 2 31" xfId="13585" xr:uid="{1AE0E2EC-8A02-468F-9942-15A9D86563FD}"/>
    <cellStyle name="Normal 4 11 2 2 32" xfId="13586" xr:uid="{B63F8997-4DA8-404B-9DB1-CB19A96EE96D}"/>
    <cellStyle name="Normal 4 11 2 2 33" xfId="13587" xr:uid="{6AC33482-6341-45E5-ADC3-FAD54DDE0315}"/>
    <cellStyle name="Normal 4 11 2 2 34" xfId="13588" xr:uid="{2B1CBA80-711E-4337-8504-E924E830013B}"/>
    <cellStyle name="Normal 4 11 2 2 35" xfId="13589" xr:uid="{D2DC4757-27D3-4ED0-9A18-503E0B96960A}"/>
    <cellStyle name="Normal 4 11 2 2 36" xfId="13590" xr:uid="{4F73BC49-5BCF-4ED7-9803-C1D3F7B15775}"/>
    <cellStyle name="Normal 4 11 2 2 37" xfId="13591" xr:uid="{60974F99-1532-470A-A6AE-C55784BBE42B}"/>
    <cellStyle name="Normal 4 11 2 2 38" xfId="13592" xr:uid="{7213905A-E10F-44F4-B8BF-2C919AA4CE10}"/>
    <cellStyle name="Normal 4 11 2 2 4" xfId="13593" xr:uid="{655A21D4-31F0-4593-8107-272927828725}"/>
    <cellStyle name="Normal 4 11 2 2 5" xfId="13594" xr:uid="{0825796A-6485-4477-AE68-F75673765D4B}"/>
    <cellStyle name="Normal 4 11 2 2 6" xfId="13595" xr:uid="{593BC40B-295C-4374-A837-4F5A3B8DE385}"/>
    <cellStyle name="Normal 4 11 2 2 7" xfId="13596" xr:uid="{A8906D28-4DC1-4B51-8603-1ADC0A0E0DD7}"/>
    <cellStyle name="Normal 4 11 2 2 8" xfId="13597" xr:uid="{2AA93EBF-4933-4D79-88DA-09145964DD4B}"/>
    <cellStyle name="Normal 4 11 2 2 9" xfId="13598" xr:uid="{3440749D-6B5B-459E-AB81-51E2A24B5FA6}"/>
    <cellStyle name="Normal 4 11 2 20" xfId="13599" xr:uid="{ECD2A805-B360-448D-9E68-50701FAB8B34}"/>
    <cellStyle name="Normal 4 11 2 21" xfId="13600" xr:uid="{DC781B6B-ACEF-4B7A-856A-EA4F99F39358}"/>
    <cellStyle name="Normal 4 11 2 22" xfId="13601" xr:uid="{9175A9D4-3BC4-4F7B-87FC-6B9E4F157EA5}"/>
    <cellStyle name="Normal 4 11 2 23" xfId="13602" xr:uid="{DB4EF4FA-F5E7-4955-9697-113175F505D5}"/>
    <cellStyle name="Normal 4 11 2 24" xfId="13603" xr:uid="{7AFAACD0-05A2-4D55-8BB9-E7FD7F7B906B}"/>
    <cellStyle name="Normal 4 11 2 25" xfId="13604" xr:uid="{CCD73AAB-AB65-4330-8157-7DF810208C10}"/>
    <cellStyle name="Normal 4 11 2 26" xfId="13605" xr:uid="{BF53F466-18D4-4986-9C02-1AA3E1831CA2}"/>
    <cellStyle name="Normal 4 11 2 27" xfId="13606" xr:uid="{BF01572B-D56F-44FE-94D8-FCACDBCDB2C8}"/>
    <cellStyle name="Normal 4 11 2 28" xfId="13607" xr:uid="{2FEBE383-5778-485D-B702-B78745ECEC7E}"/>
    <cellStyle name="Normal 4 11 2 29" xfId="13608" xr:uid="{294133CE-26B4-4F2D-A60F-702063C306CD}"/>
    <cellStyle name="Normal 4 11 2 3" xfId="13609" xr:uid="{41ABB581-D7F5-4A48-84A2-D3A358A24931}"/>
    <cellStyle name="Normal 4 11 2 30" xfId="13610" xr:uid="{1957AF98-6D2F-4FCB-88A3-CA2797C9A18D}"/>
    <cellStyle name="Normal 4 11 2 31" xfId="13611" xr:uid="{C2A148BE-6462-4CB0-89BE-757DD8FC400A}"/>
    <cellStyle name="Normal 4 11 2 32" xfId="13612" xr:uid="{2CD160D7-6974-44D3-AF70-51CC9800482D}"/>
    <cellStyle name="Normal 4 11 2 33" xfId="13613" xr:uid="{E480BBD8-0C00-4B16-8F43-3FC23C1ACB40}"/>
    <cellStyle name="Normal 4 11 2 34" xfId="13614" xr:uid="{817A47F9-0A2E-4322-9E3B-688EEDDDB90D}"/>
    <cellStyle name="Normal 4 11 2 35" xfId="13615" xr:uid="{519B9F92-C0B5-4FC2-9FBC-DC6AF4A5C14B}"/>
    <cellStyle name="Normal 4 11 2 36" xfId="13616" xr:uid="{A89CBAAC-8B99-44A3-AAF5-D8360A800C59}"/>
    <cellStyle name="Normal 4 11 2 37" xfId="13617" xr:uid="{B8719741-3BCA-48E3-B187-0CDDDC103CCE}"/>
    <cellStyle name="Normal 4 11 2 38" xfId="13618" xr:uid="{974EEEDC-9EE5-49DF-B25E-8861DD8BB216}"/>
    <cellStyle name="Normal 4 11 2 39" xfId="13619" xr:uid="{11548100-FC15-4491-9854-5FC9791D15F4}"/>
    <cellStyle name="Normal 4 11 2 4" xfId="13620" xr:uid="{DDCAEBE7-AE11-438F-BA16-4FAC8520CEA3}"/>
    <cellStyle name="Normal 4 11 2 40" xfId="13621" xr:uid="{A6765355-DBA8-4CEF-AD83-7C7FB58CAFED}"/>
    <cellStyle name="Normal 4 11 2 5" xfId="13622" xr:uid="{FC9599CB-1AE9-44FA-90A7-ABB5A66B63E9}"/>
    <cellStyle name="Normal 4 11 2 6" xfId="13623" xr:uid="{AA247FE4-4183-4E7C-B4CF-D806E4BE2C6C}"/>
    <cellStyle name="Normal 4 11 2 7" xfId="13624" xr:uid="{9657175D-0B66-4EA3-BBE3-E12035C79068}"/>
    <cellStyle name="Normal 4 11 2 8" xfId="13625" xr:uid="{283C268D-1C16-4619-A484-BE1900F18CA6}"/>
    <cellStyle name="Normal 4 11 2 9" xfId="13626" xr:uid="{308E4E0B-36C8-4E14-85A1-3E9038FB3C54}"/>
    <cellStyle name="Normal 4 11 20" xfId="13627" xr:uid="{F9176386-E815-4E98-B3CB-B4F79C44FDEE}"/>
    <cellStyle name="Normal 4 11 21" xfId="13628" xr:uid="{70979895-6569-42CB-9B4C-AD0FC71455FC}"/>
    <cellStyle name="Normal 4 11 22" xfId="13629" xr:uid="{D1172414-CB0B-4B5C-AE8B-18128790A084}"/>
    <cellStyle name="Normal 4 11 23" xfId="13630" xr:uid="{7FC118DB-5579-442E-AB3B-A69A00B86E8B}"/>
    <cellStyle name="Normal 4 11 24" xfId="13631" xr:uid="{03B9DA35-5114-42C6-A66D-B9E335F0D587}"/>
    <cellStyle name="Normal 4 11 25" xfId="13632" xr:uid="{47341D39-347B-447B-ACB9-704AE9A65A19}"/>
    <cellStyle name="Normal 4 11 26" xfId="13633" xr:uid="{BCA64E0A-AC1B-4CCC-8E81-C1708680734F}"/>
    <cellStyle name="Normal 4 11 27" xfId="13634" xr:uid="{47CD9EF4-DE15-42ED-89CD-C956617A1C98}"/>
    <cellStyle name="Normal 4 11 28" xfId="13635" xr:uid="{C7631244-72C2-4030-BD85-CD3C5497B195}"/>
    <cellStyle name="Normal 4 11 29" xfId="13636" xr:uid="{DF05811B-00F3-404F-84E3-DF05E0921FBC}"/>
    <cellStyle name="Normal 4 11 3" xfId="13637" xr:uid="{00A85A4D-C091-4794-B12D-885C33DC5DE8}"/>
    <cellStyle name="Normal 4 11 3 10" xfId="13638" xr:uid="{0325AA4A-776D-484F-9F42-6999BFB11D2A}"/>
    <cellStyle name="Normal 4 11 3 11" xfId="13639" xr:uid="{3C2841D5-691E-47E5-AAFC-7133448AF683}"/>
    <cellStyle name="Normal 4 11 3 12" xfId="13640" xr:uid="{493C1634-FA75-4E71-A5F0-D113CA3A18E4}"/>
    <cellStyle name="Normal 4 11 3 13" xfId="13641" xr:uid="{59D8F5E1-E3AF-42C6-BB0A-3A21EB8F4665}"/>
    <cellStyle name="Normal 4 11 3 14" xfId="13642" xr:uid="{224CBB36-01AD-4BAA-8DA6-6143BF6BA845}"/>
    <cellStyle name="Normal 4 11 3 15" xfId="13643" xr:uid="{95858D7D-1009-48CE-8599-3AB4A632877D}"/>
    <cellStyle name="Normal 4 11 3 16" xfId="13644" xr:uid="{4F09B8DD-5011-45B1-BEC2-C07F9E948A52}"/>
    <cellStyle name="Normal 4 11 3 17" xfId="13645" xr:uid="{0FFAA844-54C4-44DD-AAD9-747F2F61E3D4}"/>
    <cellStyle name="Normal 4 11 3 18" xfId="13646" xr:uid="{0A45CC55-1425-4E5A-87F3-AB15EDA44291}"/>
    <cellStyle name="Normal 4 11 3 19" xfId="13647" xr:uid="{A870076D-3D50-4FE7-B67B-7485F0051369}"/>
    <cellStyle name="Normal 4 11 3 2" xfId="13648" xr:uid="{39EE493E-8EF8-4EDE-BA50-494DCE2E66F0}"/>
    <cellStyle name="Normal 4 11 3 2 10" xfId="13649" xr:uid="{E92919D0-5474-4149-BA93-31A5A28CA407}"/>
    <cellStyle name="Normal 4 11 3 2 11" xfId="13650" xr:uid="{11223681-C52D-48A3-A7B7-893ED328DB6C}"/>
    <cellStyle name="Normal 4 11 3 2 12" xfId="13651" xr:uid="{02455720-2559-4E17-8851-591EFBA071BC}"/>
    <cellStyle name="Normal 4 11 3 2 13" xfId="13652" xr:uid="{02F40E6B-FF06-4F7E-91A0-00171AA606F3}"/>
    <cellStyle name="Normal 4 11 3 2 14" xfId="13653" xr:uid="{FEA47C15-C6FE-4CCF-8D6F-ED34AC2D7F90}"/>
    <cellStyle name="Normal 4 11 3 2 15" xfId="13654" xr:uid="{647B3425-114B-48CC-A4EB-77A2A5DB9CE4}"/>
    <cellStyle name="Normal 4 11 3 2 16" xfId="13655" xr:uid="{FB10721B-D62E-4DC4-8745-FEB46CB13065}"/>
    <cellStyle name="Normal 4 11 3 2 17" xfId="13656" xr:uid="{1DBBB9B9-D07F-45D2-BADA-6840FDAFC210}"/>
    <cellStyle name="Normal 4 11 3 2 18" xfId="13657" xr:uid="{97EBCB7A-03C4-4FB0-BD04-AF0F343A2F8F}"/>
    <cellStyle name="Normal 4 11 3 2 19" xfId="13658" xr:uid="{153834DB-07BD-4D3C-8ACF-09DA1320904F}"/>
    <cellStyle name="Normal 4 11 3 2 2" xfId="13659" xr:uid="{508CCC44-0ACB-4AB6-8811-FB8E0746AAC7}"/>
    <cellStyle name="Normal 4 11 3 2 20" xfId="13660" xr:uid="{42A001C3-EF1B-4807-8A58-41D8E60698D2}"/>
    <cellStyle name="Normal 4 11 3 2 21" xfId="13661" xr:uid="{F8956CB1-ECE2-47DE-AA54-9A5F19083246}"/>
    <cellStyle name="Normal 4 11 3 2 22" xfId="13662" xr:uid="{9942D949-48CA-48E5-8596-11C30A83869D}"/>
    <cellStyle name="Normal 4 11 3 2 23" xfId="13663" xr:uid="{ED275D83-A248-4E62-BE97-ED09EB4F3AEE}"/>
    <cellStyle name="Normal 4 11 3 2 24" xfId="13664" xr:uid="{E70EF938-A832-4CEF-922F-F1757139B178}"/>
    <cellStyle name="Normal 4 11 3 2 25" xfId="13665" xr:uid="{B78C3689-0B83-4BBD-BE99-2C9040971151}"/>
    <cellStyle name="Normal 4 11 3 2 26" xfId="13666" xr:uid="{27F3138D-FA50-4837-8C5D-E62E2FC13DB9}"/>
    <cellStyle name="Normal 4 11 3 2 27" xfId="13667" xr:uid="{AD455DD3-9E9A-4AA2-8BD9-3C9571B1B602}"/>
    <cellStyle name="Normal 4 11 3 2 28" xfId="13668" xr:uid="{ED6E4C32-3576-4748-A0A9-61967E80C52D}"/>
    <cellStyle name="Normal 4 11 3 2 29" xfId="13669" xr:uid="{97BC5931-D50E-4E6A-B872-D98D5B286433}"/>
    <cellStyle name="Normal 4 11 3 2 3" xfId="13670" xr:uid="{8FDF4736-1634-4DA6-AABA-E7D00C0EDFC9}"/>
    <cellStyle name="Normal 4 11 3 2 30" xfId="13671" xr:uid="{84B43043-C63F-4124-B9DC-36804E664CE5}"/>
    <cellStyle name="Normal 4 11 3 2 31" xfId="13672" xr:uid="{5E0730B3-5FBA-4F42-8CB5-20C10420F9FF}"/>
    <cellStyle name="Normal 4 11 3 2 32" xfId="13673" xr:uid="{6644D421-6B71-4489-97AA-5B49631AA16E}"/>
    <cellStyle name="Normal 4 11 3 2 33" xfId="13674" xr:uid="{F30B7280-3AC3-4320-B30F-80B2015AE8E1}"/>
    <cellStyle name="Normal 4 11 3 2 34" xfId="13675" xr:uid="{418F9A69-8E05-422A-8287-1185CD2CAA2E}"/>
    <cellStyle name="Normal 4 11 3 2 35" xfId="13676" xr:uid="{110D6F4E-0821-4281-A69D-B354A99EF46B}"/>
    <cellStyle name="Normal 4 11 3 2 36" xfId="13677" xr:uid="{7854A05F-A6FA-4C15-9362-3AAC9B6CD5DB}"/>
    <cellStyle name="Normal 4 11 3 2 37" xfId="13678" xr:uid="{B4250F52-E0D7-493C-BEC5-787B0C7E86E7}"/>
    <cellStyle name="Normal 4 11 3 2 38" xfId="13679" xr:uid="{1D377C72-C28C-4664-A759-AB57E5E671EE}"/>
    <cellStyle name="Normal 4 11 3 2 4" xfId="13680" xr:uid="{B319FC6C-2EC4-4080-9DAB-D1E284683243}"/>
    <cellStyle name="Normal 4 11 3 2 5" xfId="13681" xr:uid="{FCB74134-4EAE-40A0-A5AB-3486866B64B1}"/>
    <cellStyle name="Normal 4 11 3 2 6" xfId="13682" xr:uid="{CC95CA95-3FFE-4078-A5C9-1F49980C894A}"/>
    <cellStyle name="Normal 4 11 3 2 7" xfId="13683" xr:uid="{F59B3254-FE1F-4924-BFAB-0E62BBED092F}"/>
    <cellStyle name="Normal 4 11 3 2 8" xfId="13684" xr:uid="{4A11AD50-F0D0-4B43-AA9F-5B5F3B50547F}"/>
    <cellStyle name="Normal 4 11 3 2 9" xfId="13685" xr:uid="{8E80FCF8-70F9-46C5-8BCA-15A42F9F13FD}"/>
    <cellStyle name="Normal 4 11 3 20" xfId="13686" xr:uid="{60F54FB0-F34E-4F25-B10C-0117799E6972}"/>
    <cellStyle name="Normal 4 11 3 21" xfId="13687" xr:uid="{42B996E5-A45D-4F70-8B54-FE858931D448}"/>
    <cellStyle name="Normal 4 11 3 22" xfId="13688" xr:uid="{87A3D5AE-281D-49FD-A0D3-53BD5B10C146}"/>
    <cellStyle name="Normal 4 11 3 23" xfId="13689" xr:uid="{FACC33D3-B654-4DB5-80DE-D22D80BA2562}"/>
    <cellStyle name="Normal 4 11 3 24" xfId="13690" xr:uid="{0E1724D4-9A7F-4766-9187-3955CE252872}"/>
    <cellStyle name="Normal 4 11 3 25" xfId="13691" xr:uid="{BF9C7D93-582B-4938-A4CB-34E29B61C442}"/>
    <cellStyle name="Normal 4 11 3 26" xfId="13692" xr:uid="{CBD7178E-8C66-469D-AB95-39B8570361AB}"/>
    <cellStyle name="Normal 4 11 3 27" xfId="13693" xr:uid="{F59AD5AC-2A2D-40D0-BC80-63752B589508}"/>
    <cellStyle name="Normal 4 11 3 28" xfId="13694" xr:uid="{D0529E92-E2AF-4D3A-94D8-2B65A681B966}"/>
    <cellStyle name="Normal 4 11 3 29" xfId="13695" xr:uid="{3A52565A-327E-4094-BA10-2126C75E4EDC}"/>
    <cellStyle name="Normal 4 11 3 3" xfId="13696" xr:uid="{6D271007-0460-4F94-A791-314B0D3EC20D}"/>
    <cellStyle name="Normal 4 11 3 30" xfId="13697" xr:uid="{4350CCD5-E31E-4C11-9EA7-66A8DCA5897E}"/>
    <cellStyle name="Normal 4 11 3 31" xfId="13698" xr:uid="{CA7DDE80-04BB-4554-9FDD-748BB2A67F32}"/>
    <cellStyle name="Normal 4 11 3 32" xfId="13699" xr:uid="{4EE2FF97-1CFB-4BB0-A599-D44CFDD933DE}"/>
    <cellStyle name="Normal 4 11 3 33" xfId="13700" xr:uid="{DEA8ADE7-8103-45A8-8CC3-D125C46B1165}"/>
    <cellStyle name="Normal 4 11 3 34" xfId="13701" xr:uid="{B3486517-4C08-4BE4-A2FE-C19D0E0524EB}"/>
    <cellStyle name="Normal 4 11 3 35" xfId="13702" xr:uid="{6EAD4A27-9166-4742-92CA-42C865C77D07}"/>
    <cellStyle name="Normal 4 11 3 36" xfId="13703" xr:uid="{8A5CB319-EAD0-4062-A4DB-2D4BD00CDD9E}"/>
    <cellStyle name="Normal 4 11 3 37" xfId="13704" xr:uid="{77408911-9BAB-4937-9276-0BEFF802D148}"/>
    <cellStyle name="Normal 4 11 3 38" xfId="13705" xr:uid="{47B936C8-E044-41A8-AFBD-3CD580ECB7D7}"/>
    <cellStyle name="Normal 4 11 3 4" xfId="13706" xr:uid="{3640B9F5-0F4B-4149-B3A7-EF4D683F43F5}"/>
    <cellStyle name="Normal 4 11 3 5" xfId="13707" xr:uid="{17339154-0D7D-450D-938C-F9D88DB2BB97}"/>
    <cellStyle name="Normal 4 11 3 6" xfId="13708" xr:uid="{92D9D9A7-F9C1-4639-8EEE-762810838BEE}"/>
    <cellStyle name="Normal 4 11 3 7" xfId="13709" xr:uid="{2E2F642D-2766-44DC-9793-F47EA85C5C08}"/>
    <cellStyle name="Normal 4 11 3 8" xfId="13710" xr:uid="{840FF917-FB5C-41ED-B916-9C14F3F2A287}"/>
    <cellStyle name="Normal 4 11 3 9" xfId="13711" xr:uid="{50151161-F8E4-4724-A4A8-D741D1DFB44B}"/>
    <cellStyle name="Normal 4 11 30" xfId="13712" xr:uid="{F6BDE613-EBA7-413E-8902-73F9E4C76395}"/>
    <cellStyle name="Normal 4 11 31" xfId="13713" xr:uid="{32B5B7BE-5B1B-478E-B893-935D0C9EEAAA}"/>
    <cellStyle name="Normal 4 11 32" xfId="13714" xr:uid="{D6AF3508-8733-4609-96E8-C3C4816C74F4}"/>
    <cellStyle name="Normal 4 11 33" xfId="13715" xr:uid="{0418ED2E-57DC-4DE8-8E0E-57883CADF999}"/>
    <cellStyle name="Normal 4 11 34" xfId="13716" xr:uid="{BD8A17CF-9941-43B8-93FD-A266D343B7FD}"/>
    <cellStyle name="Normal 4 11 35" xfId="13717" xr:uid="{A62106A9-8548-4F86-BFF5-D7D2248AE979}"/>
    <cellStyle name="Normal 4 11 36" xfId="13718" xr:uid="{8235DB55-1251-4931-A18C-9A2A75AC2196}"/>
    <cellStyle name="Normal 4 11 37" xfId="13719" xr:uid="{55C5DAB9-EC8C-449E-9C13-B69BE0AC4ABF}"/>
    <cellStyle name="Normal 4 11 38" xfId="13720" xr:uid="{7FDBF85E-D61A-445F-9656-AB0205339AF3}"/>
    <cellStyle name="Normal 4 11 39" xfId="13721" xr:uid="{FBC30F96-C95C-4143-9522-D84E41C70E80}"/>
    <cellStyle name="Normal 4 11 4" xfId="13722" xr:uid="{011C17FC-7646-4DBF-BCC5-4C0883DDFBCD}"/>
    <cellStyle name="Normal 4 11 40" xfId="13723" xr:uid="{41F7048C-99BB-4004-9129-F8DC8108AA54}"/>
    <cellStyle name="Normal 4 11 41" xfId="13724" xr:uid="{90D1AC31-02D6-40DF-AAAC-347D123378AE}"/>
    <cellStyle name="Normal 4 11 42" xfId="13725" xr:uid="{DB1D05A4-C551-4241-A0B7-311A19742552}"/>
    <cellStyle name="Normal 4 11 43" xfId="13726" xr:uid="{A435DF12-240A-43D8-AC9B-47ECF6EB768B}"/>
    <cellStyle name="Normal 4 11 44" xfId="13727" xr:uid="{0CACC3B3-CAF0-4BB0-B325-0D94064A07BA}"/>
    <cellStyle name="Normal 4 11 45" xfId="13728" xr:uid="{46EF5E8E-E493-492A-91AA-EF4995E5BDFF}"/>
    <cellStyle name="Normal 4 11 46" xfId="13729" xr:uid="{47FA1966-7856-453D-B7E3-03747C79ADB4}"/>
    <cellStyle name="Normal 4 11 47" xfId="13730" xr:uid="{8081E3EC-394E-4015-864D-E497B671BDDD}"/>
    <cellStyle name="Normal 4 11 5" xfId="13731" xr:uid="{6E467F9B-5C18-419F-B290-015EA03D72A3}"/>
    <cellStyle name="Normal 4 11 6" xfId="13732" xr:uid="{49CFED2B-E8D8-4EB1-AA46-D114F7A1FA35}"/>
    <cellStyle name="Normal 4 11 7" xfId="13733" xr:uid="{E8DD13CA-3B45-4BDE-B6EE-E2CD46666C4C}"/>
    <cellStyle name="Normal 4 11 8" xfId="13734" xr:uid="{F885474A-C242-4FF5-B8A5-D52CD56B1761}"/>
    <cellStyle name="Normal 4 11 9" xfId="13735" xr:uid="{0DC53D15-F515-4496-AC71-3B0D732FF9B7}"/>
    <cellStyle name="Normal 4 12" xfId="13736" xr:uid="{043895C8-3E20-46C7-9A10-EB4A5D077EFD}"/>
    <cellStyle name="Normal 4 12 10" xfId="13737" xr:uid="{89F71335-D53B-461A-9637-B95E3C3A1973}"/>
    <cellStyle name="Normal 4 12 11" xfId="13738" xr:uid="{22D93B25-E4CE-45EE-B1F8-E2A8552BDE62}"/>
    <cellStyle name="Normal 4 12 12" xfId="13739" xr:uid="{D0A93D47-EC97-4CB4-8337-BBAA6E677E3A}"/>
    <cellStyle name="Normal 4 12 13" xfId="13740" xr:uid="{C83FF07D-53F0-405F-A864-F75E607C90F0}"/>
    <cellStyle name="Normal 4 12 14" xfId="13741" xr:uid="{9F571146-AB62-4A9B-A87B-4D3A7953B800}"/>
    <cellStyle name="Normal 4 12 15" xfId="13742" xr:uid="{BC13337E-EE92-480F-A06F-5388502F611E}"/>
    <cellStyle name="Normal 4 12 16" xfId="13743" xr:uid="{3AB11C11-E7A2-4A3F-ABCC-DED4CF758D0A}"/>
    <cellStyle name="Normal 4 12 17" xfId="13744" xr:uid="{2618D511-0B18-4CDE-B0DF-16C619B7CB29}"/>
    <cellStyle name="Normal 4 12 18" xfId="13745" xr:uid="{02E94D71-C576-4237-93E9-9A44500085D0}"/>
    <cellStyle name="Normal 4 12 19" xfId="13746" xr:uid="{C940E9B3-7E4C-4CB1-BD96-78DFF8655121}"/>
    <cellStyle name="Normal 4 12 2" xfId="13747" xr:uid="{D48E50F0-7618-41D2-9F79-DAECC5D5AA31}"/>
    <cellStyle name="Normal 4 12 2 10" xfId="13748" xr:uid="{8729DFE8-8124-4A61-A925-2867635F46A7}"/>
    <cellStyle name="Normal 4 12 2 11" xfId="13749" xr:uid="{2F60827B-D9C9-4711-B681-BBF4810ABE2A}"/>
    <cellStyle name="Normal 4 12 2 12" xfId="13750" xr:uid="{9B850670-1238-4E15-96DB-BF4A87A998DB}"/>
    <cellStyle name="Normal 4 12 2 13" xfId="13751" xr:uid="{E38EBB51-865F-462C-ABAC-36985FEDB1B0}"/>
    <cellStyle name="Normal 4 12 2 14" xfId="13752" xr:uid="{4F82DEA0-7E52-4882-B5EE-6F6700C178C5}"/>
    <cellStyle name="Normal 4 12 2 15" xfId="13753" xr:uid="{4CD48772-ABD0-4D4E-9E0B-6724B867DD6C}"/>
    <cellStyle name="Normal 4 12 2 16" xfId="13754" xr:uid="{7581036D-B7C0-48C1-B266-43F8FEEA3F88}"/>
    <cellStyle name="Normal 4 12 2 17" xfId="13755" xr:uid="{BFF9E1FB-AB26-4A0A-86E9-1637E53A8BF9}"/>
    <cellStyle name="Normal 4 12 2 18" xfId="13756" xr:uid="{A77DAA25-59B4-4727-A0A0-6B7E3CEF5F13}"/>
    <cellStyle name="Normal 4 12 2 19" xfId="13757" xr:uid="{CF6A4DF9-F5A5-47E0-B477-24338CD106DE}"/>
    <cellStyle name="Normal 4 12 2 2" xfId="13758" xr:uid="{E15AE229-F837-4D8B-826B-3354B6394717}"/>
    <cellStyle name="Normal 4 12 2 2 10" xfId="13759" xr:uid="{1A96552A-C676-491D-9F4A-EF1B84B7292B}"/>
    <cellStyle name="Normal 4 12 2 2 11" xfId="13760" xr:uid="{003DEBFF-0E7E-4FC3-9D74-19DBDBD0CDED}"/>
    <cellStyle name="Normal 4 12 2 2 12" xfId="13761" xr:uid="{9446CC47-9996-4C96-81AC-7FD586316AF0}"/>
    <cellStyle name="Normal 4 12 2 2 13" xfId="13762" xr:uid="{AD53252B-4E0F-4B12-B0F1-D17CFE43B53E}"/>
    <cellStyle name="Normal 4 12 2 2 14" xfId="13763" xr:uid="{DB0281AC-4832-4566-A9BE-982CBF3F802F}"/>
    <cellStyle name="Normal 4 12 2 2 15" xfId="13764" xr:uid="{A3AB30DF-8207-4DEF-A32D-A832CA6F5114}"/>
    <cellStyle name="Normal 4 12 2 2 16" xfId="13765" xr:uid="{BC06A23B-C4C0-47C0-BC83-EB5F8CE150A3}"/>
    <cellStyle name="Normal 4 12 2 2 17" xfId="13766" xr:uid="{A98B1708-0156-4FB3-BC9F-8EA3432BDEAA}"/>
    <cellStyle name="Normal 4 12 2 2 18" xfId="13767" xr:uid="{1F877F1F-E97E-4C13-A39E-BE5F1E69522A}"/>
    <cellStyle name="Normal 4 12 2 2 19" xfId="13768" xr:uid="{2723AF44-6603-4735-9143-A0DAA96A748C}"/>
    <cellStyle name="Normal 4 12 2 2 2" xfId="13769" xr:uid="{4BC6D021-FFBD-4918-B0E5-C9061C1FFE5C}"/>
    <cellStyle name="Normal 4 12 2 2 2 10" xfId="13770" xr:uid="{EDD52B05-AC61-48AB-A07A-972FB1F70FBE}"/>
    <cellStyle name="Normal 4 12 2 2 2 11" xfId="13771" xr:uid="{83A13B3B-F767-48C6-B0D0-6C2F04BE5665}"/>
    <cellStyle name="Normal 4 12 2 2 2 12" xfId="13772" xr:uid="{8650BB5B-6BDC-43FB-8E2F-6044142647BC}"/>
    <cellStyle name="Normal 4 12 2 2 2 13" xfId="13773" xr:uid="{7DDE36AF-8266-4015-9544-F6AC29CB98F9}"/>
    <cellStyle name="Normal 4 12 2 2 2 14" xfId="13774" xr:uid="{19009238-5F30-4512-BB3B-33BE37B475F6}"/>
    <cellStyle name="Normal 4 12 2 2 2 15" xfId="13775" xr:uid="{A2BF246D-17CB-43DD-BFA7-13D8F777C926}"/>
    <cellStyle name="Normal 4 12 2 2 2 16" xfId="13776" xr:uid="{1A49E56F-4596-4570-91B6-74CEE3BDB6EC}"/>
    <cellStyle name="Normal 4 12 2 2 2 17" xfId="13777" xr:uid="{D6CFAC7E-736E-4A80-A611-5DCB3F8AB7E0}"/>
    <cellStyle name="Normal 4 12 2 2 2 18" xfId="13778" xr:uid="{146F2902-DA37-48CE-A29B-4E1EA71D7AAA}"/>
    <cellStyle name="Normal 4 12 2 2 2 19" xfId="13779" xr:uid="{94F076FF-6927-4E21-B594-E2B81C97162E}"/>
    <cellStyle name="Normal 4 12 2 2 2 2" xfId="13780" xr:uid="{5DFAAACC-5D5A-48B9-9992-8DAE2CEA14CC}"/>
    <cellStyle name="Normal 4 12 2 2 2 20" xfId="13781" xr:uid="{A773F557-4A46-40A9-A4BD-ECD038B3C352}"/>
    <cellStyle name="Normal 4 12 2 2 2 21" xfId="13782" xr:uid="{99BC0103-E2BA-4F43-A2E6-E5E1ADA4BE88}"/>
    <cellStyle name="Normal 4 12 2 2 2 22" xfId="13783" xr:uid="{90FD7A65-2F96-48B2-9B7C-8EDA9E8EBA2F}"/>
    <cellStyle name="Normal 4 12 2 2 2 23" xfId="13784" xr:uid="{32438C52-DED7-4303-92D0-7814D43EBCF4}"/>
    <cellStyle name="Normal 4 12 2 2 2 24" xfId="13785" xr:uid="{D7A50A07-CFCF-452C-B570-068EE90D02C0}"/>
    <cellStyle name="Normal 4 12 2 2 2 25" xfId="13786" xr:uid="{302E3065-6FF5-46DF-8416-4BAD0793D8CF}"/>
    <cellStyle name="Normal 4 12 2 2 2 26" xfId="13787" xr:uid="{E5064D67-2CFB-4F54-A293-241A4837833A}"/>
    <cellStyle name="Normal 4 12 2 2 2 27" xfId="13788" xr:uid="{26BC0C7A-B677-4F35-90E8-C18F8EC2DB54}"/>
    <cellStyle name="Normal 4 12 2 2 2 28" xfId="13789" xr:uid="{19C9222D-AF55-4564-B9C9-7B5512EC7451}"/>
    <cellStyle name="Normal 4 12 2 2 2 29" xfId="13790" xr:uid="{1FB972EE-9DC4-45D5-9929-327B9479E6DB}"/>
    <cellStyle name="Normal 4 12 2 2 2 3" xfId="13791" xr:uid="{2CE8C0AA-E5F9-4319-A4CC-08840F060E12}"/>
    <cellStyle name="Normal 4 12 2 2 2 30" xfId="13792" xr:uid="{1ACA35AD-1369-43E9-B78F-C48800BB5A2E}"/>
    <cellStyle name="Normal 4 12 2 2 2 31" xfId="13793" xr:uid="{09D04FE7-8CBE-4B02-84ED-700854750C2C}"/>
    <cellStyle name="Normal 4 12 2 2 2 32" xfId="13794" xr:uid="{4124AE3E-7087-4666-89B7-7393872C4709}"/>
    <cellStyle name="Normal 4 12 2 2 2 33" xfId="13795" xr:uid="{BAB2464B-D3D7-4076-B18C-E82BE5D03143}"/>
    <cellStyle name="Normal 4 12 2 2 2 34" xfId="13796" xr:uid="{9163E496-84DE-4D61-8FFF-651648F9F2B3}"/>
    <cellStyle name="Normal 4 12 2 2 2 35" xfId="13797" xr:uid="{51821F1C-06CF-4778-A019-4AFDB3307A69}"/>
    <cellStyle name="Normal 4 12 2 2 2 36" xfId="13798" xr:uid="{2517B77A-1911-48FE-9E36-1F13903DBFEA}"/>
    <cellStyle name="Normal 4 12 2 2 2 37" xfId="13799" xr:uid="{91E02A78-CB3F-4BC0-AD40-416CB7147F3D}"/>
    <cellStyle name="Normal 4 12 2 2 2 38" xfId="13800" xr:uid="{4EB3F936-C117-4467-B78F-E67C1DE831C0}"/>
    <cellStyle name="Normal 4 12 2 2 2 4" xfId="13801" xr:uid="{48790ED7-50D6-48A9-9744-9F6BF145190E}"/>
    <cellStyle name="Normal 4 12 2 2 2 5" xfId="13802" xr:uid="{E06A5B0B-7A4E-4F0F-9DDA-49DD837ABA92}"/>
    <cellStyle name="Normal 4 12 2 2 2 6" xfId="13803" xr:uid="{6590FC72-2D6C-4522-9979-5CC20A8CA0F4}"/>
    <cellStyle name="Normal 4 12 2 2 2 7" xfId="13804" xr:uid="{86597C4C-6397-4DF3-838D-C1328ED05CA1}"/>
    <cellStyle name="Normal 4 12 2 2 2 8" xfId="13805" xr:uid="{A8770464-DC89-48BC-84A9-B2A20F722624}"/>
    <cellStyle name="Normal 4 12 2 2 2 9" xfId="13806" xr:uid="{7A50F303-C7E8-4AFD-BB1A-A81A2149CF42}"/>
    <cellStyle name="Normal 4 12 2 2 20" xfId="13807" xr:uid="{844C8796-B33B-4590-9C1C-EF676BD52AB0}"/>
    <cellStyle name="Normal 4 12 2 2 21" xfId="13808" xr:uid="{5D9C6E47-D495-4B7E-AB91-21AB0DA34BD3}"/>
    <cellStyle name="Normal 4 12 2 2 22" xfId="13809" xr:uid="{0655950F-7BB2-469F-BDF5-FDBBABD2B4B6}"/>
    <cellStyle name="Normal 4 12 2 2 23" xfId="13810" xr:uid="{7102BCB8-7C22-40D7-9659-3134BB1576EF}"/>
    <cellStyle name="Normal 4 12 2 2 24" xfId="13811" xr:uid="{042896E7-D627-41C4-980C-4C908AEB0D73}"/>
    <cellStyle name="Normal 4 12 2 2 25" xfId="13812" xr:uid="{C9F69C2F-B464-403D-B469-8FBBC01ABD97}"/>
    <cellStyle name="Normal 4 12 2 2 26" xfId="13813" xr:uid="{510E9263-44F2-4FB4-BE6F-56FD8839A62B}"/>
    <cellStyle name="Normal 4 12 2 2 27" xfId="13814" xr:uid="{50415592-6BAF-4C9C-89E0-E331C8C381F9}"/>
    <cellStyle name="Normal 4 12 2 2 28" xfId="13815" xr:uid="{8015A752-0706-4EE7-A0C5-D90FDADC8DBB}"/>
    <cellStyle name="Normal 4 12 2 2 29" xfId="13816" xr:uid="{B52C8B01-2553-44CE-98A4-490495FE5FA8}"/>
    <cellStyle name="Normal 4 12 2 2 3" xfId="13817" xr:uid="{3B877524-6F4C-4477-99F9-CA7A30E99A79}"/>
    <cellStyle name="Normal 4 12 2 2 30" xfId="13818" xr:uid="{B340A524-2393-4283-B812-618B36B0A19D}"/>
    <cellStyle name="Normal 4 12 2 2 31" xfId="13819" xr:uid="{DB14B419-6192-4003-90EB-FDC03FD9E4B7}"/>
    <cellStyle name="Normal 4 12 2 2 32" xfId="13820" xr:uid="{D0EDE542-875E-40F5-B818-674654AFD8D7}"/>
    <cellStyle name="Normal 4 12 2 2 33" xfId="13821" xr:uid="{699D057B-4AF9-44AD-8EAD-668C44FB65D0}"/>
    <cellStyle name="Normal 4 12 2 2 34" xfId="13822" xr:uid="{3D99FB0D-BBBE-4B62-9215-FE3103122B73}"/>
    <cellStyle name="Normal 4 12 2 2 35" xfId="13823" xr:uid="{3929C6BA-6B3F-48C3-9E4E-DDA50D726C39}"/>
    <cellStyle name="Normal 4 12 2 2 36" xfId="13824" xr:uid="{2243E2A7-249B-482A-AC5B-EE18F8E4A6FC}"/>
    <cellStyle name="Normal 4 12 2 2 37" xfId="13825" xr:uid="{895CE3A4-329A-4320-BFEE-6EBFAFFDDB5C}"/>
    <cellStyle name="Normal 4 12 2 2 38" xfId="13826" xr:uid="{9391769A-F1CE-4404-A7F2-F6A6F5DB3748}"/>
    <cellStyle name="Normal 4 12 2 2 4" xfId="13827" xr:uid="{0082491F-7E02-42EF-9AEC-101FC2A3F2F0}"/>
    <cellStyle name="Normal 4 12 2 2 5" xfId="13828" xr:uid="{364957FC-B9B3-4957-BF2D-C7D25EE2AA5E}"/>
    <cellStyle name="Normal 4 12 2 2 6" xfId="13829" xr:uid="{FCC322F7-6949-4406-8CF1-7D1321E21CF2}"/>
    <cellStyle name="Normal 4 12 2 2 7" xfId="13830" xr:uid="{A95627C5-6918-4707-BD43-06F20D5BB605}"/>
    <cellStyle name="Normal 4 12 2 2 8" xfId="13831" xr:uid="{32913825-228A-499D-9ECC-43C36EE0C31E}"/>
    <cellStyle name="Normal 4 12 2 2 9" xfId="13832" xr:uid="{BFA94E35-43B4-4CB7-972E-0B4DD9BB34F2}"/>
    <cellStyle name="Normal 4 12 2 20" xfId="13833" xr:uid="{71E85BB9-7E8B-4BBD-AA7C-F50A37B9D58E}"/>
    <cellStyle name="Normal 4 12 2 21" xfId="13834" xr:uid="{221FCB4E-7E64-4A03-8765-397C9D59BCFA}"/>
    <cellStyle name="Normal 4 12 2 22" xfId="13835" xr:uid="{910A0D95-F957-41A4-B426-2B57A1D84BEC}"/>
    <cellStyle name="Normal 4 12 2 23" xfId="13836" xr:uid="{B1451FF6-59FA-4C1F-86D8-2FF2510E9DF8}"/>
    <cellStyle name="Normal 4 12 2 24" xfId="13837" xr:uid="{8A29538A-2D8A-4796-8EAA-DC9290918439}"/>
    <cellStyle name="Normal 4 12 2 25" xfId="13838" xr:uid="{A070A38A-5F3F-45E8-BCC2-D043C3D50114}"/>
    <cellStyle name="Normal 4 12 2 26" xfId="13839" xr:uid="{2766105D-0305-47AC-9682-D1FD6DB49F63}"/>
    <cellStyle name="Normal 4 12 2 27" xfId="13840" xr:uid="{3DC1A8A1-B08E-4EA0-B616-B6E0838D556D}"/>
    <cellStyle name="Normal 4 12 2 28" xfId="13841" xr:uid="{8A7DB3CD-8103-45D6-9D0E-A0039A4E99D6}"/>
    <cellStyle name="Normal 4 12 2 29" xfId="13842" xr:uid="{4C71A501-E334-4814-9190-34212F03FEE7}"/>
    <cellStyle name="Normal 4 12 2 3" xfId="13843" xr:uid="{4E04CEA9-B5E8-4AE2-8497-933888F9D2E8}"/>
    <cellStyle name="Normal 4 12 2 30" xfId="13844" xr:uid="{7AF7AF28-023F-4751-8174-123CBAD91E78}"/>
    <cellStyle name="Normal 4 12 2 31" xfId="13845" xr:uid="{B24E9E61-9FB2-40AB-AF42-1B72FF69B186}"/>
    <cellStyle name="Normal 4 12 2 32" xfId="13846" xr:uid="{834E7A3D-9903-4621-811D-10E7EF3A8BD5}"/>
    <cellStyle name="Normal 4 12 2 33" xfId="13847" xr:uid="{DF94770D-5EF1-47CC-A170-F8696D1CAA63}"/>
    <cellStyle name="Normal 4 12 2 34" xfId="13848" xr:uid="{C02F41D1-5D27-47C5-830B-49749DCA0248}"/>
    <cellStyle name="Normal 4 12 2 35" xfId="13849" xr:uid="{29D3EA9F-2DAF-4537-A2B9-D1C5ADF9EBF3}"/>
    <cellStyle name="Normal 4 12 2 36" xfId="13850" xr:uid="{8EB82D89-672A-4055-AE7C-A175D36CC388}"/>
    <cellStyle name="Normal 4 12 2 37" xfId="13851" xr:uid="{9BF132B6-8C5A-4D0C-B483-0FFBB2D07409}"/>
    <cellStyle name="Normal 4 12 2 38" xfId="13852" xr:uid="{81796997-E9F9-41F9-B44E-9808093CD13D}"/>
    <cellStyle name="Normal 4 12 2 39" xfId="13853" xr:uid="{F5F9126E-7918-41F1-9D61-7AE3AAF05454}"/>
    <cellStyle name="Normal 4 12 2 4" xfId="13854" xr:uid="{4D4ABF50-984D-4735-B9A8-2FEC6F25D855}"/>
    <cellStyle name="Normal 4 12 2 40" xfId="13855" xr:uid="{4AE14839-34B0-41EE-BCDA-EB2468B9536F}"/>
    <cellStyle name="Normal 4 12 2 5" xfId="13856" xr:uid="{503C86A8-F73D-4FC8-A54D-2B8761AD5E44}"/>
    <cellStyle name="Normal 4 12 2 6" xfId="13857" xr:uid="{5F332EBD-F83D-46AE-915F-FF119FDB5BAC}"/>
    <cellStyle name="Normal 4 12 2 7" xfId="13858" xr:uid="{A6A1C137-3894-44C0-B306-BE5FBA6311A7}"/>
    <cellStyle name="Normal 4 12 2 8" xfId="13859" xr:uid="{2C3B118B-FCAD-4B83-A2FE-9FEE3D7B6F3C}"/>
    <cellStyle name="Normal 4 12 2 9" xfId="13860" xr:uid="{968A6605-9D38-49BE-93AA-9F626F78ACC5}"/>
    <cellStyle name="Normal 4 12 20" xfId="13861" xr:uid="{63A007DB-F280-4109-8705-2D0A66117295}"/>
    <cellStyle name="Normal 4 12 21" xfId="13862" xr:uid="{5B86BFBD-5AA0-4FD6-BAD3-B333F873FEB0}"/>
    <cellStyle name="Normal 4 12 22" xfId="13863" xr:uid="{072010FC-E007-4280-A9FC-63769211FD56}"/>
    <cellStyle name="Normal 4 12 23" xfId="13864" xr:uid="{284FECC1-7840-4E95-AAFC-13E79A8600D1}"/>
    <cellStyle name="Normal 4 12 24" xfId="13865" xr:uid="{7DAC2236-4145-46D4-B14C-A49426E22EA2}"/>
    <cellStyle name="Normal 4 12 25" xfId="13866" xr:uid="{60ABB619-69CF-41C5-B89A-33BD1E547A19}"/>
    <cellStyle name="Normal 4 12 26" xfId="13867" xr:uid="{C7322595-14B3-4034-A60B-B4B53A043D7D}"/>
    <cellStyle name="Normal 4 12 27" xfId="13868" xr:uid="{5BE11783-1D4A-468A-9756-DE23B0D7DDEC}"/>
    <cellStyle name="Normal 4 12 28" xfId="13869" xr:uid="{D11F71A1-0CB9-4AD0-9A4B-A37699D942BB}"/>
    <cellStyle name="Normal 4 12 29" xfId="13870" xr:uid="{5224BD0E-2F51-4BFC-9A87-3C4B2178CBE5}"/>
    <cellStyle name="Normal 4 12 3" xfId="13871" xr:uid="{35D47768-6A96-4CB6-AC3C-61AE6B1A46E1}"/>
    <cellStyle name="Normal 4 12 3 10" xfId="13872" xr:uid="{3D0B7E0F-C047-40D4-8709-E749A2FED4F1}"/>
    <cellStyle name="Normal 4 12 3 11" xfId="13873" xr:uid="{3C1FB979-3D15-4518-A1D6-D233E4C6C4C5}"/>
    <cellStyle name="Normal 4 12 3 12" xfId="13874" xr:uid="{3CA04120-45B2-4226-A30B-0D0ACE2F5401}"/>
    <cellStyle name="Normal 4 12 3 13" xfId="13875" xr:uid="{588C8145-3650-428A-ABD6-EB8CF2062E2D}"/>
    <cellStyle name="Normal 4 12 3 14" xfId="13876" xr:uid="{C5100EC7-E172-4D6A-9CE2-5A3F449602B2}"/>
    <cellStyle name="Normal 4 12 3 15" xfId="13877" xr:uid="{56BF9DB8-49F7-4C97-B350-D607AA69D3C0}"/>
    <cellStyle name="Normal 4 12 3 16" xfId="13878" xr:uid="{65AACF3D-B327-4914-8610-3C98C5AA484C}"/>
    <cellStyle name="Normal 4 12 3 17" xfId="13879" xr:uid="{644C9839-CA7F-4FB9-BB2E-3AFBA87E162E}"/>
    <cellStyle name="Normal 4 12 3 18" xfId="13880" xr:uid="{37C813E7-7E60-49C7-92FB-7877B5C172CB}"/>
    <cellStyle name="Normal 4 12 3 19" xfId="13881" xr:uid="{E37EE759-6301-4B4D-846C-8BD3F37E9BCD}"/>
    <cellStyle name="Normal 4 12 3 2" xfId="13882" xr:uid="{AF589854-FA56-4D6A-AC6D-721755F152DC}"/>
    <cellStyle name="Normal 4 12 3 2 10" xfId="13883" xr:uid="{6D548B2D-B91D-4975-ABD5-8E9327B7F89F}"/>
    <cellStyle name="Normal 4 12 3 2 11" xfId="13884" xr:uid="{B5D68B37-62D8-4908-ABD0-06FB1173EFC4}"/>
    <cellStyle name="Normal 4 12 3 2 12" xfId="13885" xr:uid="{27812B45-3D56-4B3F-B375-2E730FB96A33}"/>
    <cellStyle name="Normal 4 12 3 2 13" xfId="13886" xr:uid="{00F8DDAE-A6BB-457E-93F8-64DAB63C8F8D}"/>
    <cellStyle name="Normal 4 12 3 2 14" xfId="13887" xr:uid="{86FB60B4-B954-4904-83B2-598BAEBFC2AC}"/>
    <cellStyle name="Normal 4 12 3 2 15" xfId="13888" xr:uid="{46FED536-0943-47C0-B81E-E64C216F1B2B}"/>
    <cellStyle name="Normal 4 12 3 2 16" xfId="13889" xr:uid="{551E4E80-7654-4DBD-BA25-C15A9E12EFF3}"/>
    <cellStyle name="Normal 4 12 3 2 17" xfId="13890" xr:uid="{6BA0C139-CEEF-4B4D-A1E7-ABF54C3F7075}"/>
    <cellStyle name="Normal 4 12 3 2 18" xfId="13891" xr:uid="{26662AE4-E6B7-4C26-8ADE-3B8A75CFFE0D}"/>
    <cellStyle name="Normal 4 12 3 2 19" xfId="13892" xr:uid="{76C96545-A89F-43B3-A7E3-471A08EBCAA0}"/>
    <cellStyle name="Normal 4 12 3 2 2" xfId="13893" xr:uid="{1B0FB2B1-7C54-4D44-8732-22984A6A5604}"/>
    <cellStyle name="Normal 4 12 3 2 20" xfId="13894" xr:uid="{372CBF70-52B6-485A-81DE-FC7BCD07BC7B}"/>
    <cellStyle name="Normal 4 12 3 2 21" xfId="13895" xr:uid="{AC15D2CC-1E1C-4F01-BB86-BC4E8C2565DB}"/>
    <cellStyle name="Normal 4 12 3 2 22" xfId="13896" xr:uid="{C2F88DF6-B634-4730-8C62-EEA1754AC0CE}"/>
    <cellStyle name="Normal 4 12 3 2 23" xfId="13897" xr:uid="{E9A5C5A1-B9A5-4C51-AFB8-D7D319F79F82}"/>
    <cellStyle name="Normal 4 12 3 2 24" xfId="13898" xr:uid="{898D9899-B2FD-4B28-A022-D58C6B926378}"/>
    <cellStyle name="Normal 4 12 3 2 25" xfId="13899" xr:uid="{45B6D5D0-9E17-44D3-B0A3-6F9180C45F34}"/>
    <cellStyle name="Normal 4 12 3 2 26" xfId="13900" xr:uid="{A180BDA3-D3AD-4218-8DA1-AD58BDF0249B}"/>
    <cellStyle name="Normal 4 12 3 2 27" xfId="13901" xr:uid="{A7856F9F-1ADA-4DDB-A021-08720A231D72}"/>
    <cellStyle name="Normal 4 12 3 2 28" xfId="13902" xr:uid="{37D9067C-30F3-4CF8-A343-6B9AE4792F13}"/>
    <cellStyle name="Normal 4 12 3 2 29" xfId="13903" xr:uid="{26B9823B-1FDA-4BE2-8143-08004411C30E}"/>
    <cellStyle name="Normal 4 12 3 2 3" xfId="13904" xr:uid="{228172A8-3279-44F4-BB9F-6D095821E659}"/>
    <cellStyle name="Normal 4 12 3 2 30" xfId="13905" xr:uid="{0613ABE7-1BEF-4A40-AF94-01D19B68A23B}"/>
    <cellStyle name="Normal 4 12 3 2 31" xfId="13906" xr:uid="{0C6308A4-8212-4DCA-8D37-D1AE613BB970}"/>
    <cellStyle name="Normal 4 12 3 2 32" xfId="13907" xr:uid="{AD1EDE49-4E9D-4DA0-97DC-BEA9B3B73C14}"/>
    <cellStyle name="Normal 4 12 3 2 33" xfId="13908" xr:uid="{902C8AB1-1D30-4EE6-A5C6-B1F14A17C70B}"/>
    <cellStyle name="Normal 4 12 3 2 34" xfId="13909" xr:uid="{2FD05AE1-B2F4-4827-AF18-218A645C1321}"/>
    <cellStyle name="Normal 4 12 3 2 35" xfId="13910" xr:uid="{797A357D-78A8-4C75-81B3-CFA22A946862}"/>
    <cellStyle name="Normal 4 12 3 2 36" xfId="13911" xr:uid="{04E53322-E72D-49B9-9289-02E18CFA91C8}"/>
    <cellStyle name="Normal 4 12 3 2 37" xfId="13912" xr:uid="{E5BDFD85-733E-40CF-99EE-6C528490922C}"/>
    <cellStyle name="Normal 4 12 3 2 38" xfId="13913" xr:uid="{A0C493C1-B435-4C77-A2FC-1B966DCE99E0}"/>
    <cellStyle name="Normal 4 12 3 2 4" xfId="13914" xr:uid="{D5B18850-989B-41DA-AB8F-DD3A18590794}"/>
    <cellStyle name="Normal 4 12 3 2 5" xfId="13915" xr:uid="{10D76B8E-F8F2-40F5-8DB0-E59CDDCC50F6}"/>
    <cellStyle name="Normal 4 12 3 2 6" xfId="13916" xr:uid="{9DACC571-4674-4F07-B409-68660C12FB8B}"/>
    <cellStyle name="Normal 4 12 3 2 7" xfId="13917" xr:uid="{87EF5608-E283-4BB1-87C3-64238EAA889F}"/>
    <cellStyle name="Normal 4 12 3 2 8" xfId="13918" xr:uid="{6B4933C6-3A09-4341-80AE-376D7E73F39A}"/>
    <cellStyle name="Normal 4 12 3 2 9" xfId="13919" xr:uid="{D396C0F6-9CEA-4AAE-970E-03DE391089BF}"/>
    <cellStyle name="Normal 4 12 3 20" xfId="13920" xr:uid="{341B8828-9715-499A-8583-8D8D3DFD80C1}"/>
    <cellStyle name="Normal 4 12 3 21" xfId="13921" xr:uid="{C1C4E255-C533-47BA-9AFD-C05EA33F7C66}"/>
    <cellStyle name="Normal 4 12 3 22" xfId="13922" xr:uid="{0AD08103-796E-4736-AAD7-23D20E12DD14}"/>
    <cellStyle name="Normal 4 12 3 23" xfId="13923" xr:uid="{2B0F15C5-8E13-42F2-9A9A-F88E9C1F119A}"/>
    <cellStyle name="Normal 4 12 3 24" xfId="13924" xr:uid="{16F79913-3C1E-455F-AD24-F3F7BA7873A9}"/>
    <cellStyle name="Normal 4 12 3 25" xfId="13925" xr:uid="{3FE61302-7F3E-4D50-A722-EE2D4782727F}"/>
    <cellStyle name="Normal 4 12 3 26" xfId="13926" xr:uid="{A206B650-2014-46AC-BC76-0D677FC72F6D}"/>
    <cellStyle name="Normal 4 12 3 27" xfId="13927" xr:uid="{25920645-BC29-4CB6-B0BA-BB749BA4344F}"/>
    <cellStyle name="Normal 4 12 3 28" xfId="13928" xr:uid="{859F1DF8-3BF6-4239-9ADF-572E09B100F9}"/>
    <cellStyle name="Normal 4 12 3 29" xfId="13929" xr:uid="{DF6227BB-6091-4613-B35E-5C682715A8C7}"/>
    <cellStyle name="Normal 4 12 3 3" xfId="13930" xr:uid="{E39113DC-C752-451B-909D-1419F8BB791F}"/>
    <cellStyle name="Normal 4 12 3 30" xfId="13931" xr:uid="{B0E555B0-E5CA-4E43-8AD3-B2C5C2AEAC40}"/>
    <cellStyle name="Normal 4 12 3 31" xfId="13932" xr:uid="{4D605602-8A0F-4E62-8978-E04338F82C4C}"/>
    <cellStyle name="Normal 4 12 3 32" xfId="13933" xr:uid="{637BC155-551A-428A-ADAF-38BD2247060A}"/>
    <cellStyle name="Normal 4 12 3 33" xfId="13934" xr:uid="{E7B3F241-1495-484B-B9E1-C826BA7BAE7A}"/>
    <cellStyle name="Normal 4 12 3 34" xfId="13935" xr:uid="{8F710FBB-D6E9-46B7-8A7C-B562D545764D}"/>
    <cellStyle name="Normal 4 12 3 35" xfId="13936" xr:uid="{C9B5219C-57CB-4133-825A-4D3217C5AC66}"/>
    <cellStyle name="Normal 4 12 3 36" xfId="13937" xr:uid="{54588A72-7376-4081-BED2-5B61DDB51EEF}"/>
    <cellStyle name="Normal 4 12 3 37" xfId="13938" xr:uid="{0DBE2B05-CF91-4E04-808F-6621448CFD71}"/>
    <cellStyle name="Normal 4 12 3 38" xfId="13939" xr:uid="{CA0E5A2E-8E23-48D6-A72E-4BBFF6BE37D8}"/>
    <cellStyle name="Normal 4 12 3 4" xfId="13940" xr:uid="{4DD4471A-61B5-4F2A-A608-CB10C21BFDA2}"/>
    <cellStyle name="Normal 4 12 3 5" xfId="13941" xr:uid="{4926B464-66B3-41B9-B2F9-81995200714C}"/>
    <cellStyle name="Normal 4 12 3 6" xfId="13942" xr:uid="{1574D225-70E3-4438-99F0-50E66D951CDA}"/>
    <cellStyle name="Normal 4 12 3 7" xfId="13943" xr:uid="{91AEF171-31A1-4173-BDA4-CAF6BA1C3645}"/>
    <cellStyle name="Normal 4 12 3 8" xfId="13944" xr:uid="{E6015FE0-909A-42F1-A0AF-783A7CDB9DFC}"/>
    <cellStyle name="Normal 4 12 3 9" xfId="13945" xr:uid="{CC5211C1-0475-4814-8D40-78282E23F5C4}"/>
    <cellStyle name="Normal 4 12 30" xfId="13946" xr:uid="{8C8AB752-B959-4D6F-87B6-6CD4523841D5}"/>
    <cellStyle name="Normal 4 12 31" xfId="13947" xr:uid="{90040576-EFE5-4D6C-B879-863018448767}"/>
    <cellStyle name="Normal 4 12 32" xfId="13948" xr:uid="{96503005-7A75-421D-A774-FABBB8F1565D}"/>
    <cellStyle name="Normal 4 12 33" xfId="13949" xr:uid="{6421B9A4-DA2D-4B95-8134-84601065ADDB}"/>
    <cellStyle name="Normal 4 12 34" xfId="13950" xr:uid="{62BE1FCA-0556-4E0C-BEAF-DC8226C0280D}"/>
    <cellStyle name="Normal 4 12 35" xfId="13951" xr:uid="{FADB849B-5948-4211-A775-E69119929A4C}"/>
    <cellStyle name="Normal 4 12 36" xfId="13952" xr:uid="{B537E352-4ED1-43A3-AF69-D493C01E647E}"/>
    <cellStyle name="Normal 4 12 37" xfId="13953" xr:uid="{8054919B-870D-4BEA-9FCE-DCA0836A14DB}"/>
    <cellStyle name="Normal 4 12 38" xfId="13954" xr:uid="{76694D0A-ECDE-4189-8FE1-2362DD9B69FA}"/>
    <cellStyle name="Normal 4 12 39" xfId="13955" xr:uid="{EF369BEF-B85A-45B6-B786-37822C96BE6B}"/>
    <cellStyle name="Normal 4 12 4" xfId="13956" xr:uid="{F3F1C1DA-4BB2-48DB-97C9-1830964DA2CE}"/>
    <cellStyle name="Normal 4 12 40" xfId="13957" xr:uid="{0FC6F21B-843B-454D-B880-321192F258CD}"/>
    <cellStyle name="Normal 4 12 41" xfId="13958" xr:uid="{A6341138-56D9-410D-BBBD-6B399B8BCC13}"/>
    <cellStyle name="Normal 4 12 42" xfId="13959" xr:uid="{D7145790-D032-4063-8063-60074C953EF1}"/>
    <cellStyle name="Normal 4 12 43" xfId="13960" xr:uid="{01021BCB-F0B5-4BFC-AF3C-357BBFE3036F}"/>
    <cellStyle name="Normal 4 12 44" xfId="13961" xr:uid="{0597B693-FE3C-4E56-92BB-736804241E70}"/>
    <cellStyle name="Normal 4 12 45" xfId="13962" xr:uid="{BCBC2F87-0CB7-480B-A6CA-D8F65C753B8C}"/>
    <cellStyle name="Normal 4 12 46" xfId="13963" xr:uid="{89BB00A3-BE51-4EF7-9F5B-9CCFAF15F6E8}"/>
    <cellStyle name="Normal 4 12 47" xfId="13964" xr:uid="{E6D09B80-73D1-4748-A9CC-FE1ABBF066F0}"/>
    <cellStyle name="Normal 4 12 5" xfId="13965" xr:uid="{1804AD84-B7E5-4AD2-88B5-0A5F2EBDD372}"/>
    <cellStyle name="Normal 4 12 6" xfId="13966" xr:uid="{EAB40F0A-B28A-4272-8DC4-91B173284772}"/>
    <cellStyle name="Normal 4 12 7" xfId="13967" xr:uid="{B4E73BA9-1D76-41AE-B918-D7BAFA70E3DD}"/>
    <cellStyle name="Normal 4 12 8" xfId="13968" xr:uid="{C963AF77-1CF0-4F2D-AF1F-BDB3F95C7159}"/>
    <cellStyle name="Normal 4 12 9" xfId="13969" xr:uid="{3323A849-6B20-45E6-BDE0-336CF1B34501}"/>
    <cellStyle name="Normal 4 13" xfId="13970" xr:uid="{30EE67A1-A9C6-4A0C-B09A-50F1E7D05E77}"/>
    <cellStyle name="Normal 4 13 2" xfId="13971" xr:uid="{AA388CC7-A5CF-453B-A3A4-0BB12B47A7A1}"/>
    <cellStyle name="Normal 4 13 3" xfId="13972" xr:uid="{561FAE4F-9BBD-40E1-BEC9-C295633CC987}"/>
    <cellStyle name="Normal 4 13 4" xfId="13973" xr:uid="{E537C9E5-55CB-463D-86BE-8489166527A4}"/>
    <cellStyle name="Normal 4 13 5" xfId="13974" xr:uid="{61D36841-0F68-4163-AF53-1756891AB67C}"/>
    <cellStyle name="Normal 4 13 6" xfId="13975" xr:uid="{5E905059-E58D-4E61-BE4F-EF56602A75D7}"/>
    <cellStyle name="Normal 4 14" xfId="13976" xr:uid="{7EB68CB6-FD53-4EC9-8C34-C05B967F641D}"/>
    <cellStyle name="Normal 4 14 2" xfId="13977" xr:uid="{617F7572-0C55-43D6-A03A-CA23EC65724C}"/>
    <cellStyle name="Normal 4 14 3" xfId="13978" xr:uid="{A36D7ECE-42C2-4EBA-9EC0-7E48CD090DDF}"/>
    <cellStyle name="Normal 4 14 4" xfId="13979" xr:uid="{FA04FF06-6C68-47C7-9269-89A281E2B5AB}"/>
    <cellStyle name="Normal 4 14 5" xfId="13980" xr:uid="{B1FCBFC0-5619-4194-BFC8-DDDD0AB23F13}"/>
    <cellStyle name="Normal 4 14 6" xfId="13981" xr:uid="{A73CE641-96AD-497A-990C-E73A67E1F8C3}"/>
    <cellStyle name="Normal 4 15" xfId="13982" xr:uid="{F4C5D461-7130-4653-8744-ED2093ACBE57}"/>
    <cellStyle name="Normal 4 15 2" xfId="13983" xr:uid="{F5B905AB-6319-455C-A77C-96807F1ED6E4}"/>
    <cellStyle name="Normal 4 15 3" xfId="13984" xr:uid="{8D761950-DDC4-464F-8590-AFE57C720A35}"/>
    <cellStyle name="Normal 4 15 4" xfId="13985" xr:uid="{3B01858A-A717-4F92-BD6C-4F3E025A56A7}"/>
    <cellStyle name="Normal 4 15 5" xfId="13986" xr:uid="{D4C20A44-E420-4F6C-B66C-73EC431910FD}"/>
    <cellStyle name="Normal 4 15 6" xfId="13987" xr:uid="{FB94DF45-DBD1-4841-B7DB-675B7BEAB25A}"/>
    <cellStyle name="Normal 4 16" xfId="13988" xr:uid="{D5AE5EAE-D97C-42AD-A3AA-9F62EDE68D42}"/>
    <cellStyle name="Normal 4 16 2" xfId="13989" xr:uid="{6ADB69BE-90E0-47CB-BB53-7E6791A9944A}"/>
    <cellStyle name="Normal 4 16 3" xfId="13990" xr:uid="{7C443852-D785-4ADC-897A-EECC80E6A182}"/>
    <cellStyle name="Normal 4 16 4" xfId="13991" xr:uid="{CFFC91CB-255D-41C0-A22E-293D763D3A07}"/>
    <cellStyle name="Normal 4 16 5" xfId="13992" xr:uid="{D6ACCFA8-5172-4662-AF24-575753340FA3}"/>
    <cellStyle name="Normal 4 16 6" xfId="13993" xr:uid="{FB12F10F-D459-4475-9353-BAD0202C6E67}"/>
    <cellStyle name="Normal 4 17" xfId="13994" xr:uid="{484A30E0-BB19-474C-AFAB-9F4F56159804}"/>
    <cellStyle name="Normal 4 17 2" xfId="13995" xr:uid="{D83E87FE-35E4-491A-9163-48C2A5027321}"/>
    <cellStyle name="Normal 4 17 3" xfId="13996" xr:uid="{14AC41F9-26E9-4567-BD33-8A580CD1C24A}"/>
    <cellStyle name="Normal 4 17 4" xfId="13997" xr:uid="{DF0320A6-EC63-4F88-BD86-A079236C84DF}"/>
    <cellStyle name="Normal 4 17 5" xfId="13998" xr:uid="{8EA39296-BCEE-4202-9919-E5A00EB2BF0A}"/>
    <cellStyle name="Normal 4 17 6" xfId="13999" xr:uid="{A7ACC0F6-315E-48EE-A187-DA349DD00157}"/>
    <cellStyle name="Normal 4 18" xfId="14000" xr:uid="{5F175301-5E08-47E1-A87E-33071F433C99}"/>
    <cellStyle name="Normal 4 18 2" xfId="14001" xr:uid="{00D977F3-DE4D-4991-ABC4-9BF1949D28A0}"/>
    <cellStyle name="Normal 4 18 3" xfId="14002" xr:uid="{DE23E59C-EE15-421A-9276-DCDE9A3DDCDB}"/>
    <cellStyle name="Normal 4 18 4" xfId="14003" xr:uid="{7B8F15AF-F10D-4B68-BC5B-AB67AF992670}"/>
    <cellStyle name="Normal 4 18 5" xfId="14004" xr:uid="{3EFAC346-A721-403C-A69C-CE2015DE43EB}"/>
    <cellStyle name="Normal 4 18 6" xfId="14005" xr:uid="{5A420D6C-BE0D-41D3-A7FB-4A24937CD996}"/>
    <cellStyle name="Normal 4 19" xfId="14006" xr:uid="{67162A7C-4664-409C-8963-195CF949AD3C}"/>
    <cellStyle name="Normal 4 19 2" xfId="14007" xr:uid="{A8CAE249-20A4-471C-9A35-34A356A87053}"/>
    <cellStyle name="Normal 4 19 3" xfId="14008" xr:uid="{CE6E5076-0249-4541-A5C2-0F205D6F2FC1}"/>
    <cellStyle name="Normal 4 19 4" xfId="14009" xr:uid="{7F4CD986-5B27-4EDA-9C5E-D37E7E328A1C}"/>
    <cellStyle name="Normal 4 19 5" xfId="14010" xr:uid="{C3A9C5E1-7DBC-40FE-91F8-5717AB7EE90F}"/>
    <cellStyle name="Normal 4 19 6" xfId="14011" xr:uid="{765236F7-9DC3-4623-AEA0-952367295BD6}"/>
    <cellStyle name="Normal 4 2" xfId="8" xr:uid="{00000000-0005-0000-0000-000008000000}"/>
    <cellStyle name="Normal 4 2 2" xfId="14013" xr:uid="{359918C9-9FC4-48FC-A994-D9BED8001FA0}"/>
    <cellStyle name="Normal 4 2 3" xfId="14014" xr:uid="{5C859F33-3FD4-4919-AD8D-3DA2C60EB828}"/>
    <cellStyle name="Normal 4 2 4" xfId="14015" xr:uid="{153915F6-0C64-4400-BD05-126E79A75520}"/>
    <cellStyle name="Normal 4 2 5" xfId="14012" xr:uid="{D817A6F2-8844-429E-BD03-6E18993022D5}"/>
    <cellStyle name="Normal 4 20" xfId="14016" xr:uid="{AE9ABA41-1101-43DA-A28E-F3371529B851}"/>
    <cellStyle name="Normal 4 20 2" xfId="14017" xr:uid="{00DAF946-16CE-4AEB-99DA-227D7E86306B}"/>
    <cellStyle name="Normal 4 20 3" xfId="14018" xr:uid="{C6C563A2-A58C-4C16-B6C6-AB574289F7D6}"/>
    <cellStyle name="Normal 4 20 4" xfId="14019" xr:uid="{7C64269D-7AA5-455B-B916-50BC87A29815}"/>
    <cellStyle name="Normal 4 20 5" xfId="14020" xr:uid="{D0F1824D-4217-41F6-A476-96692B0F95CD}"/>
    <cellStyle name="Normal 4 20 6" xfId="14021" xr:uid="{FB99C0CB-87B9-4730-BB1E-C4C070EF2679}"/>
    <cellStyle name="Normal 4 21" xfId="14022" xr:uid="{8FD06132-DF59-42A9-A8D3-9AD9C03FB89D}"/>
    <cellStyle name="Normal 4 21 2" xfId="14023" xr:uid="{D2EA9950-6B19-42AF-A8FC-BF82C043A0FD}"/>
    <cellStyle name="Normal 4 21 3" xfId="14024" xr:uid="{203A27FA-72BB-4F68-AF8F-6C329ACAFC82}"/>
    <cellStyle name="Normal 4 21 4" xfId="14025" xr:uid="{D3375370-DA93-4CD3-B749-8C4C54464ED2}"/>
    <cellStyle name="Normal 4 21 5" xfId="14026" xr:uid="{1EA84364-4C11-406E-9A60-4FA94AFF16EE}"/>
    <cellStyle name="Normal 4 21 6" xfId="14027" xr:uid="{79011B27-8DB4-4C14-9C80-0576BEA3AFFB}"/>
    <cellStyle name="Normal 4 22" xfId="14028" xr:uid="{A180E787-C4C2-492E-B4E1-2618176459DC}"/>
    <cellStyle name="Normal 4 22 2" xfId="14029" xr:uid="{638832E0-EFD8-4607-AA51-FA73020ECD14}"/>
    <cellStyle name="Normal 4 22 3" xfId="14030" xr:uid="{71BA397E-46D6-47E1-B77C-82C6ED72E252}"/>
    <cellStyle name="Normal 4 22 4" xfId="14031" xr:uid="{477C9531-BD1F-4EAF-8D08-BEBCCC4150CB}"/>
    <cellStyle name="Normal 4 22 5" xfId="14032" xr:uid="{838DB236-24AA-4FF0-BBB7-A4887F370824}"/>
    <cellStyle name="Normal 4 22 6" xfId="14033" xr:uid="{C7240B57-ABBF-411C-B53F-5292C8861448}"/>
    <cellStyle name="Normal 4 23" xfId="14034" xr:uid="{AB0F4CCE-5AE6-4E5B-B09C-0F41D9A2627F}"/>
    <cellStyle name="Normal 4 23 2" xfId="14035" xr:uid="{8CC3318E-32E6-4FDD-9D6F-58FE6025C4FC}"/>
    <cellStyle name="Normal 4 23 3" xfId="14036" xr:uid="{ABA65F4A-B912-46B8-81BB-340878D7B8A8}"/>
    <cellStyle name="Normal 4 23 4" xfId="14037" xr:uid="{009F134D-B82D-41C9-9EE6-EE53EABDBD7F}"/>
    <cellStyle name="Normal 4 23 5" xfId="14038" xr:uid="{515E7778-7380-488F-A12D-7B388DF06028}"/>
    <cellStyle name="Normal 4 23 6" xfId="14039" xr:uid="{DF404483-0302-4449-8881-AE48378AF762}"/>
    <cellStyle name="Normal 4 24" xfId="14040" xr:uid="{E856BF18-0681-419F-BF94-4BC4F5C46C07}"/>
    <cellStyle name="Normal 4 24 2" xfId="14041" xr:uid="{71936C78-507E-4215-8B77-4CBD7A84A6AB}"/>
    <cellStyle name="Normal 4 24 3" xfId="14042" xr:uid="{68B629A1-DDDF-4544-9BBF-30E5CBA61139}"/>
    <cellStyle name="Normal 4 24 4" xfId="14043" xr:uid="{6792547B-0BB2-48F5-B016-7383554425C3}"/>
    <cellStyle name="Normal 4 24 5" xfId="14044" xr:uid="{41ABE772-D5FC-4DAD-B6F7-94EDEDD01AA1}"/>
    <cellStyle name="Normal 4 24 6" xfId="14045" xr:uid="{301AB9EE-D1B6-4365-A2C5-FCDEEAD05945}"/>
    <cellStyle name="Normal 4 25" xfId="14046" xr:uid="{DD0A588A-C5E9-42A5-8271-461987A98E91}"/>
    <cellStyle name="Normal 4 25 2" xfId="14047" xr:uid="{255DAF95-72CE-47E4-B18C-ED681E873E91}"/>
    <cellStyle name="Normal 4 25 3" xfId="14048" xr:uid="{774B5F71-3ABF-4994-B0CC-42FAA6027802}"/>
    <cellStyle name="Normal 4 25 4" xfId="14049" xr:uid="{D615D489-7176-4CD9-8D7D-648C136CA6BE}"/>
    <cellStyle name="Normal 4 25 5" xfId="14050" xr:uid="{794961EC-4166-4DC8-B197-4E86C566ADA9}"/>
    <cellStyle name="Normal 4 25 6" xfId="14051" xr:uid="{55B1590D-C700-4A6D-80EB-2B6BC9D39C0E}"/>
    <cellStyle name="Normal 4 26" xfId="14052" xr:uid="{C9C81E35-B4CB-4D8B-A545-D268BDC02A65}"/>
    <cellStyle name="Normal 4 26 2" xfId="14053" xr:uid="{9D9B5D40-7A50-49AA-95B7-6143160D9F2A}"/>
    <cellStyle name="Normal 4 26 3" xfId="14054" xr:uid="{CE3136AE-ACF2-430A-B21B-0694A590CB27}"/>
    <cellStyle name="Normal 4 26 4" xfId="14055" xr:uid="{2179294D-0840-44D6-8457-1B7530C07ADE}"/>
    <cellStyle name="Normal 4 26 5" xfId="14056" xr:uid="{A9CE16F7-1F82-4A41-AD05-B9AEA84023F1}"/>
    <cellStyle name="Normal 4 26 6" xfId="14057" xr:uid="{A28B73CB-D9DA-4682-A7B8-AB5CA70F371D}"/>
    <cellStyle name="Normal 4 27" xfId="14058" xr:uid="{32458D43-DF3E-4707-8053-3F462FB70B71}"/>
    <cellStyle name="Normal 4 27 2" xfId="14059" xr:uid="{B05BD38F-591E-4ADC-8565-C34E2544EDAF}"/>
    <cellStyle name="Normal 4 27 3" xfId="14060" xr:uid="{161A5062-B4A2-4672-9046-CBBF40E4CF73}"/>
    <cellStyle name="Normal 4 27 4" xfId="14061" xr:uid="{5C9F9950-C75E-4E19-9D0C-FD978EDBA2B8}"/>
    <cellStyle name="Normal 4 27 5" xfId="14062" xr:uid="{0EEC9A44-C150-400E-91E7-C1F555B042AD}"/>
    <cellStyle name="Normal 4 27 6" xfId="14063" xr:uid="{0F4C7DA2-E8B4-4043-877E-0723296D8E06}"/>
    <cellStyle name="Normal 4 28" xfId="14064" xr:uid="{CA7055F9-15D0-4106-B660-EAD2646FBCCF}"/>
    <cellStyle name="Normal 4 28 2" xfId="14065" xr:uid="{99B695CD-CC10-4D50-9E02-BB2C707CB9B3}"/>
    <cellStyle name="Normal 4 28 3" xfId="14066" xr:uid="{7B0081DA-1611-4144-9DE9-A3F53313AA65}"/>
    <cellStyle name="Normal 4 28 4" xfId="14067" xr:uid="{0FC9972E-200F-4619-AB10-C872EC4A2612}"/>
    <cellStyle name="Normal 4 28 5" xfId="14068" xr:uid="{D49E75DD-A761-4BD5-B154-F02F46E5A056}"/>
    <cellStyle name="Normal 4 28 6" xfId="14069" xr:uid="{D394BA72-801F-4B7C-88DF-841F872C5901}"/>
    <cellStyle name="Normal 4 29" xfId="14070" xr:uid="{2B090972-2961-4200-86AB-B5B86125C7FF}"/>
    <cellStyle name="Normal 4 29 2" xfId="14071" xr:uid="{3A390326-4607-47F3-A6E1-ADBFA10E68C9}"/>
    <cellStyle name="Normal 4 29 3" xfId="14072" xr:uid="{6FC0666E-6D25-4015-91CC-B06784C7CAE0}"/>
    <cellStyle name="Normal 4 29 4" xfId="14073" xr:uid="{90843B06-01A6-424D-B7B5-8D7F1D535281}"/>
    <cellStyle name="Normal 4 29 5" xfId="14074" xr:uid="{9C99815E-F5C4-4101-B929-3F1D35634A05}"/>
    <cellStyle name="Normal 4 29 6" xfId="14075" xr:uid="{65D8473F-870A-49E5-BBAE-EB1C15E29DD2}"/>
    <cellStyle name="Normal 4 3" xfId="14076" xr:uid="{DC5DE377-C290-4A84-BF0F-582CE2F84B65}"/>
    <cellStyle name="Normal 4 30" xfId="14077" xr:uid="{0FB13A93-5F79-4F39-B4D2-60D94181D9D7}"/>
    <cellStyle name="Normal 4 30 2" xfId="14078" xr:uid="{2E5FA511-9C54-42DB-8388-77B59A1B3C91}"/>
    <cellStyle name="Normal 4 30 3" xfId="14079" xr:uid="{94BD3B5F-4A06-4797-8494-5C864663F6C1}"/>
    <cellStyle name="Normal 4 30 4" xfId="14080" xr:uid="{9692A487-4D32-458A-A5BE-CA48A5014A88}"/>
    <cellStyle name="Normal 4 30 5" xfId="14081" xr:uid="{54ABD6D1-6F8C-4145-88CC-387094D11E58}"/>
    <cellStyle name="Normal 4 30 6" xfId="14082" xr:uid="{B1192E88-03B6-4AF2-8CA0-FC0DFB08338E}"/>
    <cellStyle name="Normal 4 31" xfId="14083" xr:uid="{E8ED5EC7-8F9E-4EAC-B3CB-50BAF0FFAF96}"/>
    <cellStyle name="Normal 4 31 2" xfId="14084" xr:uid="{7DE74E28-CB71-4792-A2DD-0FDDF379EB79}"/>
    <cellStyle name="Normal 4 31 3" xfId="14085" xr:uid="{4E27FB64-675B-4B7F-90C0-9E8C3F6AD9AA}"/>
    <cellStyle name="Normal 4 31 4" xfId="14086" xr:uid="{5714337A-E127-447C-8671-B43ECAC95E22}"/>
    <cellStyle name="Normal 4 31 5" xfId="14087" xr:uid="{972CF522-A962-4E23-8729-BEEF383958B7}"/>
    <cellStyle name="Normal 4 31 6" xfId="14088" xr:uid="{9BF8938B-643A-438D-8797-85CC0A2EC1B0}"/>
    <cellStyle name="Normal 4 32" xfId="14089" xr:uid="{8F25950D-A685-4F85-A3D1-7AE9A3464A40}"/>
    <cellStyle name="Normal 4 32 2" xfId="14090" xr:uid="{F7FC7AEA-F45A-45AF-90B7-D4C0D046CA8C}"/>
    <cellStyle name="Normal 4 32 3" xfId="14091" xr:uid="{9E2EE08E-36BF-4AC2-BBE8-7946D9AC6F78}"/>
    <cellStyle name="Normal 4 32 4" xfId="14092" xr:uid="{CF1230F5-418A-4558-8207-2DE395FBF94C}"/>
    <cellStyle name="Normal 4 32 5" xfId="14093" xr:uid="{78E0E64E-2C11-418C-89AC-09F107650D4B}"/>
    <cellStyle name="Normal 4 32 6" xfId="14094" xr:uid="{8B133207-80AB-4986-9A68-D806898334F7}"/>
    <cellStyle name="Normal 4 33" xfId="14095" xr:uid="{AEBAF784-9921-4FBB-8363-BB8192BCC6DA}"/>
    <cellStyle name="Normal 4 34" xfId="14096" xr:uid="{32422A92-6B69-4C20-A891-0EECDC2CCC6A}"/>
    <cellStyle name="Normal 4 35" xfId="14097" xr:uid="{91F4C18F-55A8-4CCE-B6BE-636633C80A4C}"/>
    <cellStyle name="Normal 4 36" xfId="14098" xr:uid="{B596813E-E9C5-403E-8EC6-937472FBECF3}"/>
    <cellStyle name="Normal 4 37" xfId="14099" xr:uid="{3D3E892B-C986-4C11-8DCA-D860D1CDB3E2}"/>
    <cellStyle name="Normal 4 38" xfId="14100" xr:uid="{B202C661-F5AB-4327-B429-95F2B2193FE5}"/>
    <cellStyle name="Normal 4 39" xfId="14101" xr:uid="{28004F35-D840-4452-B363-704BEC0B113D}"/>
    <cellStyle name="Normal 4 4" xfId="14102" xr:uid="{355A2CE4-2B22-40D7-B4E9-140D6E39A90D}"/>
    <cellStyle name="Normal 4 4 2" xfId="14103" xr:uid="{9A47C0D1-63BD-4688-A0F2-C84EDBF2011D}"/>
    <cellStyle name="Normal 4 4 3" xfId="14104" xr:uid="{F7FA68B1-3652-48C4-93A6-3B7DA2FF1BFD}"/>
    <cellStyle name="Normal 4 4 4" xfId="14105" xr:uid="{1F6AD939-0285-4A55-BD1F-077EE9EFEA95}"/>
    <cellStyle name="Normal 4 4 5" xfId="14106" xr:uid="{D96A3CFB-3D1F-49FE-BFBC-F95A47804EE8}"/>
    <cellStyle name="Normal 4 4 6" xfId="14107" xr:uid="{CA891F3A-9F89-4939-BC03-306FA1D9532A}"/>
    <cellStyle name="Normal 4 40" xfId="14108" xr:uid="{2C9DD65E-444C-4A4B-8F76-315DF7A1ACD4}"/>
    <cellStyle name="Normal 4 41" xfId="14109" xr:uid="{A302DD58-FA86-4014-91F9-807175E315F9}"/>
    <cellStyle name="Normal 4 42" xfId="14110" xr:uid="{DAC62680-13E0-4F08-8EF1-92E5E0C1BB40}"/>
    <cellStyle name="Normal 4 43" xfId="14111" xr:uid="{06EE4FDC-0B64-441A-A2B9-81309B2D28DB}"/>
    <cellStyle name="Normal 4 44" xfId="14112" xr:uid="{ED5E1BEC-81F6-4F5A-8BA9-BEA026F16110}"/>
    <cellStyle name="Normal 4 45" xfId="14113" xr:uid="{8353E0A1-F5A2-4124-B158-7269D47C5374}"/>
    <cellStyle name="Normal 4 46" xfId="14114" xr:uid="{B95621BB-169D-4089-B163-ACB793935E1E}"/>
    <cellStyle name="Normal 4 47" xfId="14115" xr:uid="{721FE3C9-EE01-4A1A-A623-A3E6AD8FDCDB}"/>
    <cellStyle name="Normal 4 48" xfId="14116" xr:uid="{70DD525F-77C8-4590-95D5-1211211C61A6}"/>
    <cellStyle name="Normal 4 49" xfId="14117" xr:uid="{403EED7B-3589-47DB-83A2-469FCA6400BC}"/>
    <cellStyle name="Normal 4 5" xfId="14118" xr:uid="{C2048EBB-B1F9-4A67-9DBF-64A8B1BA4B90}"/>
    <cellStyle name="Normal 4 5 2" xfId="14119" xr:uid="{D69EB5F1-6C54-466C-8A0D-1F152811EF44}"/>
    <cellStyle name="Normal 4 5 3" xfId="14120" xr:uid="{33E1A705-9478-4256-AA73-77B89FACC522}"/>
    <cellStyle name="Normal 4 5 4" xfId="14121" xr:uid="{01A05379-63EE-4153-9C2F-20ED3B0D7458}"/>
    <cellStyle name="Normal 4 5 5" xfId="14122" xr:uid="{9EC6FFA7-8356-493A-AE4F-C550C3355EF0}"/>
    <cellStyle name="Normal 4 5 6" xfId="14123" xr:uid="{FAD8E857-BA04-4DAA-9F4D-CDB06286B1D9}"/>
    <cellStyle name="Normal 4 50" xfId="14124" xr:uid="{1EC1CB50-D065-458B-8B29-3E8D8B667EEA}"/>
    <cellStyle name="Normal 4 51" xfId="14125" xr:uid="{56F3A24A-4A0C-46D5-97C8-3EB18EDEBC85}"/>
    <cellStyle name="Normal 4 52" xfId="13267" xr:uid="{7F24721E-B68A-4DF1-A3E9-E8E7D93BEE65}"/>
    <cellStyle name="Normal 4 53" xfId="16774" xr:uid="{6F893A83-0938-40CA-B84F-2B9871BD5152}"/>
    <cellStyle name="Normal 4 54" xfId="16775" xr:uid="{6752CDBD-A27A-4782-928F-B69A02027544}"/>
    <cellStyle name="Normal 4 6" xfId="14126" xr:uid="{B5F42442-3E22-480E-81D7-4FA3FEA78C3B}"/>
    <cellStyle name="Normal 4 6 2" xfId="14127" xr:uid="{C8455237-AC99-4CAE-A5DF-8B7F60CB945A}"/>
    <cellStyle name="Normal 4 6 3" xfId="14128" xr:uid="{AF581392-B78B-4A5F-809C-2C7A767CB56A}"/>
    <cellStyle name="Normal 4 6 4" xfId="14129" xr:uid="{4F68B6DB-9899-4CA4-8761-81BEECED12A2}"/>
    <cellStyle name="Normal 4 6 5" xfId="14130" xr:uid="{3425E949-0053-46B2-9388-346C34DC2396}"/>
    <cellStyle name="Normal 4 6 6" xfId="14131" xr:uid="{D2E6E124-ADAF-4C80-9EB5-039FB7CBCED4}"/>
    <cellStyle name="Normal 4 7" xfId="14132" xr:uid="{1DA74622-595E-4879-915D-25F0B4E5D162}"/>
    <cellStyle name="Normal 4 7 2" xfId="14133" xr:uid="{5394D26A-4D56-46E4-B446-4F531C3D0C20}"/>
    <cellStyle name="Normal 4 7 3" xfId="14134" xr:uid="{4DEBC2C1-A21C-4EA1-9A84-658A44272EFA}"/>
    <cellStyle name="Normal 4 7 4" xfId="14135" xr:uid="{7BB4FE6F-5DBC-49CF-8011-852C963BB051}"/>
    <cellStyle name="Normal 4 7 5" xfId="14136" xr:uid="{9A91E89F-32C3-43C3-AABA-7FA72B921C3A}"/>
    <cellStyle name="Normal 4 7 6" xfId="14137" xr:uid="{244DD315-8629-4110-9039-86E5603BA6DC}"/>
    <cellStyle name="Normal 4 8" xfId="14138" xr:uid="{7E2ADEC1-D8AB-4ADE-A8BE-602C24B158A0}"/>
    <cellStyle name="Normal 4 8 2" xfId="14139" xr:uid="{5BB25C45-7051-47CF-AB83-CCBFDF542F97}"/>
    <cellStyle name="Normal 4 8 3" xfId="14140" xr:uid="{9AF0F52F-0B3D-413C-A25E-36DBF5E0585B}"/>
    <cellStyle name="Normal 4 8 4" xfId="14141" xr:uid="{39777BFE-E3C5-4DCE-953F-87272BDBC299}"/>
    <cellStyle name="Normal 4 8 5" xfId="14142" xr:uid="{0F884CFA-0F78-409E-9633-AE40D4203EC6}"/>
    <cellStyle name="Normal 4 8 6" xfId="14143" xr:uid="{DB085117-56FB-4A5A-BCE3-5D6E3B2D104F}"/>
    <cellStyle name="Normal 4 9" xfId="14144" xr:uid="{68306C16-64E5-490D-BCFA-F131515129D0}"/>
    <cellStyle name="Normal 4 9 2" xfId="14145" xr:uid="{139A53EE-BAC6-431E-9A2F-222299AD9E51}"/>
    <cellStyle name="Normal 4 9 3" xfId="14146" xr:uid="{A95E0168-7EEB-4A9B-A2EF-B1A25D34DEE1}"/>
    <cellStyle name="Normal 4 9 4" xfId="14147" xr:uid="{7F11D82F-59EE-4DCA-B930-922E65AC199D}"/>
    <cellStyle name="Normal 4 9 5" xfId="14148" xr:uid="{963D5379-C4DF-4679-991C-61C31F177CC0}"/>
    <cellStyle name="Normal 4 9 6" xfId="14149" xr:uid="{F8C3F41C-2D53-4AE6-86B3-57623130C7D1}"/>
    <cellStyle name="Normal 5" xfId="4" xr:uid="{00000000-0005-0000-0000-000009000000}"/>
    <cellStyle name="Normal 5 10" xfId="14151" xr:uid="{F9BA2D5D-2983-4A0F-AF06-190F677CBEEB}"/>
    <cellStyle name="Normal 5 11" xfId="14152" xr:uid="{04FA7829-1D58-4CE7-B098-BB26CE863040}"/>
    <cellStyle name="Normal 5 12" xfId="14153" xr:uid="{BDF995AD-543F-49AD-8BA8-47305879A464}"/>
    <cellStyle name="Normal 5 13" xfId="14154" xr:uid="{4600AC3E-567D-48F0-8A7F-9B4308553D38}"/>
    <cellStyle name="Normal 5 14" xfId="14155" xr:uid="{FABC4983-44E7-41EC-84EE-4AB6901255A2}"/>
    <cellStyle name="Normal 5 15" xfId="14156" xr:uid="{38929446-2FED-4E15-9364-F678CC0B9C47}"/>
    <cellStyle name="Normal 5 16" xfId="14157" xr:uid="{66F973DF-642E-4D04-9754-81E648922604}"/>
    <cellStyle name="Normal 5 17" xfId="14158" xr:uid="{E3F85E35-7C28-47D4-8452-F541FB62C0D8}"/>
    <cellStyle name="Normal 5 18" xfId="14159" xr:uid="{D3ABB037-BBF2-4C75-9177-25BB9F6FCA2C}"/>
    <cellStyle name="Normal 5 19" xfId="14160" xr:uid="{BDDF2B2E-A14F-4AEF-AF7B-F15973F41A5F}"/>
    <cellStyle name="Normal 5 2" xfId="14161" xr:uid="{AED6B555-56D9-453C-8925-45A6288B7AE8}"/>
    <cellStyle name="Normal 5 20" xfId="14162" xr:uid="{8C9DD93E-A960-4AAE-BACD-DEF65E1C42A7}"/>
    <cellStyle name="Normal 5 21" xfId="14163" xr:uid="{F1F2F357-3F9D-44D6-9D13-2567984E299A}"/>
    <cellStyle name="Normal 5 22" xfId="14164" xr:uid="{B71B537F-C899-4DB7-BE4A-37EAECD8D0A0}"/>
    <cellStyle name="Normal 5 23" xfId="14165" xr:uid="{7C699F1D-034E-4D20-85E7-E6D4FCEDFA31}"/>
    <cellStyle name="Normal 5 24" xfId="14166" xr:uid="{8B76AC5A-64C5-49CC-A71F-1DF4FA915AE7}"/>
    <cellStyle name="Normal 5 25" xfId="14167" xr:uid="{59685BCD-BBF4-49A3-8531-F753D4941431}"/>
    <cellStyle name="Normal 5 26" xfId="14168" xr:uid="{7A884FCE-5017-430C-ACCA-7E3E46CEB94A}"/>
    <cellStyle name="Normal 5 27" xfId="14169" xr:uid="{C52BEF1D-CEA9-430A-9D2F-50A22D0E73C1}"/>
    <cellStyle name="Normal 5 28" xfId="14170" xr:uid="{576E5646-C662-431D-857F-BB40F87CDDAD}"/>
    <cellStyle name="Normal 5 29" xfId="14171" xr:uid="{B424EBA2-8DA8-4501-90CB-E1A8E18BCE32}"/>
    <cellStyle name="Normal 5 3" xfId="14172" xr:uid="{0CD60A2C-6423-4974-AA6A-328D4EFA0E51}"/>
    <cellStyle name="Normal 5 30" xfId="14173" xr:uid="{A9CE6B53-FAD0-4B07-B67B-8CF5BEAC7E24}"/>
    <cellStyle name="Normal 5 31" xfId="14174" xr:uid="{064BF40C-FE13-41A0-AA6F-DCF8E4F8FA9A}"/>
    <cellStyle name="Normal 5 32" xfId="14175" xr:uid="{0CC3B86A-AC11-4299-8B6A-C2B1014B5CE4}"/>
    <cellStyle name="Normal 5 33" xfId="14150" xr:uid="{B9A62D7B-65C5-4D19-9F12-0046BFFE07F0}"/>
    <cellStyle name="Normal 5 4" xfId="14176" xr:uid="{A6A395F8-D473-48C4-9EF0-25BE7519E03C}"/>
    <cellStyle name="Normal 5 5" xfId="14177" xr:uid="{5021A43C-F697-47B7-B8AA-C78F4D54303A}"/>
    <cellStyle name="Normal 5 6" xfId="14178" xr:uid="{168DAF73-4509-4588-87A8-BA82C2D55765}"/>
    <cellStyle name="Normal 5 7" xfId="14179" xr:uid="{4C081867-2CB0-4402-96E6-581B51DF355F}"/>
    <cellStyle name="Normal 5 8" xfId="14180" xr:uid="{811D80C9-D76E-4A57-BE84-6344A8735FC0}"/>
    <cellStyle name="Normal 5 9" xfId="14181" xr:uid="{C1F6F803-1597-4AC1-8F62-AA4663270C86}"/>
    <cellStyle name="Normal 6" xfId="5" xr:uid="{00000000-0005-0000-0000-00000A000000}"/>
    <cellStyle name="Normal 6 10" xfId="14183" xr:uid="{CF08D8B5-35CB-4532-AED9-0E2C1FB35CCA}"/>
    <cellStyle name="Normal 6 10 10" xfId="14184" xr:uid="{E2B93A8A-20AD-445C-BC95-B61FECC99B39}"/>
    <cellStyle name="Normal 6 10 11" xfId="14185" xr:uid="{231C8F5C-B45E-47E5-8599-BB35F9689027}"/>
    <cellStyle name="Normal 6 10 12" xfId="14186" xr:uid="{35D62BDC-7A3F-4032-A7F5-85A09001932C}"/>
    <cellStyle name="Normal 6 10 13" xfId="14187" xr:uid="{828728FF-272D-4D90-911C-48A6609A64F1}"/>
    <cellStyle name="Normal 6 10 14" xfId="14188" xr:uid="{3A1509A2-5FB9-4D96-B47C-DA948347A590}"/>
    <cellStyle name="Normal 6 10 15" xfId="14189" xr:uid="{8AE1CE0B-9B75-4F96-B426-928245E7160F}"/>
    <cellStyle name="Normal 6 10 16" xfId="14190" xr:uid="{15481AC6-3AD7-4F28-8BA9-C69EFD749A20}"/>
    <cellStyle name="Normal 6 10 17" xfId="14191" xr:uid="{8B7A9923-F01E-425B-A975-77C0EB871721}"/>
    <cellStyle name="Normal 6 10 18" xfId="14192" xr:uid="{A3A0A655-0369-4279-B3F5-5C8258D16443}"/>
    <cellStyle name="Normal 6 10 19" xfId="14193" xr:uid="{B5BE628D-39F0-46C3-9308-ECD98CFDA756}"/>
    <cellStyle name="Normal 6 10 2" xfId="14194" xr:uid="{2540AFDD-B0D1-42D9-ADFE-09CD3603F26E}"/>
    <cellStyle name="Normal 6 10 2 10" xfId="14195" xr:uid="{9E6A3C3A-29F4-49D1-A38C-3FE794911BF5}"/>
    <cellStyle name="Normal 6 10 2 11" xfId="14196" xr:uid="{9F6B6D4D-5703-4011-9D27-DCE649717F23}"/>
    <cellStyle name="Normal 6 10 2 12" xfId="14197" xr:uid="{526327C2-F193-46C1-929E-D07C56DD774A}"/>
    <cellStyle name="Normal 6 10 2 13" xfId="14198" xr:uid="{DD17EFBE-1590-47DA-8EA5-4B96B1302D7A}"/>
    <cellStyle name="Normal 6 10 2 14" xfId="14199" xr:uid="{978E32A0-9D38-4166-B20A-5A4352C2276C}"/>
    <cellStyle name="Normal 6 10 2 15" xfId="14200" xr:uid="{68B2CA4E-1234-4C89-ACA4-C83D19A041AF}"/>
    <cellStyle name="Normal 6 10 2 16" xfId="14201" xr:uid="{0678B621-ED96-4C4C-A429-88000665E525}"/>
    <cellStyle name="Normal 6 10 2 17" xfId="14202" xr:uid="{A89E47DD-DA08-4748-84D2-A830A9554464}"/>
    <cellStyle name="Normal 6 10 2 18" xfId="14203" xr:uid="{3F15885C-6C6C-4D3E-9FB5-AB2DBEEF1B0F}"/>
    <cellStyle name="Normal 6 10 2 19" xfId="14204" xr:uid="{4DE83534-1785-4BD3-ADFC-AFA8CB846ACB}"/>
    <cellStyle name="Normal 6 10 2 2" xfId="14205" xr:uid="{695B0E89-9C93-4A22-83AF-D883199AA3E2}"/>
    <cellStyle name="Normal 6 10 2 2 10" xfId="14206" xr:uid="{B7BA90DB-A68B-4917-836C-4F8A82294D37}"/>
    <cellStyle name="Normal 6 10 2 2 11" xfId="14207" xr:uid="{09CC7EB1-DB33-4824-8F3B-F5AD185DE36E}"/>
    <cellStyle name="Normal 6 10 2 2 12" xfId="14208" xr:uid="{3109231C-C017-44D9-9AD7-17B9F7F9F8C4}"/>
    <cellStyle name="Normal 6 10 2 2 13" xfId="14209" xr:uid="{E20B5FCF-FE33-48DB-B121-2FB4E407EEF9}"/>
    <cellStyle name="Normal 6 10 2 2 14" xfId="14210" xr:uid="{13450821-A689-4AC5-8687-A0684E437B75}"/>
    <cellStyle name="Normal 6 10 2 2 15" xfId="14211" xr:uid="{EF073DD1-D69B-4B67-92A8-705263D020AE}"/>
    <cellStyle name="Normal 6 10 2 2 16" xfId="14212" xr:uid="{EE0332FA-C1ED-4F9F-84AF-4001AD98F5F0}"/>
    <cellStyle name="Normal 6 10 2 2 17" xfId="14213" xr:uid="{60078611-CF40-4224-86FF-189DC1E0DA0F}"/>
    <cellStyle name="Normal 6 10 2 2 18" xfId="14214" xr:uid="{0BBDD394-0727-42F2-94C0-D079C5B03DFA}"/>
    <cellStyle name="Normal 6 10 2 2 19" xfId="14215" xr:uid="{DA9B447E-EC23-43B3-BB77-0EF5DAACB9DB}"/>
    <cellStyle name="Normal 6 10 2 2 2" xfId="14216" xr:uid="{1C935782-A0FE-4C08-9D2C-AD2E92FD6136}"/>
    <cellStyle name="Normal 6 10 2 2 2 10" xfId="14217" xr:uid="{55505141-EFA6-4EAA-A0DE-586CAE0D59D1}"/>
    <cellStyle name="Normal 6 10 2 2 2 11" xfId="14218" xr:uid="{01CA9765-0BFC-4D3D-B227-5A12EE989210}"/>
    <cellStyle name="Normal 6 10 2 2 2 12" xfId="14219" xr:uid="{FEB02312-2328-4BAB-B0B1-2253A32D3904}"/>
    <cellStyle name="Normal 6 10 2 2 2 13" xfId="14220" xr:uid="{030D1D29-1570-4307-8ED7-B86B70F3E736}"/>
    <cellStyle name="Normal 6 10 2 2 2 14" xfId="14221" xr:uid="{6797A8AC-83B1-41B5-A179-7321BCB11C55}"/>
    <cellStyle name="Normal 6 10 2 2 2 15" xfId="14222" xr:uid="{1E339282-12CF-4CE4-A035-EB848BFDEAEE}"/>
    <cellStyle name="Normal 6 10 2 2 2 16" xfId="14223" xr:uid="{1C8BD715-6C1A-41A4-BCCB-746275869A25}"/>
    <cellStyle name="Normal 6 10 2 2 2 17" xfId="14224" xr:uid="{50E21F16-5F84-45EF-A9B2-F882E47F4C7F}"/>
    <cellStyle name="Normal 6 10 2 2 2 18" xfId="14225" xr:uid="{AD8363EE-0BA2-423D-89B0-65461EA13140}"/>
    <cellStyle name="Normal 6 10 2 2 2 19" xfId="14226" xr:uid="{576E0DEA-87A0-4446-A356-C797612B3B50}"/>
    <cellStyle name="Normal 6 10 2 2 2 2" xfId="14227" xr:uid="{5E0742BD-ED3E-4409-98C4-69685D9712BA}"/>
    <cellStyle name="Normal 6 10 2 2 2 20" xfId="14228" xr:uid="{AEA08B68-BDAC-4201-93ED-B6386F7FB1DC}"/>
    <cellStyle name="Normal 6 10 2 2 2 21" xfId="14229" xr:uid="{C4AAF26E-398E-41E9-8DA9-C9714BD6DB6A}"/>
    <cellStyle name="Normal 6 10 2 2 2 22" xfId="14230" xr:uid="{6CA67939-17B2-4E79-878F-0ED388529BBE}"/>
    <cellStyle name="Normal 6 10 2 2 2 23" xfId="14231" xr:uid="{8195DA47-8768-47BB-A80A-9A820E7E41E7}"/>
    <cellStyle name="Normal 6 10 2 2 2 24" xfId="14232" xr:uid="{72616639-1FBA-4872-84C9-4E47F99A50EB}"/>
    <cellStyle name="Normal 6 10 2 2 2 25" xfId="14233" xr:uid="{1648190B-7966-4E0D-97ED-FDB0315AA461}"/>
    <cellStyle name="Normal 6 10 2 2 2 26" xfId="14234" xr:uid="{53A1395D-BC55-4FB6-8502-AB1B1AB9A095}"/>
    <cellStyle name="Normal 6 10 2 2 2 27" xfId="14235" xr:uid="{80932C4C-1903-4FA4-BA10-0F400CBC669E}"/>
    <cellStyle name="Normal 6 10 2 2 2 28" xfId="14236" xr:uid="{624A50F2-BFA7-4A44-B5CD-E77ADD78041B}"/>
    <cellStyle name="Normal 6 10 2 2 2 29" xfId="14237" xr:uid="{6CF35CC0-BE22-4151-8CF8-DA7C84713345}"/>
    <cellStyle name="Normal 6 10 2 2 2 3" xfId="14238" xr:uid="{CF6EE9C6-4667-48A6-B3EF-50C65F418460}"/>
    <cellStyle name="Normal 6 10 2 2 2 30" xfId="14239" xr:uid="{E771EA3F-B492-4DA0-92E2-C69E29E930AF}"/>
    <cellStyle name="Normal 6 10 2 2 2 31" xfId="14240" xr:uid="{295EBDA9-F01A-4116-9625-C2A474EA60CC}"/>
    <cellStyle name="Normal 6 10 2 2 2 32" xfId="14241" xr:uid="{175763D4-31F7-4F39-9048-E0739ED2AB89}"/>
    <cellStyle name="Normal 6 10 2 2 2 33" xfId="14242" xr:uid="{52A624EF-E2DD-4E27-A87D-524C0DD13F5B}"/>
    <cellStyle name="Normal 6 10 2 2 2 34" xfId="14243" xr:uid="{ACBAFC5C-71B6-4354-921F-F16E074944F1}"/>
    <cellStyle name="Normal 6 10 2 2 2 35" xfId="14244" xr:uid="{F0B0D761-CD22-428B-A3BD-CA9C9AA14022}"/>
    <cellStyle name="Normal 6 10 2 2 2 36" xfId="14245" xr:uid="{535380EF-4ACB-4B5F-918F-4045EBE3943D}"/>
    <cellStyle name="Normal 6 10 2 2 2 37" xfId="14246" xr:uid="{7931321D-34FD-4CF0-9D0A-5BD1CE26E663}"/>
    <cellStyle name="Normal 6 10 2 2 2 38" xfId="14247" xr:uid="{D52FB335-AFF1-4E2F-908E-7C8CB095EB96}"/>
    <cellStyle name="Normal 6 10 2 2 2 4" xfId="14248" xr:uid="{CA90D5E7-25DB-40B7-9570-F0DD695B8819}"/>
    <cellStyle name="Normal 6 10 2 2 2 5" xfId="14249" xr:uid="{B8BEAF46-81C8-43E6-8955-0C17760BCB3D}"/>
    <cellStyle name="Normal 6 10 2 2 2 6" xfId="14250" xr:uid="{FE5F8942-B133-458F-9238-9B0CF9BF90AA}"/>
    <cellStyle name="Normal 6 10 2 2 2 7" xfId="14251" xr:uid="{2AA5B36D-3358-4295-B448-EC16ECED001B}"/>
    <cellStyle name="Normal 6 10 2 2 2 8" xfId="14252" xr:uid="{EF03A5E8-E0A0-46C3-A007-DDDA9551C970}"/>
    <cellStyle name="Normal 6 10 2 2 2 9" xfId="14253" xr:uid="{19DB277A-6864-4B78-83C7-50716D47EC47}"/>
    <cellStyle name="Normal 6 10 2 2 20" xfId="14254" xr:uid="{EB279F2E-4B50-4811-AC45-0897E33610DC}"/>
    <cellStyle name="Normal 6 10 2 2 21" xfId="14255" xr:uid="{D68E014B-BA8B-48B0-873E-E284E72BEAC6}"/>
    <cellStyle name="Normal 6 10 2 2 22" xfId="14256" xr:uid="{51701A21-845A-4AAE-95A1-9AA76E56AD11}"/>
    <cellStyle name="Normal 6 10 2 2 23" xfId="14257" xr:uid="{8161A36C-8F87-4E2E-AFB3-E8ED80E19205}"/>
    <cellStyle name="Normal 6 10 2 2 24" xfId="14258" xr:uid="{77FCB5A2-FA80-4880-B453-E2647252F149}"/>
    <cellStyle name="Normal 6 10 2 2 25" xfId="14259" xr:uid="{CF392CF0-1AE5-4F82-A6E5-BAD37CBBA34C}"/>
    <cellStyle name="Normal 6 10 2 2 26" xfId="14260" xr:uid="{D4C2504B-46A4-411C-A310-96C46FC9AFCE}"/>
    <cellStyle name="Normal 6 10 2 2 27" xfId="14261" xr:uid="{7974BD81-6BE8-42AB-A2C9-74114480E8F0}"/>
    <cellStyle name="Normal 6 10 2 2 28" xfId="14262" xr:uid="{EBD370ED-0608-4E13-9E06-1A23292B6AF0}"/>
    <cellStyle name="Normal 6 10 2 2 29" xfId="14263" xr:uid="{AD2F7735-222F-49BD-9D58-6E8D77D747D1}"/>
    <cellStyle name="Normal 6 10 2 2 3" xfId="14264" xr:uid="{4163165C-976E-40C5-8B4A-519DD4C1DDFF}"/>
    <cellStyle name="Normal 6 10 2 2 30" xfId="14265" xr:uid="{BDBADB45-5E41-4398-B024-1B8C51D27A59}"/>
    <cellStyle name="Normal 6 10 2 2 31" xfId="14266" xr:uid="{15182A82-0FA6-4DE4-BEEB-E3EE266DFEA9}"/>
    <cellStyle name="Normal 6 10 2 2 32" xfId="14267" xr:uid="{EB9DA15C-8471-4B8B-AA1D-8A77C35ECF43}"/>
    <cellStyle name="Normal 6 10 2 2 33" xfId="14268" xr:uid="{6CF1227F-2C1B-4FC4-B932-0D7052372C8B}"/>
    <cellStyle name="Normal 6 10 2 2 34" xfId="14269" xr:uid="{76A2D7D7-B380-4336-A60D-9F107685243B}"/>
    <cellStyle name="Normal 6 10 2 2 35" xfId="14270" xr:uid="{DC864AF3-9B40-4D4B-99CC-60D9BC01FF9B}"/>
    <cellStyle name="Normal 6 10 2 2 36" xfId="14271" xr:uid="{B2D0C563-AF9A-474D-B8DF-46A119FF2EF8}"/>
    <cellStyle name="Normal 6 10 2 2 37" xfId="14272" xr:uid="{8B562A8A-4596-4452-A676-999C9B81C76F}"/>
    <cellStyle name="Normal 6 10 2 2 38" xfId="14273" xr:uid="{7AAACC10-ED98-46C0-A448-F2C63270DB3A}"/>
    <cellStyle name="Normal 6 10 2 2 4" xfId="14274" xr:uid="{77D2A9E6-8254-42A1-9530-2E8900A24725}"/>
    <cellStyle name="Normal 6 10 2 2 5" xfId="14275" xr:uid="{A3C6F511-67F9-4512-BB83-A41076F54E41}"/>
    <cellStyle name="Normal 6 10 2 2 6" xfId="14276" xr:uid="{12C5E6E7-C3FB-4746-99C7-759390C2DD90}"/>
    <cellStyle name="Normal 6 10 2 2 7" xfId="14277" xr:uid="{DF87C04D-8B55-4221-ACA5-8D503813E34A}"/>
    <cellStyle name="Normal 6 10 2 2 8" xfId="14278" xr:uid="{E14EDF5D-250A-4E02-B187-F0126AA326E9}"/>
    <cellStyle name="Normal 6 10 2 2 9" xfId="14279" xr:uid="{E5C652A4-7735-4B7E-9910-807D7CBDE0B3}"/>
    <cellStyle name="Normal 6 10 2 20" xfId="14280" xr:uid="{1D8C2ECB-4DEE-4632-812F-62219D1D1DE5}"/>
    <cellStyle name="Normal 6 10 2 21" xfId="14281" xr:uid="{ADF7AD02-736A-431C-B402-82DDFB3E70CA}"/>
    <cellStyle name="Normal 6 10 2 22" xfId="14282" xr:uid="{1CFB9428-1ADF-4914-9946-03CE7907BD62}"/>
    <cellStyle name="Normal 6 10 2 23" xfId="14283" xr:uid="{CB0902A8-E55C-4B47-A094-7B6FCDBB3985}"/>
    <cellStyle name="Normal 6 10 2 24" xfId="14284" xr:uid="{D4EEC303-5A9E-4C72-AFEF-FB8C3A7475A5}"/>
    <cellStyle name="Normal 6 10 2 25" xfId="14285" xr:uid="{DADD9970-7688-4E30-9C60-B0523B2C6B16}"/>
    <cellStyle name="Normal 6 10 2 26" xfId="14286" xr:uid="{06A9CDF5-9DE3-4141-B6FD-4CDECA92785A}"/>
    <cellStyle name="Normal 6 10 2 27" xfId="14287" xr:uid="{B05FFC5A-D218-4DDE-97DE-72A22AE5D17D}"/>
    <cellStyle name="Normal 6 10 2 28" xfId="14288" xr:uid="{858E6CE2-2C56-42F0-81C1-638B58DF093C}"/>
    <cellStyle name="Normal 6 10 2 29" xfId="14289" xr:uid="{08832FC2-5E2D-4158-85C9-3714117A1A0E}"/>
    <cellStyle name="Normal 6 10 2 3" xfId="14290" xr:uid="{BAA17D75-4971-4A14-B6B6-151BEB052311}"/>
    <cellStyle name="Normal 6 10 2 30" xfId="14291" xr:uid="{DCAE5965-0DFD-4394-8C02-F7AD442E8127}"/>
    <cellStyle name="Normal 6 10 2 31" xfId="14292" xr:uid="{9D5C6A1D-EEA7-4BD2-BF14-F596FFF32014}"/>
    <cellStyle name="Normal 6 10 2 32" xfId="14293" xr:uid="{2B321A36-606E-46B1-898E-9015DF8215A6}"/>
    <cellStyle name="Normal 6 10 2 33" xfId="14294" xr:uid="{8961DFE6-BE32-4D70-81DB-9D7576B009BD}"/>
    <cellStyle name="Normal 6 10 2 34" xfId="14295" xr:uid="{D534D882-B3D7-4FCD-BC7A-0BA5E78D4993}"/>
    <cellStyle name="Normal 6 10 2 35" xfId="14296" xr:uid="{ACCBB165-1446-4D15-8EDF-0A962DA40E96}"/>
    <cellStyle name="Normal 6 10 2 36" xfId="14297" xr:uid="{BA46B4CD-3D17-4260-867D-6A9404850367}"/>
    <cellStyle name="Normal 6 10 2 37" xfId="14298" xr:uid="{00192D4A-2253-4EE2-8928-EFF291D7BF55}"/>
    <cellStyle name="Normal 6 10 2 38" xfId="14299" xr:uid="{23B5CD40-8A7C-4A7C-BBE8-4F469CC5CEC8}"/>
    <cellStyle name="Normal 6 10 2 39" xfId="14300" xr:uid="{A6D76B26-D91B-41FE-AB6F-E2970293C7BF}"/>
    <cellStyle name="Normal 6 10 2 4" xfId="14301" xr:uid="{870395AF-6D1D-4812-9D35-21956CE44BC8}"/>
    <cellStyle name="Normal 6 10 2 40" xfId="14302" xr:uid="{76A0B241-82E4-4021-9F73-024A6B51C81C}"/>
    <cellStyle name="Normal 6 10 2 5" xfId="14303" xr:uid="{5EE39599-C2F6-4F5F-9E53-0A177473B16C}"/>
    <cellStyle name="Normal 6 10 2 6" xfId="14304" xr:uid="{C46801F7-E07C-4465-99F9-A51F1171C55C}"/>
    <cellStyle name="Normal 6 10 2 7" xfId="14305" xr:uid="{699E5B44-2555-456A-8C7D-A886D77224AA}"/>
    <cellStyle name="Normal 6 10 2 8" xfId="14306" xr:uid="{220F3016-5E57-4A41-AEF1-FBE5B68B7C3E}"/>
    <cellStyle name="Normal 6 10 2 9" xfId="14307" xr:uid="{A0DE2138-9E5C-46AF-943A-62C901708327}"/>
    <cellStyle name="Normal 6 10 20" xfId="14308" xr:uid="{0C6A3335-A40F-4DEB-8BFE-83C45E825234}"/>
    <cellStyle name="Normal 6 10 21" xfId="14309" xr:uid="{EDF97861-25D5-448E-89AA-40D6AD88B543}"/>
    <cellStyle name="Normal 6 10 22" xfId="14310" xr:uid="{5DCEEF58-C02E-4663-8DE8-84D6EDE15247}"/>
    <cellStyle name="Normal 6 10 23" xfId="14311" xr:uid="{347FB85B-F4A4-48D5-8443-0A6D3096AE14}"/>
    <cellStyle name="Normal 6 10 24" xfId="14312" xr:uid="{2C78DB5E-4E50-48CE-87B9-09F64C30C4B3}"/>
    <cellStyle name="Normal 6 10 25" xfId="14313" xr:uid="{0D5EE707-3D6E-4BD3-ADE9-D0E53D733D3B}"/>
    <cellStyle name="Normal 6 10 26" xfId="14314" xr:uid="{7C18A766-B74D-4333-92B4-F348D17C97B8}"/>
    <cellStyle name="Normal 6 10 27" xfId="14315" xr:uid="{D3271182-0896-412F-8B4E-E6BE92A6AD63}"/>
    <cellStyle name="Normal 6 10 28" xfId="14316" xr:uid="{B812276F-FC93-4B6E-AF12-70D8271E1933}"/>
    <cellStyle name="Normal 6 10 29" xfId="14317" xr:uid="{1C7C78BD-DD7B-4958-BC9D-4F922B28494E}"/>
    <cellStyle name="Normal 6 10 3" xfId="14318" xr:uid="{E0DA7844-9E0F-460F-8955-F930E90E9BC4}"/>
    <cellStyle name="Normal 6 10 3 10" xfId="14319" xr:uid="{9681C304-A88C-4D71-9C13-FF02A1F7245A}"/>
    <cellStyle name="Normal 6 10 3 11" xfId="14320" xr:uid="{4BD583A6-68AA-4021-9AD8-B75E897C61BD}"/>
    <cellStyle name="Normal 6 10 3 12" xfId="14321" xr:uid="{81D949BF-2EAC-4CEC-A759-9D8410E3B229}"/>
    <cellStyle name="Normal 6 10 3 13" xfId="14322" xr:uid="{97B23ADF-F279-4309-BE1C-06C6C77955E4}"/>
    <cellStyle name="Normal 6 10 3 14" xfId="14323" xr:uid="{3BA41910-7498-42FB-81ED-9627108C2120}"/>
    <cellStyle name="Normal 6 10 3 15" xfId="14324" xr:uid="{8B5DDCF6-21E7-406D-983D-1A882A05CBF3}"/>
    <cellStyle name="Normal 6 10 3 16" xfId="14325" xr:uid="{229B5562-CC94-4A10-872C-2396E8FDD5E6}"/>
    <cellStyle name="Normal 6 10 3 17" xfId="14326" xr:uid="{1C5923A9-D44D-46E9-98DB-2DAA71242409}"/>
    <cellStyle name="Normal 6 10 3 18" xfId="14327" xr:uid="{B415E046-42BD-4A9F-9553-E9DC1120A517}"/>
    <cellStyle name="Normal 6 10 3 19" xfId="14328" xr:uid="{4692C433-24E5-4306-A4B0-BBBF1166FC84}"/>
    <cellStyle name="Normal 6 10 3 2" xfId="14329" xr:uid="{18575870-FD6B-4DC3-88F1-500C609D99E7}"/>
    <cellStyle name="Normal 6 10 3 2 10" xfId="14330" xr:uid="{3D9DAF7A-B5E8-4A49-AAF6-D6D6F536D9FE}"/>
    <cellStyle name="Normal 6 10 3 2 11" xfId="14331" xr:uid="{BF803684-D80D-4E9B-86DB-461063DBC8CE}"/>
    <cellStyle name="Normal 6 10 3 2 12" xfId="14332" xr:uid="{86BFAAA6-BB9C-413F-9AFD-9D344841B90B}"/>
    <cellStyle name="Normal 6 10 3 2 13" xfId="14333" xr:uid="{76B196B4-AE6F-48D3-B558-76AC77013C60}"/>
    <cellStyle name="Normal 6 10 3 2 14" xfId="14334" xr:uid="{EE75E7E3-C0CC-445F-A399-738067D5B674}"/>
    <cellStyle name="Normal 6 10 3 2 15" xfId="14335" xr:uid="{B21AE264-6848-4F2E-9F4F-17DC014BFBEA}"/>
    <cellStyle name="Normal 6 10 3 2 16" xfId="14336" xr:uid="{E417433C-B751-465E-8C48-96ED6ED2EA04}"/>
    <cellStyle name="Normal 6 10 3 2 17" xfId="14337" xr:uid="{B12CB4D2-6B20-4443-886B-0CB42FA64588}"/>
    <cellStyle name="Normal 6 10 3 2 18" xfId="14338" xr:uid="{1B4FB6DF-7622-4AB6-A52A-839F9A7A81CF}"/>
    <cellStyle name="Normal 6 10 3 2 19" xfId="14339" xr:uid="{64E54447-6A67-4028-8BFD-BBA7DFE5EB64}"/>
    <cellStyle name="Normal 6 10 3 2 2" xfId="14340" xr:uid="{5A1F7FB2-5061-4764-8854-54477F0F507C}"/>
    <cellStyle name="Normal 6 10 3 2 20" xfId="14341" xr:uid="{BF0D1D44-129F-48FC-BD1C-CCD4EDB1D928}"/>
    <cellStyle name="Normal 6 10 3 2 21" xfId="14342" xr:uid="{4C32E864-ACF4-4EB3-AFC7-21C8715A60C9}"/>
    <cellStyle name="Normal 6 10 3 2 22" xfId="14343" xr:uid="{9A6D16A5-C033-4A12-A1E9-A62ACFBC6E58}"/>
    <cellStyle name="Normal 6 10 3 2 23" xfId="14344" xr:uid="{E49EAD11-FE7F-4C40-B07B-280F4507CF65}"/>
    <cellStyle name="Normal 6 10 3 2 24" xfId="14345" xr:uid="{8C6582EE-5DD0-4910-973D-460B7C7C8344}"/>
    <cellStyle name="Normal 6 10 3 2 25" xfId="14346" xr:uid="{744C451D-5F97-4B0D-8B46-2BDF672C1559}"/>
    <cellStyle name="Normal 6 10 3 2 26" xfId="14347" xr:uid="{2D58F385-26FC-4EF1-B6E3-E6E3E489CC30}"/>
    <cellStyle name="Normal 6 10 3 2 27" xfId="14348" xr:uid="{D28B35A8-BF2C-45D1-AB3F-378CBF581387}"/>
    <cellStyle name="Normal 6 10 3 2 28" xfId="14349" xr:uid="{F4836450-1351-4EEC-B273-65A4394CB78C}"/>
    <cellStyle name="Normal 6 10 3 2 29" xfId="14350" xr:uid="{8AD6BC0E-59A8-4B9C-BC0B-8E68A01269BC}"/>
    <cellStyle name="Normal 6 10 3 2 3" xfId="14351" xr:uid="{99869D65-CFE0-43DD-A520-D3413AFCF6A0}"/>
    <cellStyle name="Normal 6 10 3 2 30" xfId="14352" xr:uid="{2789F65B-C3B6-41A1-9D73-6267734AF01F}"/>
    <cellStyle name="Normal 6 10 3 2 31" xfId="14353" xr:uid="{8CAF7270-99D7-47F7-91DB-D41762374B4D}"/>
    <cellStyle name="Normal 6 10 3 2 32" xfId="14354" xr:uid="{009D2172-D278-4E84-A594-914C621BCF87}"/>
    <cellStyle name="Normal 6 10 3 2 33" xfId="14355" xr:uid="{75333AEA-0BF5-4FCC-A7B5-49003E3A1BF9}"/>
    <cellStyle name="Normal 6 10 3 2 34" xfId="14356" xr:uid="{B9A6DEA1-3F2E-4F37-B883-1034DB00CA76}"/>
    <cellStyle name="Normal 6 10 3 2 35" xfId="14357" xr:uid="{365D2F2F-0D20-4B06-8906-FA49F5494391}"/>
    <cellStyle name="Normal 6 10 3 2 36" xfId="14358" xr:uid="{3F0AD16C-F738-45CE-A81C-73739ED3DBE4}"/>
    <cellStyle name="Normal 6 10 3 2 37" xfId="14359" xr:uid="{3CEFBDBD-B46F-48D9-9C42-0697BEFAD0DE}"/>
    <cellStyle name="Normal 6 10 3 2 38" xfId="14360" xr:uid="{5AB48316-0800-4030-9368-D2CA80E439C0}"/>
    <cellStyle name="Normal 6 10 3 2 4" xfId="14361" xr:uid="{9CA5125B-F3A5-4D2B-96C9-7A2F33BA1AAE}"/>
    <cellStyle name="Normal 6 10 3 2 5" xfId="14362" xr:uid="{FB33C9F1-2D9A-4A37-99E7-9E881D30EB36}"/>
    <cellStyle name="Normal 6 10 3 2 6" xfId="14363" xr:uid="{868DCDC1-B0D6-432B-BEB1-295EF6737F80}"/>
    <cellStyle name="Normal 6 10 3 2 7" xfId="14364" xr:uid="{08FCD95F-D3DA-41AB-BFD4-633EA9BC3A00}"/>
    <cellStyle name="Normal 6 10 3 2 8" xfId="14365" xr:uid="{ECE749CE-937F-4141-AFA7-F7CFA9C3DF75}"/>
    <cellStyle name="Normal 6 10 3 2 9" xfId="14366" xr:uid="{6504C416-251D-4F79-84B3-85D09A9304A8}"/>
    <cellStyle name="Normal 6 10 3 20" xfId="14367" xr:uid="{A3D2622A-1F87-465C-912D-14549DD674C2}"/>
    <cellStyle name="Normal 6 10 3 21" xfId="14368" xr:uid="{040BD6F2-33B6-4838-B22C-619F277E4DFE}"/>
    <cellStyle name="Normal 6 10 3 22" xfId="14369" xr:uid="{09677C1D-2FF6-408D-831A-61B81FDCDE32}"/>
    <cellStyle name="Normal 6 10 3 23" xfId="14370" xr:uid="{B61CBC99-FFF5-4CB0-9A76-9403C754BE26}"/>
    <cellStyle name="Normal 6 10 3 24" xfId="14371" xr:uid="{A1B0D755-AC28-4A53-A3D8-705215136DAB}"/>
    <cellStyle name="Normal 6 10 3 25" xfId="14372" xr:uid="{B3840AF5-8534-4F47-A11D-34763852B59F}"/>
    <cellStyle name="Normal 6 10 3 26" xfId="14373" xr:uid="{72F21BF4-1294-4C1B-A967-0B371ED42D65}"/>
    <cellStyle name="Normal 6 10 3 27" xfId="14374" xr:uid="{577A7B68-47B8-4385-90F7-A7CBEC014221}"/>
    <cellStyle name="Normal 6 10 3 28" xfId="14375" xr:uid="{C85BB8AD-0673-4E71-85A2-E500A36236FA}"/>
    <cellStyle name="Normal 6 10 3 29" xfId="14376" xr:uid="{CF7282E3-02D3-43B4-9B59-1EDDEB1AB500}"/>
    <cellStyle name="Normal 6 10 3 3" xfId="14377" xr:uid="{9A1C7FF6-746D-448E-A57C-0E36747E87BA}"/>
    <cellStyle name="Normal 6 10 3 30" xfId="14378" xr:uid="{21A97217-E5A7-41C2-B7F1-9C957785E542}"/>
    <cellStyle name="Normal 6 10 3 31" xfId="14379" xr:uid="{12A5E7C7-40E1-4A3D-8C7E-2560E55DE2DD}"/>
    <cellStyle name="Normal 6 10 3 32" xfId="14380" xr:uid="{F8FAE55B-5AA7-4447-ABAC-6695B4291A5C}"/>
    <cellStyle name="Normal 6 10 3 33" xfId="14381" xr:uid="{95E1FB8B-C85C-4109-9942-924AA0F1F2C8}"/>
    <cellStyle name="Normal 6 10 3 34" xfId="14382" xr:uid="{169E1101-2986-4E26-AFB6-7274241F8579}"/>
    <cellStyle name="Normal 6 10 3 35" xfId="14383" xr:uid="{B46E525F-CDA7-4968-A081-898A81CABCD3}"/>
    <cellStyle name="Normal 6 10 3 36" xfId="14384" xr:uid="{B6EA8290-6C76-4CCB-AFF4-FD5FD8BFAB3B}"/>
    <cellStyle name="Normal 6 10 3 37" xfId="14385" xr:uid="{3AD1B876-1785-40CA-BDA3-C3B4E42E5B3A}"/>
    <cellStyle name="Normal 6 10 3 38" xfId="14386" xr:uid="{8523A5B3-F218-4D79-8E31-C9228622B983}"/>
    <cellStyle name="Normal 6 10 3 4" xfId="14387" xr:uid="{2402E294-B54E-430B-A7D2-DFCCBD39B1A1}"/>
    <cellStyle name="Normal 6 10 3 5" xfId="14388" xr:uid="{6715F7CD-BE50-4598-B56D-6CC2627B3A95}"/>
    <cellStyle name="Normal 6 10 3 6" xfId="14389" xr:uid="{CB05BD9C-0FC1-4E04-9B8F-938604BF47A1}"/>
    <cellStyle name="Normal 6 10 3 7" xfId="14390" xr:uid="{45F0A02A-9A98-4B8F-A411-E0269D8481D2}"/>
    <cellStyle name="Normal 6 10 3 8" xfId="14391" xr:uid="{7A2605B2-B289-4BEF-B974-FBE0764A0120}"/>
    <cellStyle name="Normal 6 10 3 9" xfId="14392" xr:uid="{C316E90F-9FF6-418D-AC35-F9D452AF832D}"/>
    <cellStyle name="Normal 6 10 30" xfId="14393" xr:uid="{4CC7A649-164D-4853-8337-1350010054D6}"/>
    <cellStyle name="Normal 6 10 31" xfId="14394" xr:uid="{172E381B-2FEE-4469-AC30-30FF1CC837A6}"/>
    <cellStyle name="Normal 6 10 32" xfId="14395" xr:uid="{5FA140F4-897A-4466-856E-885AA75A5911}"/>
    <cellStyle name="Normal 6 10 33" xfId="14396" xr:uid="{E281456E-4C0F-4E68-9F5C-45ED170DB029}"/>
    <cellStyle name="Normal 6 10 34" xfId="14397" xr:uid="{F7F4884F-C667-4FA4-8FAC-6BBCA588755A}"/>
    <cellStyle name="Normal 6 10 35" xfId="14398" xr:uid="{45D0CAE7-5C23-4774-A625-45C5034AFCD0}"/>
    <cellStyle name="Normal 6 10 36" xfId="14399" xr:uid="{7C553285-7DF2-49D6-9EAA-FE819E5CEDF8}"/>
    <cellStyle name="Normal 6 10 37" xfId="14400" xr:uid="{F72F05E2-A76B-4656-87E2-CAB7DC0F9030}"/>
    <cellStyle name="Normal 6 10 38" xfId="14401" xr:uid="{B12892DE-C7E7-49A0-999B-BA4776CA3F4A}"/>
    <cellStyle name="Normal 6 10 39" xfId="14402" xr:uid="{5C0914EF-BA0A-466F-85E4-EC9F6511F48D}"/>
    <cellStyle name="Normal 6 10 4" xfId="14403" xr:uid="{F9717D9D-73AC-41AB-BABF-CBD7FD6CA0E6}"/>
    <cellStyle name="Normal 6 10 40" xfId="14404" xr:uid="{DEA4BC9D-BE4C-48F9-B532-28093F59504B}"/>
    <cellStyle name="Normal 6 10 5" xfId="14405" xr:uid="{ECA10DA9-2DF0-4C6A-A828-807261E02C26}"/>
    <cellStyle name="Normal 6 10 6" xfId="14406" xr:uid="{2D2DB009-A0E1-49E2-BF28-6020108331A1}"/>
    <cellStyle name="Normal 6 10 7" xfId="14407" xr:uid="{13C4A694-32FE-4E32-B1AE-E2B609D196CA}"/>
    <cellStyle name="Normal 6 10 8" xfId="14408" xr:uid="{2842B1DA-F26C-4302-8BF9-1231EA83D605}"/>
    <cellStyle name="Normal 6 10 9" xfId="14409" xr:uid="{4CABE58C-83F9-486D-9F26-520127601AB3}"/>
    <cellStyle name="Normal 6 11" xfId="14410" xr:uid="{3BEFA5D2-9302-4A03-A329-36D04DD07C40}"/>
    <cellStyle name="Normal 6 12" xfId="14411" xr:uid="{E4A276BA-E63B-4BB3-B278-776B8ED9D4B1}"/>
    <cellStyle name="Normal 6 13" xfId="14412" xr:uid="{8059B792-670A-4176-9A30-CB1E78DE7F4F}"/>
    <cellStyle name="Normal 6 14" xfId="14413" xr:uid="{AEDFD687-D5A2-4E08-8FEB-4A1D7967959B}"/>
    <cellStyle name="Normal 6 15" xfId="14414" xr:uid="{A40C51DA-39FB-4263-9D29-34BAB6CF327E}"/>
    <cellStyle name="Normal 6 16" xfId="14415" xr:uid="{0E0A2DE6-C3E0-412B-BE8D-5357FF48232B}"/>
    <cellStyle name="Normal 6 17" xfId="14416" xr:uid="{C6257381-F00D-4FC2-99E3-D56056F55527}"/>
    <cellStyle name="Normal 6 18" xfId="14417" xr:uid="{CBFDF479-1456-4BA8-A655-8F02A508BAAC}"/>
    <cellStyle name="Normal 6 19" xfId="14418" xr:uid="{A400579C-D3EB-4E69-B41E-01BEF6DECFF7}"/>
    <cellStyle name="Normal 6 2" xfId="14419" xr:uid="{A54A35FD-9896-4E70-A919-B7EEC38B0263}"/>
    <cellStyle name="Normal 6 20" xfId="14420" xr:uid="{5B66FABB-BFE8-4E1C-A108-7AE2DBBC1187}"/>
    <cellStyle name="Normal 6 21" xfId="14421" xr:uid="{4D97BBF2-88DF-4ED3-9852-C9AFAF9D1484}"/>
    <cellStyle name="Normal 6 22" xfId="14422" xr:uid="{DAAD1D53-A8A5-4D23-B872-99A88C6D3866}"/>
    <cellStyle name="Normal 6 23" xfId="14423" xr:uid="{01801894-962A-4485-B33F-9508148BE5D6}"/>
    <cellStyle name="Normal 6 24" xfId="14424" xr:uid="{0689D55A-3434-4D64-9B89-A365729180CA}"/>
    <cellStyle name="Normal 6 25" xfId="14425" xr:uid="{7D3528F0-E4EF-4722-B7C3-A68EF1749001}"/>
    <cellStyle name="Normal 6 26" xfId="14426" xr:uid="{4BD9D5F0-19C9-4D4E-A534-413FDC276F74}"/>
    <cellStyle name="Normal 6 27" xfId="14427" xr:uid="{DD0FD001-4760-470F-9801-C7EC1B686C73}"/>
    <cellStyle name="Normal 6 28" xfId="14428" xr:uid="{FFC08A6A-5CBA-435E-AE0A-D4680FEB4122}"/>
    <cellStyle name="Normal 6 29" xfId="14429" xr:uid="{39BB24FA-A1F4-4F6E-81CD-FF64AFCB724D}"/>
    <cellStyle name="Normal 6 3" xfId="14430" xr:uid="{D53A7F6D-7536-4D50-AD79-2F5393B5EE7D}"/>
    <cellStyle name="Normal 6 30" xfId="14431" xr:uid="{2187BC89-56F8-4EBE-990C-6E2900156349}"/>
    <cellStyle name="Normal 6 31" xfId="14432" xr:uid="{CD6D39A6-C356-41F2-B11C-01ED7A7A3AF8}"/>
    <cellStyle name="Normal 6 32" xfId="14433" xr:uid="{7B2A056A-B561-4826-8CFD-6516A44727BC}"/>
    <cellStyle name="Normal 6 33" xfId="14434" xr:uid="{D11DDB6F-CF78-4CE8-A40A-69524550FB4A}"/>
    <cellStyle name="Normal 6 34" xfId="14435" xr:uid="{F5CD8425-2A95-4540-9B7B-265B40F35CFA}"/>
    <cellStyle name="Normal 6 35" xfId="14436" xr:uid="{28908A49-E0C6-4ED3-9EDB-D2C1AD3F3963}"/>
    <cellStyle name="Normal 6 36" xfId="14437" xr:uid="{7723E3CA-B2D2-4997-A344-DFF57F3C7FF4}"/>
    <cellStyle name="Normal 6 37" xfId="14438" xr:uid="{0E9D7557-E9EE-478B-A834-B208F3D623F2}"/>
    <cellStyle name="Normal 6 38" xfId="14439" xr:uid="{508C0682-3D6F-4950-BEA2-DF8253CA6EDE}"/>
    <cellStyle name="Normal 6 39" xfId="14440" xr:uid="{8850626C-C028-4B3F-A5C8-797CCC310713}"/>
    <cellStyle name="Normal 6 4" xfId="14441" xr:uid="{EE835FDE-A94C-4824-8CFD-D86510A9EE72}"/>
    <cellStyle name="Normal 6 40" xfId="14442" xr:uid="{51B41779-0B42-4863-8CA9-171ACC756FCF}"/>
    <cellStyle name="Normal 6 41" xfId="14443" xr:uid="{589FF525-0837-4474-BB39-614A00E8CE48}"/>
    <cellStyle name="Normal 6 42" xfId="14444" xr:uid="{C6D0AAB7-5D85-4DA2-AD69-5C01BCAFBD49}"/>
    <cellStyle name="Normal 6 43" xfId="14445" xr:uid="{C281E30F-25C2-4A87-83C9-2BF4C552A833}"/>
    <cellStyle name="Normal 6 44" xfId="14446" xr:uid="{DC19DCA0-5A39-4D4E-AC3A-C7B3A591A810}"/>
    <cellStyle name="Normal 6 45" xfId="14447" xr:uid="{0D68A69E-29B2-40EB-B677-9B16C221C18E}"/>
    <cellStyle name="Normal 6 46" xfId="14448" xr:uid="{A4423E58-34EE-4757-96D2-A5DC2A503881}"/>
    <cellStyle name="Normal 6 47" xfId="14449" xr:uid="{531EDB29-8B05-4446-944D-5DD447D6840D}"/>
    <cellStyle name="Normal 6 48" xfId="14450" xr:uid="{1583715B-4450-47BB-BD3E-A8E97EF9C829}"/>
    <cellStyle name="Normal 6 49" xfId="14451" xr:uid="{CAB19193-EDA4-4508-B526-3339FCA05BFB}"/>
    <cellStyle name="Normal 6 5" xfId="14452" xr:uid="{9284EBCB-6B07-407C-B7A8-11A6279A4E19}"/>
    <cellStyle name="Normal 6 50" xfId="14453" xr:uid="{98F2C45D-A2C0-484D-91EE-7C0D57B99ADF}"/>
    <cellStyle name="Normal 6 51" xfId="14454" xr:uid="{E21A8E28-1CC0-486C-925B-A058BB0715B9}"/>
    <cellStyle name="Normal 6 52" xfId="14455" xr:uid="{75C1486C-03E5-4A23-87E9-7E12BA550245}"/>
    <cellStyle name="Normal 6 53" xfId="14456" xr:uid="{6582813A-870D-4066-8C9F-7EC422144AA9}"/>
    <cellStyle name="Normal 6 54" xfId="14457" xr:uid="{2AA7BAC5-AB11-495F-B54C-D3D3B5959D63}"/>
    <cellStyle name="Normal 6 55" xfId="14458" xr:uid="{EE464146-EEFB-47A6-9A2E-A85EDF9A19E0}"/>
    <cellStyle name="Normal 6 56" xfId="14459" xr:uid="{55F2FFC2-0E35-4B90-AF58-19BA5AD3EC2F}"/>
    <cellStyle name="Normal 6 57" xfId="14460" xr:uid="{974D937C-3E88-4C5D-BD78-98F0F0FD091F}"/>
    <cellStyle name="Normal 6 58" xfId="14461" xr:uid="{8C0DD79C-05A0-49DC-B1A0-F1D7AB91DC28}"/>
    <cellStyle name="Normal 6 59" xfId="14462" xr:uid="{203CDF5D-07BC-4842-A3A8-13F733AB3EAF}"/>
    <cellStyle name="Normal 6 6" xfId="14463" xr:uid="{FBA65505-8F23-40FB-805E-EEAD5F9BCBB4}"/>
    <cellStyle name="Normal 6 60" xfId="14464" xr:uid="{798E9977-921E-4291-B447-4D0CC96538C2}"/>
    <cellStyle name="Normal 6 61" xfId="14465" xr:uid="{C6A93F5B-1FDB-4327-A44A-2B0B95374FC2}"/>
    <cellStyle name="Normal 6 62" xfId="14466" xr:uid="{A0DB8539-60FB-415D-B2F4-B6B5C547832C}"/>
    <cellStyle name="Normal 6 63" xfId="14182" xr:uid="{51912EFF-751A-4C38-9083-A346A51838DE}"/>
    <cellStyle name="Normal 6 7" xfId="14467" xr:uid="{E497D239-0B3B-403A-853F-F40F788C5BF2}"/>
    <cellStyle name="Normal 6 8" xfId="14468" xr:uid="{59D6C867-26A9-4593-AD26-076521445FE1}"/>
    <cellStyle name="Normal 6 9" xfId="14469" xr:uid="{28127DE5-677C-49D5-8E9E-75C3F9410AE5}"/>
    <cellStyle name="Normal 7" xfId="50" xr:uid="{203B3FFB-822C-4E00-96C3-207A4EF340B0}"/>
    <cellStyle name="Normal 7 2" xfId="14471" xr:uid="{B07054EA-A505-4864-A0BC-632D4BFB0149}"/>
    <cellStyle name="Normal 7 2 10" xfId="14472" xr:uid="{97A34FCE-F8A5-4891-8DA7-C3AE9DFE600B}"/>
    <cellStyle name="Normal 7 2 11" xfId="14473" xr:uid="{489CE018-DA08-42C7-90F1-3B1501D936CE}"/>
    <cellStyle name="Normal 7 2 12" xfId="14474" xr:uid="{59671E4A-9B0F-4F0D-9644-7E6B188F7432}"/>
    <cellStyle name="Normal 7 2 13" xfId="14475" xr:uid="{05666B1F-0ACB-4EE2-AF66-35836C9BE719}"/>
    <cellStyle name="Normal 7 2 14" xfId="14476" xr:uid="{18312BFE-C84C-4EB5-8978-92A0262CCE9E}"/>
    <cellStyle name="Normal 7 2 15" xfId="14477" xr:uid="{619BC67C-F621-4FA8-9B05-9AA795605343}"/>
    <cellStyle name="Normal 7 2 16" xfId="14478" xr:uid="{674D247C-CE2D-4BB0-B83B-4F3547BA3A44}"/>
    <cellStyle name="Normal 7 2 17" xfId="14479" xr:uid="{C25CBB96-A0C1-4B03-81C3-86B2950C3CBD}"/>
    <cellStyle name="Normal 7 2 18" xfId="14480" xr:uid="{3668C6AE-73EA-4972-9A35-6B5D6CBA99CC}"/>
    <cellStyle name="Normal 7 2 19" xfId="14481" xr:uid="{EED3CD93-4924-4503-804A-FB58376A4847}"/>
    <cellStyle name="Normal 7 2 2" xfId="14482" xr:uid="{47F4D17C-0DFC-4A5A-81D7-55B0AF933897}"/>
    <cellStyle name="Normal 7 2 2 10" xfId="14483" xr:uid="{8C17F474-903C-44C3-9C7F-7F2AE910DAAB}"/>
    <cellStyle name="Normal 7 2 2 11" xfId="14484" xr:uid="{58B6427D-28D5-463F-B4BD-FA29F0979443}"/>
    <cellStyle name="Normal 7 2 2 12" xfId="14485" xr:uid="{489BFD6D-F090-49EE-9B44-4A11AE358D14}"/>
    <cellStyle name="Normal 7 2 2 13" xfId="14486" xr:uid="{EDF80AD4-50A3-49A0-9562-E2DE73D80DC4}"/>
    <cellStyle name="Normal 7 2 2 14" xfId="14487" xr:uid="{380F05B4-1E2D-473C-87D3-0859E9033CF9}"/>
    <cellStyle name="Normal 7 2 2 15" xfId="14488" xr:uid="{2438F24D-CE02-4BC6-AD94-D65C1950E81F}"/>
    <cellStyle name="Normal 7 2 2 16" xfId="14489" xr:uid="{C3DEE2A6-0532-4256-BC7A-03C671D5B701}"/>
    <cellStyle name="Normal 7 2 2 17" xfId="14490" xr:uid="{7EBE433B-73BC-4DBF-9666-D8CD23E1F1AD}"/>
    <cellStyle name="Normal 7 2 2 18" xfId="14491" xr:uid="{C9B4DB2B-10C0-428C-9272-8E046B585B2B}"/>
    <cellStyle name="Normal 7 2 2 19" xfId="14492" xr:uid="{A5D764F3-D365-4BEC-BC67-D8E10FEE139E}"/>
    <cellStyle name="Normal 7 2 2 2" xfId="14493" xr:uid="{75BF52F7-D119-4E49-8B39-01EBBBB0396F}"/>
    <cellStyle name="Normal 7 2 2 2 10" xfId="14494" xr:uid="{EA4CD1B8-0AD3-45D7-803F-A755753232DB}"/>
    <cellStyle name="Normal 7 2 2 2 11" xfId="14495" xr:uid="{842F0577-86A2-43E8-8B1B-52E68B5D6BF0}"/>
    <cellStyle name="Normal 7 2 2 2 12" xfId="14496" xr:uid="{004B961E-2C27-4865-8B7E-06A7A900478A}"/>
    <cellStyle name="Normal 7 2 2 2 13" xfId="14497" xr:uid="{F009549E-C233-4452-B312-98A4BD3500EB}"/>
    <cellStyle name="Normal 7 2 2 2 14" xfId="14498" xr:uid="{3504D7F1-1846-4D10-B56C-329666E5283C}"/>
    <cellStyle name="Normal 7 2 2 2 15" xfId="14499" xr:uid="{10B8B6A7-ABC0-4E1F-B22B-14495641FCBD}"/>
    <cellStyle name="Normal 7 2 2 2 16" xfId="14500" xr:uid="{FE9B07C7-56C0-4AF9-8E0D-E0CBD64972BF}"/>
    <cellStyle name="Normal 7 2 2 2 17" xfId="14501" xr:uid="{69283422-9D78-4974-BE20-52D8CD32640A}"/>
    <cellStyle name="Normal 7 2 2 2 18" xfId="14502" xr:uid="{DEF97AC6-BFC7-41D5-BC97-66171D2CFBE7}"/>
    <cellStyle name="Normal 7 2 2 2 19" xfId="14503" xr:uid="{C910114B-D143-4924-A3B3-1D3FF768B89D}"/>
    <cellStyle name="Normal 7 2 2 2 2" xfId="14504" xr:uid="{0BB74F67-7D96-4FC3-8BDC-FAACAAF23CBF}"/>
    <cellStyle name="Normal 7 2 2 2 2 10" xfId="14505" xr:uid="{CA4F2227-36E2-4515-9F5C-862CC4AB2FBD}"/>
    <cellStyle name="Normal 7 2 2 2 2 11" xfId="14506" xr:uid="{B02254A0-72D7-4314-9195-74376ED119CC}"/>
    <cellStyle name="Normal 7 2 2 2 2 12" xfId="14507" xr:uid="{F87853F0-F000-4560-8B45-9C37C7F78975}"/>
    <cellStyle name="Normal 7 2 2 2 2 13" xfId="14508" xr:uid="{EE88AE6E-139F-41EF-9655-00B339AC221C}"/>
    <cellStyle name="Normal 7 2 2 2 2 14" xfId="14509" xr:uid="{7E47D503-C419-4F2D-8595-E0AB45955971}"/>
    <cellStyle name="Normal 7 2 2 2 2 15" xfId="14510" xr:uid="{211ACD0E-23B4-4B12-B363-1FAC256418F8}"/>
    <cellStyle name="Normal 7 2 2 2 2 16" xfId="14511" xr:uid="{DF4738E3-E162-496E-A916-074CB0349782}"/>
    <cellStyle name="Normal 7 2 2 2 2 17" xfId="14512" xr:uid="{E5A51B94-E947-4281-B2E3-11D562AE3D36}"/>
    <cellStyle name="Normal 7 2 2 2 2 18" xfId="14513" xr:uid="{4D4BCE45-907F-43A9-BF4F-B04FC2D0CC6B}"/>
    <cellStyle name="Normal 7 2 2 2 2 19" xfId="14514" xr:uid="{19C8FD4E-F56F-4E87-92C7-50DF2A3B4C5A}"/>
    <cellStyle name="Normal 7 2 2 2 2 2" xfId="14515" xr:uid="{3CED4421-535F-46E1-9980-3F18E92FA8B8}"/>
    <cellStyle name="Normal 7 2 2 2 2 20" xfId="14516" xr:uid="{D0C22644-929C-4439-B8E5-58E3CE3257DE}"/>
    <cellStyle name="Normal 7 2 2 2 2 21" xfId="14517" xr:uid="{687A9BAB-36A9-4832-8420-2113C6C3C8AC}"/>
    <cellStyle name="Normal 7 2 2 2 2 22" xfId="14518" xr:uid="{44AF1EF7-9022-41A1-A312-AED46EE9FCE5}"/>
    <cellStyle name="Normal 7 2 2 2 2 23" xfId="14519" xr:uid="{B1A3E8EA-0334-46EB-A4BF-13B9B9033E17}"/>
    <cellStyle name="Normal 7 2 2 2 2 24" xfId="14520" xr:uid="{F6B142D0-7A8C-4248-ACBB-A340748BBD63}"/>
    <cellStyle name="Normal 7 2 2 2 2 25" xfId="14521" xr:uid="{F3FCFA45-40F1-4F32-B732-E9E07A248552}"/>
    <cellStyle name="Normal 7 2 2 2 2 26" xfId="14522" xr:uid="{64E1C1A0-C83A-4F9A-89A3-CDB9E078437B}"/>
    <cellStyle name="Normal 7 2 2 2 2 27" xfId="14523" xr:uid="{E49AC20A-CA3D-4982-A588-A62F9F3CBE24}"/>
    <cellStyle name="Normal 7 2 2 2 2 28" xfId="14524" xr:uid="{E1F7DCCD-4385-46DC-B996-D1F98B5A5AEE}"/>
    <cellStyle name="Normal 7 2 2 2 2 29" xfId="14525" xr:uid="{724AC8AB-152F-45B2-99BB-B4B2F0C33880}"/>
    <cellStyle name="Normal 7 2 2 2 2 3" xfId="14526" xr:uid="{D4BB9F7F-6F17-402E-8BDF-BE4D099FA11C}"/>
    <cellStyle name="Normal 7 2 2 2 2 30" xfId="14527" xr:uid="{49A44AD9-12D6-4FBD-860B-083E36410190}"/>
    <cellStyle name="Normal 7 2 2 2 2 31" xfId="14528" xr:uid="{DFFBFDAA-A127-4421-9346-D1DECAFA3C8C}"/>
    <cellStyle name="Normal 7 2 2 2 2 32" xfId="14529" xr:uid="{64A7FE31-15E0-40DD-AF7B-9299DB2ECACD}"/>
    <cellStyle name="Normal 7 2 2 2 2 33" xfId="14530" xr:uid="{EDD66472-9863-46B1-A7C7-1556BFDC4CDD}"/>
    <cellStyle name="Normal 7 2 2 2 2 34" xfId="14531" xr:uid="{57B76488-379B-4AED-850E-6E488C9E3809}"/>
    <cellStyle name="Normal 7 2 2 2 2 35" xfId="14532" xr:uid="{7758AAA7-9023-462D-8D98-BE558102F5AF}"/>
    <cellStyle name="Normal 7 2 2 2 2 36" xfId="14533" xr:uid="{87378DAC-027F-4D28-8697-094E01188A80}"/>
    <cellStyle name="Normal 7 2 2 2 2 37" xfId="14534" xr:uid="{DA13F802-4140-4C98-90D3-95B8857C12D1}"/>
    <cellStyle name="Normal 7 2 2 2 2 38" xfId="14535" xr:uid="{94AD666A-44F0-4B4A-B7C6-844BE061913C}"/>
    <cellStyle name="Normal 7 2 2 2 2 4" xfId="14536" xr:uid="{848105E5-C851-440E-BFE4-A0577A1CE941}"/>
    <cellStyle name="Normal 7 2 2 2 2 5" xfId="14537" xr:uid="{6738D9EA-2C3A-47FF-A4F3-54D4F094292E}"/>
    <cellStyle name="Normal 7 2 2 2 2 6" xfId="14538" xr:uid="{5D7C0BDD-A50D-4C62-A623-D8BFFA608161}"/>
    <cellStyle name="Normal 7 2 2 2 2 7" xfId="14539" xr:uid="{EC1A8CF8-EA23-42B6-8148-ED3E7DD8AEF8}"/>
    <cellStyle name="Normal 7 2 2 2 2 8" xfId="14540" xr:uid="{780591C5-864E-454A-BAF2-B36834CCCFBB}"/>
    <cellStyle name="Normal 7 2 2 2 2 9" xfId="14541" xr:uid="{8CDEDE62-9883-410F-92E3-073B3AC8F514}"/>
    <cellStyle name="Normal 7 2 2 2 20" xfId="14542" xr:uid="{C79423BA-ED06-4A65-BCEE-453F839F8C67}"/>
    <cellStyle name="Normal 7 2 2 2 21" xfId="14543" xr:uid="{08E2DB8F-3F0D-42F2-B029-CDC3171BC386}"/>
    <cellStyle name="Normal 7 2 2 2 22" xfId="14544" xr:uid="{E97CE18E-F53C-42D6-8BE1-61EFCCD9194A}"/>
    <cellStyle name="Normal 7 2 2 2 23" xfId="14545" xr:uid="{CC6BCB21-DF16-4048-8336-0D856910B2F9}"/>
    <cellStyle name="Normal 7 2 2 2 24" xfId="14546" xr:uid="{308C5504-7A74-488D-918D-D5F84CA60421}"/>
    <cellStyle name="Normal 7 2 2 2 25" xfId="14547" xr:uid="{195AB548-8998-4D15-8E16-9FFD4AA59856}"/>
    <cellStyle name="Normal 7 2 2 2 26" xfId="14548" xr:uid="{ED827467-E35B-4BC4-90BD-FEE7E6FBD6B4}"/>
    <cellStyle name="Normal 7 2 2 2 27" xfId="14549" xr:uid="{8CB43EB2-3622-4B4C-9F9C-3255165313C4}"/>
    <cellStyle name="Normal 7 2 2 2 28" xfId="14550" xr:uid="{B4D2C80D-1DE2-42D9-BBED-A1A4B7C0209A}"/>
    <cellStyle name="Normal 7 2 2 2 29" xfId="14551" xr:uid="{4615D2B9-B8A5-478E-B798-EAC57D6997C3}"/>
    <cellStyle name="Normal 7 2 2 2 3" xfId="14552" xr:uid="{2A1A3605-4322-424F-A530-BE587B734403}"/>
    <cellStyle name="Normal 7 2 2 2 30" xfId="14553" xr:uid="{75BB2DB5-5C54-4AB9-973B-D95293022818}"/>
    <cellStyle name="Normal 7 2 2 2 31" xfId="14554" xr:uid="{1D05D434-2E8D-4027-9161-A96593C89671}"/>
    <cellStyle name="Normal 7 2 2 2 32" xfId="14555" xr:uid="{7FEFAA2A-1BC0-42A2-BE8A-192AAF0E90B6}"/>
    <cellStyle name="Normal 7 2 2 2 33" xfId="14556" xr:uid="{A91D0A33-C1FF-4CE1-9270-95B6A81497D1}"/>
    <cellStyle name="Normal 7 2 2 2 34" xfId="14557" xr:uid="{31E9916E-8D94-4E54-81F0-B50A12A7E085}"/>
    <cellStyle name="Normal 7 2 2 2 35" xfId="14558" xr:uid="{B8072575-F89D-4B1E-8C0E-3F5421A403CE}"/>
    <cellStyle name="Normal 7 2 2 2 36" xfId="14559" xr:uid="{A7E516F0-7D8D-4934-9072-9129C0E43218}"/>
    <cellStyle name="Normal 7 2 2 2 37" xfId="14560" xr:uid="{723755F1-D0EF-4A51-BD35-0544D16B3A18}"/>
    <cellStyle name="Normal 7 2 2 2 38" xfId="14561" xr:uid="{EF63823A-A79C-457C-A380-CB6E44E84ABC}"/>
    <cellStyle name="Normal 7 2 2 2 4" xfId="14562" xr:uid="{327EDB08-333F-445C-8836-3C7615EB1EF4}"/>
    <cellStyle name="Normal 7 2 2 2 5" xfId="14563" xr:uid="{61BBF243-DEF5-48AF-86E0-D8463FDC165D}"/>
    <cellStyle name="Normal 7 2 2 2 6" xfId="14564" xr:uid="{D47A362F-C1C9-4A36-900A-A266D68A5621}"/>
    <cellStyle name="Normal 7 2 2 2 7" xfId="14565" xr:uid="{4E565F6D-E2C6-4099-9703-7D694A62D6AC}"/>
    <cellStyle name="Normal 7 2 2 2 8" xfId="14566" xr:uid="{4CBDCD47-FEBF-4B77-AD46-C424C8417681}"/>
    <cellStyle name="Normal 7 2 2 2 9" xfId="14567" xr:uid="{E907EA80-D183-4FD3-95AD-B7B826301A2F}"/>
    <cellStyle name="Normal 7 2 2 20" xfId="14568" xr:uid="{A34114D8-0C90-4ED5-8847-B4CCE2586BBE}"/>
    <cellStyle name="Normal 7 2 2 21" xfId="14569" xr:uid="{1967A3A9-D432-4286-BA00-342288B84C67}"/>
    <cellStyle name="Normal 7 2 2 22" xfId="14570" xr:uid="{03A09663-B11C-4D0F-8353-1C6CAFAC4EC1}"/>
    <cellStyle name="Normal 7 2 2 23" xfId="14571" xr:uid="{23FAB096-D5D9-4BBE-838B-7B1EF6D494B4}"/>
    <cellStyle name="Normal 7 2 2 24" xfId="14572" xr:uid="{652F174F-8C2E-41CA-A070-D8065703A6C3}"/>
    <cellStyle name="Normal 7 2 2 25" xfId="14573" xr:uid="{6A4883E0-C5F2-44D4-9897-B95576FC25F8}"/>
    <cellStyle name="Normal 7 2 2 26" xfId="14574" xr:uid="{1BB0286A-8967-41B0-93D0-19AC4BA47015}"/>
    <cellStyle name="Normal 7 2 2 27" xfId="14575" xr:uid="{59F7297C-0A01-412A-A518-8CBDFDC4F1DA}"/>
    <cellStyle name="Normal 7 2 2 28" xfId="14576" xr:uid="{62EEBC5C-FEBC-498E-9C4D-CEB280261001}"/>
    <cellStyle name="Normal 7 2 2 29" xfId="14577" xr:uid="{74F5A35D-5C74-4DBB-89CA-60DFFF2D0C84}"/>
    <cellStyle name="Normal 7 2 2 3" xfId="14578" xr:uid="{E8E30272-928F-4A0C-AD7D-D6F5A9173D40}"/>
    <cellStyle name="Normal 7 2 2 30" xfId="14579" xr:uid="{4AA8D517-761A-4F9F-A6D9-F5E78CFDF708}"/>
    <cellStyle name="Normal 7 2 2 31" xfId="14580" xr:uid="{D2B40292-054B-4C26-B23F-358FEE08F4C5}"/>
    <cellStyle name="Normal 7 2 2 32" xfId="14581" xr:uid="{01D3934B-1431-45A6-A2A3-1A4AD39817CC}"/>
    <cellStyle name="Normal 7 2 2 33" xfId="14582" xr:uid="{ED6FCE8F-F381-4A34-96C4-01177E36E12D}"/>
    <cellStyle name="Normal 7 2 2 34" xfId="14583" xr:uid="{ECF403A1-D125-4D16-8047-57ECA9EEA2E1}"/>
    <cellStyle name="Normal 7 2 2 35" xfId="14584" xr:uid="{1AA14FEF-BF7A-4399-86D0-378A65A3A385}"/>
    <cellStyle name="Normal 7 2 2 36" xfId="14585" xr:uid="{702A724D-5B6B-4E31-B377-D78DF26B3D54}"/>
    <cellStyle name="Normal 7 2 2 37" xfId="14586" xr:uid="{9CB1C2E3-40B8-42EF-AAB8-FC40DE7E3F01}"/>
    <cellStyle name="Normal 7 2 2 38" xfId="14587" xr:uid="{428AB37D-8AA9-466D-AFED-E80692431E33}"/>
    <cellStyle name="Normal 7 2 2 39" xfId="14588" xr:uid="{35464CAD-93F7-41EF-8F8C-46C77672BFD3}"/>
    <cellStyle name="Normal 7 2 2 4" xfId="14589" xr:uid="{1F7E7221-A5C6-44A4-9AD0-E8A24A956129}"/>
    <cellStyle name="Normal 7 2 2 40" xfId="14590" xr:uid="{45AD8EA1-E2B0-47EE-93D5-CDADCE52C1D5}"/>
    <cellStyle name="Normal 7 2 2 5" xfId="14591" xr:uid="{79506017-44FA-4126-A95A-4949CA48B784}"/>
    <cellStyle name="Normal 7 2 2 6" xfId="14592" xr:uid="{BAE5FF41-B954-410E-9C52-6BB070EB6B3A}"/>
    <cellStyle name="Normal 7 2 2 7" xfId="14593" xr:uid="{0CA5550B-5759-4E33-8B39-7227F12EA485}"/>
    <cellStyle name="Normal 7 2 2 8" xfId="14594" xr:uid="{384D785C-8C40-49E8-A14B-6726C478157D}"/>
    <cellStyle name="Normal 7 2 2 9" xfId="14595" xr:uid="{85A230E8-51DC-4370-BD38-B2CB9B504569}"/>
    <cellStyle name="Normal 7 2 20" xfId="14596" xr:uid="{14BD12BA-C6A4-408D-B896-0414D6660535}"/>
    <cellStyle name="Normal 7 2 21" xfId="14597" xr:uid="{355D9A59-8821-4519-A2D1-168DB9ACC261}"/>
    <cellStyle name="Normal 7 2 22" xfId="14598" xr:uid="{A3BCA4BB-17AE-4478-B9E3-B9500F32B940}"/>
    <cellStyle name="Normal 7 2 23" xfId="14599" xr:uid="{165BE5BB-FA4D-432A-82E6-4DB337039841}"/>
    <cellStyle name="Normal 7 2 24" xfId="14600" xr:uid="{2701F0C6-24D5-468F-81D7-5F5FA5F3776F}"/>
    <cellStyle name="Normal 7 2 25" xfId="14601" xr:uid="{B1B358F2-8495-4C96-AF8D-262C5FC03C0D}"/>
    <cellStyle name="Normal 7 2 26" xfId="14602" xr:uid="{8BE3BA03-BB57-4897-A5FE-13BC8585972E}"/>
    <cellStyle name="Normal 7 2 27" xfId="14603" xr:uid="{D6566C84-1274-4D25-950D-C0506C89F0BB}"/>
    <cellStyle name="Normal 7 2 28" xfId="14604" xr:uid="{7C8C2233-C371-4401-A4B4-7C62243C1588}"/>
    <cellStyle name="Normal 7 2 29" xfId="14605" xr:uid="{A064238A-C847-4466-9AFA-674FD61BA789}"/>
    <cellStyle name="Normal 7 2 3" xfId="14606" xr:uid="{06C103D8-2B57-46F9-9D7B-0D5CBEACEA22}"/>
    <cellStyle name="Normal 7 2 3 10" xfId="14607" xr:uid="{FBD5EDC1-7ED8-4C56-999F-7B2DBB0B11F7}"/>
    <cellStyle name="Normal 7 2 3 11" xfId="14608" xr:uid="{D4D4DB8A-F0B6-47DE-9F19-5E615EB1EBE1}"/>
    <cellStyle name="Normal 7 2 3 12" xfId="14609" xr:uid="{669FE9BC-19D9-4CD4-865A-8E5351341789}"/>
    <cellStyle name="Normal 7 2 3 13" xfId="14610" xr:uid="{543200C8-3083-4626-9EA0-11A28ECAE00B}"/>
    <cellStyle name="Normal 7 2 3 14" xfId="14611" xr:uid="{31FE959C-6466-4D9C-9118-026D8369BEEA}"/>
    <cellStyle name="Normal 7 2 3 15" xfId="14612" xr:uid="{A4928B82-F44E-4235-87E7-AD0E413E88CA}"/>
    <cellStyle name="Normal 7 2 3 16" xfId="14613" xr:uid="{3BAF5AEB-1250-455B-9A2A-01F5F8099C23}"/>
    <cellStyle name="Normal 7 2 3 17" xfId="14614" xr:uid="{57A89722-4298-4A46-940A-0C18E463B00B}"/>
    <cellStyle name="Normal 7 2 3 18" xfId="14615" xr:uid="{3389FBD4-20DC-4399-A418-9C6AFBDCE95F}"/>
    <cellStyle name="Normal 7 2 3 19" xfId="14616" xr:uid="{773BB8AD-B66F-4FF9-A55B-13852602CEDB}"/>
    <cellStyle name="Normal 7 2 3 2" xfId="14617" xr:uid="{4FA51AD0-17BB-413E-866A-A2DEC2F0C07E}"/>
    <cellStyle name="Normal 7 2 3 2 10" xfId="14618" xr:uid="{671C513C-C430-441F-846C-90886D4C3EDD}"/>
    <cellStyle name="Normal 7 2 3 2 11" xfId="14619" xr:uid="{B0943901-A84F-489B-8009-AD2F6FAB4EDE}"/>
    <cellStyle name="Normal 7 2 3 2 12" xfId="14620" xr:uid="{04AA0F4C-E174-4CF3-994D-AF10F2248FDD}"/>
    <cellStyle name="Normal 7 2 3 2 13" xfId="14621" xr:uid="{ECBFD423-B74E-48BA-AEA3-A22D93094DC2}"/>
    <cellStyle name="Normal 7 2 3 2 14" xfId="14622" xr:uid="{D0665C31-2EA4-4BC6-9BC9-5248BADB6D26}"/>
    <cellStyle name="Normal 7 2 3 2 15" xfId="14623" xr:uid="{C690B5D8-9524-4F92-8CD8-FB5B58C07E72}"/>
    <cellStyle name="Normal 7 2 3 2 16" xfId="14624" xr:uid="{565122E7-4387-4B63-8B80-DF25005CE656}"/>
    <cellStyle name="Normal 7 2 3 2 17" xfId="14625" xr:uid="{3372B93D-4E1A-4B38-8244-515AB0801489}"/>
    <cellStyle name="Normal 7 2 3 2 18" xfId="14626" xr:uid="{F3676857-B92D-4EB7-8132-59CEDA6E0893}"/>
    <cellStyle name="Normal 7 2 3 2 19" xfId="14627" xr:uid="{DEC1A138-2AEE-4C9B-B110-EA471CB2FD4C}"/>
    <cellStyle name="Normal 7 2 3 2 2" xfId="14628" xr:uid="{8ED55C05-1B46-4787-ABCC-753ED32C991E}"/>
    <cellStyle name="Normal 7 2 3 2 20" xfId="14629" xr:uid="{0EB74A61-7BDE-4CEF-96B8-BAB383CE55F3}"/>
    <cellStyle name="Normal 7 2 3 2 21" xfId="14630" xr:uid="{A169AE2B-022A-4BBF-B008-35A4A1368C00}"/>
    <cellStyle name="Normal 7 2 3 2 22" xfId="14631" xr:uid="{AF186436-7645-4ACC-A89A-2608FCF5536C}"/>
    <cellStyle name="Normal 7 2 3 2 23" xfId="14632" xr:uid="{1CE1C8E3-D238-4D61-BB36-6F63BCBDBB8B}"/>
    <cellStyle name="Normal 7 2 3 2 24" xfId="14633" xr:uid="{CB288224-3B10-424E-9C3B-740B30064CAB}"/>
    <cellStyle name="Normal 7 2 3 2 25" xfId="14634" xr:uid="{E210935C-5F40-442B-9FA5-05E47C57EC3A}"/>
    <cellStyle name="Normal 7 2 3 2 26" xfId="14635" xr:uid="{DD8ACBEF-23F9-44FE-93BC-A4023CCD1918}"/>
    <cellStyle name="Normal 7 2 3 2 27" xfId="14636" xr:uid="{61887142-8F63-4905-81F6-7792F07A4CF0}"/>
    <cellStyle name="Normal 7 2 3 2 28" xfId="14637" xr:uid="{86356BEF-4EEB-4445-A66F-B63163042840}"/>
    <cellStyle name="Normal 7 2 3 2 29" xfId="14638" xr:uid="{AECA8729-CEF8-408F-85AB-9842F0CDF106}"/>
    <cellStyle name="Normal 7 2 3 2 3" xfId="14639" xr:uid="{79551081-1340-4FF9-A0D6-C82B5A2D19E1}"/>
    <cellStyle name="Normal 7 2 3 2 30" xfId="14640" xr:uid="{CEACFBF7-C3A6-4C58-AD54-87F8A157449A}"/>
    <cellStyle name="Normal 7 2 3 2 31" xfId="14641" xr:uid="{128C1EAB-75D7-4E1D-B17B-9D7C1F50B6F2}"/>
    <cellStyle name="Normal 7 2 3 2 32" xfId="14642" xr:uid="{7B27CD61-60C1-4CDC-8DBE-999F6B913A6C}"/>
    <cellStyle name="Normal 7 2 3 2 33" xfId="14643" xr:uid="{BB08A5D3-C345-419C-827E-0A085E23ABD1}"/>
    <cellStyle name="Normal 7 2 3 2 34" xfId="14644" xr:uid="{24903242-466C-41EB-BFE0-2CBEA484DDA7}"/>
    <cellStyle name="Normal 7 2 3 2 35" xfId="14645" xr:uid="{0EE35033-D5A0-4DED-AC3B-0EAEEF35DCCD}"/>
    <cellStyle name="Normal 7 2 3 2 36" xfId="14646" xr:uid="{D1911F06-3657-4C33-A77D-8497B1AF9AA4}"/>
    <cellStyle name="Normal 7 2 3 2 37" xfId="14647" xr:uid="{2325FA12-311E-4735-9DF8-7676E2680D81}"/>
    <cellStyle name="Normal 7 2 3 2 38" xfId="14648" xr:uid="{E498A898-0D78-44D6-B6B6-8FFDBF6911A8}"/>
    <cellStyle name="Normal 7 2 3 2 4" xfId="14649" xr:uid="{B0F833D9-6B9B-4225-B2F2-948155EDBE77}"/>
    <cellStyle name="Normal 7 2 3 2 5" xfId="14650" xr:uid="{EDB42E79-E58E-44DA-BB97-6ED8B48A88BE}"/>
    <cellStyle name="Normal 7 2 3 2 6" xfId="14651" xr:uid="{7E5BE1E6-5F92-4F43-9F15-85B5A58EA2C9}"/>
    <cellStyle name="Normal 7 2 3 2 7" xfId="14652" xr:uid="{5511DB58-23A7-4B33-99AB-C50877CE2D07}"/>
    <cellStyle name="Normal 7 2 3 2 8" xfId="14653" xr:uid="{826BC00E-BCD5-411B-83C5-2653FF5063D0}"/>
    <cellStyle name="Normal 7 2 3 2 9" xfId="14654" xr:uid="{CF8CBBE6-E1FE-4347-996D-BC09AC3CC72A}"/>
    <cellStyle name="Normal 7 2 3 20" xfId="14655" xr:uid="{39C995AF-7BAC-4C98-A2D4-C2AE8293F303}"/>
    <cellStyle name="Normal 7 2 3 21" xfId="14656" xr:uid="{B4B0C6B1-8478-4BA0-8ACC-0A6CCAB0CA16}"/>
    <cellStyle name="Normal 7 2 3 22" xfId="14657" xr:uid="{904E0B84-C814-4D59-B713-6D1274164777}"/>
    <cellStyle name="Normal 7 2 3 23" xfId="14658" xr:uid="{0BE7ACE5-2CFE-4A84-9C68-BD18320924E0}"/>
    <cellStyle name="Normal 7 2 3 24" xfId="14659" xr:uid="{D7727B1C-6023-49E6-8CD9-4EBCC6088743}"/>
    <cellStyle name="Normal 7 2 3 25" xfId="14660" xr:uid="{7ACE8303-3028-4638-94CD-5D3899E18462}"/>
    <cellStyle name="Normal 7 2 3 26" xfId="14661" xr:uid="{707BA8B9-F927-4667-A6BF-3319A89DE64F}"/>
    <cellStyle name="Normal 7 2 3 27" xfId="14662" xr:uid="{D754693D-C9F9-408A-982C-79D67A808120}"/>
    <cellStyle name="Normal 7 2 3 28" xfId="14663" xr:uid="{09889A31-AB5B-4B3E-96E4-A3D06BC665AD}"/>
    <cellStyle name="Normal 7 2 3 29" xfId="14664" xr:uid="{DBB53869-2091-49C8-BF27-2EE74B1991EB}"/>
    <cellStyle name="Normal 7 2 3 3" xfId="14665" xr:uid="{1A2BF331-AFAE-487E-AEAA-BD9192B49110}"/>
    <cellStyle name="Normal 7 2 3 30" xfId="14666" xr:uid="{B7BAE625-EDDA-4E37-8DC1-36299AD9B34E}"/>
    <cellStyle name="Normal 7 2 3 31" xfId="14667" xr:uid="{60F156D1-89EA-4542-BCD4-79C0851BD214}"/>
    <cellStyle name="Normal 7 2 3 32" xfId="14668" xr:uid="{250D5083-3436-4AC1-A7DF-B2C04E58A6CA}"/>
    <cellStyle name="Normal 7 2 3 33" xfId="14669" xr:uid="{DE303067-8B82-41FD-A0D8-3C410172CED4}"/>
    <cellStyle name="Normal 7 2 3 34" xfId="14670" xr:uid="{43DFB72A-EEFD-4029-9EA8-20265CDAA440}"/>
    <cellStyle name="Normal 7 2 3 35" xfId="14671" xr:uid="{1EC1B216-7467-4991-A751-D9472FE80F2F}"/>
    <cellStyle name="Normal 7 2 3 36" xfId="14672" xr:uid="{9BE51C26-2E96-44BE-A7FD-8929F4DA2C2B}"/>
    <cellStyle name="Normal 7 2 3 37" xfId="14673" xr:uid="{18177789-B2DA-42EB-AAD7-7EC0AEE6BAC5}"/>
    <cellStyle name="Normal 7 2 3 38" xfId="14674" xr:uid="{B2C6D39B-95CB-4DCF-8EA3-B3AA0CE99776}"/>
    <cellStyle name="Normal 7 2 3 4" xfId="14675" xr:uid="{10FCE1C7-4851-4E68-9C08-0FC35ACBEA7E}"/>
    <cellStyle name="Normal 7 2 3 5" xfId="14676" xr:uid="{063351A8-3DAD-4D72-BA09-0314E29B3C6D}"/>
    <cellStyle name="Normal 7 2 3 6" xfId="14677" xr:uid="{DBDB1447-51FC-496C-9B85-390A8D574750}"/>
    <cellStyle name="Normal 7 2 3 7" xfId="14678" xr:uid="{2F7E771B-A4F6-4ED8-B69F-28CF27128061}"/>
    <cellStyle name="Normal 7 2 3 8" xfId="14679" xr:uid="{5B205735-6759-40E8-AF4E-364BD63005A5}"/>
    <cellStyle name="Normal 7 2 3 9" xfId="14680" xr:uid="{12F7BF7C-3A5E-44E3-BA37-2D5A48FD1D6E}"/>
    <cellStyle name="Normal 7 2 30" xfId="14681" xr:uid="{5AD0423A-3301-474B-A164-C3C16E3C15EF}"/>
    <cellStyle name="Normal 7 2 31" xfId="14682" xr:uid="{16E739B1-4F92-43FF-8F38-0EC24B79D77A}"/>
    <cellStyle name="Normal 7 2 32" xfId="14683" xr:uid="{D2D43FA1-6F37-419C-B8C6-7CA9E940A0D7}"/>
    <cellStyle name="Normal 7 2 33" xfId="14684" xr:uid="{24394E3B-8BD9-45FD-AEC8-AE6A4ACCB82E}"/>
    <cellStyle name="Normal 7 2 34" xfId="14685" xr:uid="{C496992A-16F5-40B7-A8A7-1914F449304F}"/>
    <cellStyle name="Normal 7 2 35" xfId="14686" xr:uid="{117A3724-0118-4F9A-B771-2BC57E43EF3B}"/>
    <cellStyle name="Normal 7 2 36" xfId="14687" xr:uid="{2EE0FCD2-0540-47CB-88C0-BE4758E8EED5}"/>
    <cellStyle name="Normal 7 2 37" xfId="14688" xr:uid="{561EC624-EE07-4059-8F2B-591B66BFB701}"/>
    <cellStyle name="Normal 7 2 38" xfId="14689" xr:uid="{87FABBE1-4BB5-42BB-8660-7D1B467BA38D}"/>
    <cellStyle name="Normal 7 2 39" xfId="14690" xr:uid="{AFDDBB71-49B4-4380-A008-05EAC79229FB}"/>
    <cellStyle name="Normal 7 2 4" xfId="14691" xr:uid="{B148805B-F758-46B9-A164-4A7ED35F7B80}"/>
    <cellStyle name="Normal 7 2 40" xfId="14692" xr:uid="{55B4F663-7D4A-4C0D-9EB4-3D4D96EF66E5}"/>
    <cellStyle name="Normal 7 2 41" xfId="14693" xr:uid="{F6175E85-BA6A-4D4F-92CB-61CAB7BA87A6}"/>
    <cellStyle name="Normal 7 2 42" xfId="14694" xr:uid="{3FEC2684-6993-493C-85BD-3662FA45A490}"/>
    <cellStyle name="Normal 7 2 43" xfId="14695" xr:uid="{DB8E5420-9D16-4BE2-BBBD-39193CD4A269}"/>
    <cellStyle name="Normal 7 2 44" xfId="14696" xr:uid="{F5429912-6882-49A2-8862-FADFDA840F62}"/>
    <cellStyle name="Normal 7 2 45" xfId="14697" xr:uid="{67D66C7D-70D7-42DF-9679-D3FD933682DF}"/>
    <cellStyle name="Normal 7 2 46" xfId="14698" xr:uid="{E652B061-EA7A-46CB-844D-AD055F5A1E6B}"/>
    <cellStyle name="Normal 7 2 47" xfId="14699" xr:uid="{1716EFFD-0985-4064-B97F-65807B8CD716}"/>
    <cellStyle name="Normal 7 2 5" xfId="14700" xr:uid="{EDBDA4DF-81E4-4A58-8104-D7098E60BC0E}"/>
    <cellStyle name="Normal 7 2 6" xfId="14701" xr:uid="{F5DF4BFE-73DD-4ADF-9F84-10C552242EB9}"/>
    <cellStyle name="Normal 7 2 7" xfId="14702" xr:uid="{D15E7BA1-E3C1-4100-922D-4ED54205FDA7}"/>
    <cellStyle name="Normal 7 2 8" xfId="14703" xr:uid="{B4A003A8-4C9B-4255-8563-D93A9D325696}"/>
    <cellStyle name="Normal 7 2 9" xfId="14704" xr:uid="{3DCC539A-0260-4E24-B818-8501C8F36C20}"/>
    <cellStyle name="Normal 7 3" xfId="14705" xr:uid="{88AB8253-A1CC-4878-A293-C7D899F2D6CC}"/>
    <cellStyle name="Normal 7 3 10" xfId="14706" xr:uid="{40A36AEE-9DBE-44A2-8BAC-32B5CE7C3795}"/>
    <cellStyle name="Normal 7 3 11" xfId="14707" xr:uid="{C6726F92-4EAD-48D0-B5BB-93B9C69E58D3}"/>
    <cellStyle name="Normal 7 3 12" xfId="14708" xr:uid="{9D96CEC1-7478-43F9-B5B2-0537DDAE25E9}"/>
    <cellStyle name="Normal 7 3 13" xfId="14709" xr:uid="{00B807EE-7A7E-43A9-8927-3F533C6E2DC9}"/>
    <cellStyle name="Normal 7 3 14" xfId="14710" xr:uid="{2DE26441-5570-421C-8602-A194C2CD2CB5}"/>
    <cellStyle name="Normal 7 3 15" xfId="14711" xr:uid="{7FC30F43-9F54-43FC-A14D-BA7293E21C45}"/>
    <cellStyle name="Normal 7 3 16" xfId="14712" xr:uid="{8066456B-AC7B-4C0B-B935-4F371E42221C}"/>
    <cellStyle name="Normal 7 3 17" xfId="14713" xr:uid="{ABB6C681-7241-4BC2-9E73-152DA82F5B71}"/>
    <cellStyle name="Normal 7 3 18" xfId="14714" xr:uid="{BFA28E89-957E-4A4B-B1AC-31F6C47C6F71}"/>
    <cellStyle name="Normal 7 3 19" xfId="14715" xr:uid="{D497718B-2890-4CE1-B8E1-4F5FC6E64D41}"/>
    <cellStyle name="Normal 7 3 2" xfId="14716" xr:uid="{3BC1D88E-FF6E-4465-96FA-4E7BC8C1C133}"/>
    <cellStyle name="Normal 7 3 2 10" xfId="14717" xr:uid="{19D3DD16-163D-40FE-959F-BD4342AF8367}"/>
    <cellStyle name="Normal 7 3 2 11" xfId="14718" xr:uid="{8BFAA288-A902-4CD2-BC8D-26696E0769FF}"/>
    <cellStyle name="Normal 7 3 2 12" xfId="14719" xr:uid="{27F53AB0-0236-441F-8B7E-A3AA22E1D083}"/>
    <cellStyle name="Normal 7 3 2 13" xfId="14720" xr:uid="{5DA94F6B-A13E-4F78-AEC6-4BB23BBE382E}"/>
    <cellStyle name="Normal 7 3 2 14" xfId="14721" xr:uid="{79DF7B20-0C5F-4A34-9C0C-F4C7ED42B8DA}"/>
    <cellStyle name="Normal 7 3 2 15" xfId="14722" xr:uid="{24D81544-4B3E-4F96-92D4-C2D6882C6585}"/>
    <cellStyle name="Normal 7 3 2 16" xfId="14723" xr:uid="{ED10AE36-2B5F-4838-A10C-8CB3309EB02E}"/>
    <cellStyle name="Normal 7 3 2 17" xfId="14724" xr:uid="{B0D48514-3531-4317-899E-57A047EE66B5}"/>
    <cellStyle name="Normal 7 3 2 18" xfId="14725" xr:uid="{493F57D0-0953-47FB-A3F7-01C7E8C2000D}"/>
    <cellStyle name="Normal 7 3 2 19" xfId="14726" xr:uid="{80ED76F2-4860-4B32-AD19-2FBC77EF30C9}"/>
    <cellStyle name="Normal 7 3 2 2" xfId="14727" xr:uid="{D9BB05C6-0967-4596-9780-C95CA44EE887}"/>
    <cellStyle name="Normal 7 3 2 2 10" xfId="14728" xr:uid="{6FBD4861-6096-4BF7-9CDC-24C385DEF080}"/>
    <cellStyle name="Normal 7 3 2 2 11" xfId="14729" xr:uid="{5812BFBE-4993-4BB8-9BAE-66CA8D7C1538}"/>
    <cellStyle name="Normal 7 3 2 2 12" xfId="14730" xr:uid="{4B582051-D386-4D00-918B-152558454007}"/>
    <cellStyle name="Normal 7 3 2 2 13" xfId="14731" xr:uid="{E3D63F68-4183-482A-8E2F-95EC25341385}"/>
    <cellStyle name="Normal 7 3 2 2 14" xfId="14732" xr:uid="{66481D5D-491F-4707-9E87-CC9ED1CFE615}"/>
    <cellStyle name="Normal 7 3 2 2 15" xfId="14733" xr:uid="{39CDE1F6-4537-4041-AB18-E89EEB62680F}"/>
    <cellStyle name="Normal 7 3 2 2 16" xfId="14734" xr:uid="{84CBA3F4-8E9F-4482-A024-DCE47E773A2D}"/>
    <cellStyle name="Normal 7 3 2 2 17" xfId="14735" xr:uid="{68340BA2-CDC9-408D-869D-A54416066CA5}"/>
    <cellStyle name="Normal 7 3 2 2 18" xfId="14736" xr:uid="{7E3938FC-D650-4478-AA42-DBD48F1D405D}"/>
    <cellStyle name="Normal 7 3 2 2 19" xfId="14737" xr:uid="{F96EB8E0-8B55-466F-9CF5-02CF9FB76278}"/>
    <cellStyle name="Normal 7 3 2 2 2" xfId="14738" xr:uid="{48966907-669C-460A-9DC8-754A437AEFE6}"/>
    <cellStyle name="Normal 7 3 2 2 2 10" xfId="14739" xr:uid="{E52E4256-7F95-4EE8-AED2-1C1EB021803F}"/>
    <cellStyle name="Normal 7 3 2 2 2 11" xfId="14740" xr:uid="{A2FF9913-2F14-44D7-AE46-A27160D69EDF}"/>
    <cellStyle name="Normal 7 3 2 2 2 12" xfId="14741" xr:uid="{054ECC95-315F-4925-9F3F-2F4FF73BE442}"/>
    <cellStyle name="Normal 7 3 2 2 2 13" xfId="14742" xr:uid="{E4F3B347-0C3A-4A43-93E2-8A482D454B61}"/>
    <cellStyle name="Normal 7 3 2 2 2 14" xfId="14743" xr:uid="{9FDA1D2F-1833-43C0-88F9-8F49A34FEEE7}"/>
    <cellStyle name="Normal 7 3 2 2 2 15" xfId="14744" xr:uid="{6F9AB395-30BA-4835-9AE8-423911678420}"/>
    <cellStyle name="Normal 7 3 2 2 2 16" xfId="14745" xr:uid="{40138F2E-9181-4A07-A7CF-DB8A65F55ED4}"/>
    <cellStyle name="Normal 7 3 2 2 2 17" xfId="14746" xr:uid="{75573314-A64E-4A85-B603-E421644D1F6D}"/>
    <cellStyle name="Normal 7 3 2 2 2 18" xfId="14747" xr:uid="{2E4D80AE-4D83-43CE-A76E-E3F1C43E5D18}"/>
    <cellStyle name="Normal 7 3 2 2 2 19" xfId="14748" xr:uid="{CFE7F307-C19A-478C-983F-A54121D40F8E}"/>
    <cellStyle name="Normal 7 3 2 2 2 2" xfId="14749" xr:uid="{94904C37-B3DD-49AE-BA5C-099153780C42}"/>
    <cellStyle name="Normal 7 3 2 2 2 20" xfId="14750" xr:uid="{C865C6AA-82C5-49CF-A2A4-F2101E765120}"/>
    <cellStyle name="Normal 7 3 2 2 2 21" xfId="14751" xr:uid="{D8AD2528-104D-4D0A-901E-532C67E61AE0}"/>
    <cellStyle name="Normal 7 3 2 2 2 22" xfId="14752" xr:uid="{FFB76B69-14DF-498C-9E1F-E28E2E616B00}"/>
    <cellStyle name="Normal 7 3 2 2 2 23" xfId="14753" xr:uid="{394C4F94-D730-47E9-8D2B-52C23B4315E5}"/>
    <cellStyle name="Normal 7 3 2 2 2 24" xfId="14754" xr:uid="{6108B6E4-D32E-43E8-BAFC-B793918F635B}"/>
    <cellStyle name="Normal 7 3 2 2 2 25" xfId="14755" xr:uid="{587079ED-A936-4D3D-B447-BA10496B1C4F}"/>
    <cellStyle name="Normal 7 3 2 2 2 26" xfId="14756" xr:uid="{32D575FF-EF54-48D5-B9E6-A9FDF2A60E0A}"/>
    <cellStyle name="Normal 7 3 2 2 2 27" xfId="14757" xr:uid="{9A2B837E-D9EC-48AD-81F8-963C0045E2F3}"/>
    <cellStyle name="Normal 7 3 2 2 2 28" xfId="14758" xr:uid="{477F8887-1322-468D-B5C1-BC95C2D68DC4}"/>
    <cellStyle name="Normal 7 3 2 2 2 29" xfId="14759" xr:uid="{B192263E-0EA0-496F-89F5-102D400C9C2B}"/>
    <cellStyle name="Normal 7 3 2 2 2 3" xfId="14760" xr:uid="{70A8D214-B5BF-41ED-9783-36094A0F0E7E}"/>
    <cellStyle name="Normal 7 3 2 2 2 30" xfId="14761" xr:uid="{3796B2A4-B125-4F12-ABEF-131C15810A28}"/>
    <cellStyle name="Normal 7 3 2 2 2 31" xfId="14762" xr:uid="{F8821BC3-5EA5-43C9-9F89-6AFC522F983D}"/>
    <cellStyle name="Normal 7 3 2 2 2 32" xfId="14763" xr:uid="{392258EC-B22B-40EA-BCB9-DDE8517431E0}"/>
    <cellStyle name="Normal 7 3 2 2 2 33" xfId="14764" xr:uid="{CD0CCF0A-46B4-4952-8646-717BE80F5204}"/>
    <cellStyle name="Normal 7 3 2 2 2 34" xfId="14765" xr:uid="{CDECF9F3-C2B1-4C20-87C4-02F306795885}"/>
    <cellStyle name="Normal 7 3 2 2 2 35" xfId="14766" xr:uid="{95812B67-0BE1-4BDF-B41C-599665BED2EC}"/>
    <cellStyle name="Normal 7 3 2 2 2 36" xfId="14767" xr:uid="{95446932-8EB2-42EE-9166-029B5447DB75}"/>
    <cellStyle name="Normal 7 3 2 2 2 37" xfId="14768" xr:uid="{2F73E680-8AC7-4AD5-9D24-4FE9ED75A4EE}"/>
    <cellStyle name="Normal 7 3 2 2 2 38" xfId="14769" xr:uid="{F0431083-27D7-4ED3-9364-86EBB7D913AC}"/>
    <cellStyle name="Normal 7 3 2 2 2 4" xfId="14770" xr:uid="{7EE7C36C-4081-49F2-BAC9-EBA2C7CC9F70}"/>
    <cellStyle name="Normal 7 3 2 2 2 5" xfId="14771" xr:uid="{C30DC9A9-13C4-405C-B72F-F28091B911D3}"/>
    <cellStyle name="Normal 7 3 2 2 2 6" xfId="14772" xr:uid="{61179844-DAEE-4667-B382-F0780FD4FE1B}"/>
    <cellStyle name="Normal 7 3 2 2 2 7" xfId="14773" xr:uid="{30B2E891-56C5-41F8-AF43-DD59C2296183}"/>
    <cellStyle name="Normal 7 3 2 2 2 8" xfId="14774" xr:uid="{14954D25-0F93-42F7-ADD3-F36CE4FD5F10}"/>
    <cellStyle name="Normal 7 3 2 2 2 9" xfId="14775" xr:uid="{C38E487B-44E7-49BC-8954-6990C9605A8A}"/>
    <cellStyle name="Normal 7 3 2 2 20" xfId="14776" xr:uid="{7F11EE1E-DCCC-4C64-8BEE-811FEE287AFC}"/>
    <cellStyle name="Normal 7 3 2 2 21" xfId="14777" xr:uid="{3937071E-780F-460B-913C-921CB0C614EE}"/>
    <cellStyle name="Normal 7 3 2 2 22" xfId="14778" xr:uid="{31D77C30-7C69-471D-AA21-92E1DC2B76D0}"/>
    <cellStyle name="Normal 7 3 2 2 23" xfId="14779" xr:uid="{B5F1D120-99DF-4B29-93A6-CB97B35780D4}"/>
    <cellStyle name="Normal 7 3 2 2 24" xfId="14780" xr:uid="{FB7E6A64-73E0-4716-946B-FFC7290E771A}"/>
    <cellStyle name="Normal 7 3 2 2 25" xfId="14781" xr:uid="{37505D6F-CBB5-45D4-86B2-13E6067A3C34}"/>
    <cellStyle name="Normal 7 3 2 2 26" xfId="14782" xr:uid="{BCEA2A4D-6438-49AB-85E0-27493AA9A4CB}"/>
    <cellStyle name="Normal 7 3 2 2 27" xfId="14783" xr:uid="{E7D72898-51A5-45FE-9368-5D1F9B9177FC}"/>
    <cellStyle name="Normal 7 3 2 2 28" xfId="14784" xr:uid="{07C957DA-18F1-49A4-B35B-23914D1EC751}"/>
    <cellStyle name="Normal 7 3 2 2 29" xfId="14785" xr:uid="{46BFA26E-167B-449B-A98B-45EDF1663504}"/>
    <cellStyle name="Normal 7 3 2 2 3" xfId="14786" xr:uid="{A71618AE-B742-4765-A31F-80BA7E17242D}"/>
    <cellStyle name="Normal 7 3 2 2 30" xfId="14787" xr:uid="{E708FB64-C524-47F9-B69D-D84EF155D35F}"/>
    <cellStyle name="Normal 7 3 2 2 31" xfId="14788" xr:uid="{15222118-57E0-40AB-9B0B-B6929C1D786B}"/>
    <cellStyle name="Normal 7 3 2 2 32" xfId="14789" xr:uid="{5DE76667-281F-40A2-83D8-EA8C05945F91}"/>
    <cellStyle name="Normal 7 3 2 2 33" xfId="14790" xr:uid="{E8CFB953-0873-470C-AD9A-7AE675644C59}"/>
    <cellStyle name="Normal 7 3 2 2 34" xfId="14791" xr:uid="{148F5F4B-DD3F-4981-9460-657C409E9588}"/>
    <cellStyle name="Normal 7 3 2 2 35" xfId="14792" xr:uid="{8B8E8455-FF95-4B3D-B098-7F0DC8E33A5B}"/>
    <cellStyle name="Normal 7 3 2 2 36" xfId="14793" xr:uid="{2433180D-6ED8-4BCE-B325-D8A452495DCA}"/>
    <cellStyle name="Normal 7 3 2 2 37" xfId="14794" xr:uid="{DAAC996C-D81A-4EC0-B9C0-31BC987110BE}"/>
    <cellStyle name="Normal 7 3 2 2 38" xfId="14795" xr:uid="{1B546655-0765-4843-AD5E-5B4D96BF5831}"/>
    <cellStyle name="Normal 7 3 2 2 4" xfId="14796" xr:uid="{995C0FBB-5F48-45B8-815C-1AC956BD53E0}"/>
    <cellStyle name="Normal 7 3 2 2 5" xfId="14797" xr:uid="{AD09A6A7-4BEA-45FE-B5D4-BFFA2AF0266E}"/>
    <cellStyle name="Normal 7 3 2 2 6" xfId="14798" xr:uid="{3E4D1CB4-1573-4DD1-A99B-6D6FD13267E1}"/>
    <cellStyle name="Normal 7 3 2 2 7" xfId="14799" xr:uid="{81D386D3-73BF-40F2-8694-EB20939B8992}"/>
    <cellStyle name="Normal 7 3 2 2 8" xfId="14800" xr:uid="{CC1236F5-FA1C-48A9-857E-2174221C4282}"/>
    <cellStyle name="Normal 7 3 2 2 9" xfId="14801" xr:uid="{06E630C9-1B7E-459F-BDCD-51A2B98F6B65}"/>
    <cellStyle name="Normal 7 3 2 20" xfId="14802" xr:uid="{5DB5A6E2-88FB-4574-BFA2-2A9946609391}"/>
    <cellStyle name="Normal 7 3 2 21" xfId="14803" xr:uid="{5E134FD5-53BF-4E5D-A0CA-584BAE625744}"/>
    <cellStyle name="Normal 7 3 2 22" xfId="14804" xr:uid="{3033F6C1-6959-4A44-A7FC-3E4ED42FA388}"/>
    <cellStyle name="Normal 7 3 2 23" xfId="14805" xr:uid="{D41CDF92-814F-4545-ACC4-FFBDA73BB9B5}"/>
    <cellStyle name="Normal 7 3 2 24" xfId="14806" xr:uid="{D0BF2E7D-2EC1-4FB0-8443-2133C6933336}"/>
    <cellStyle name="Normal 7 3 2 25" xfId="14807" xr:uid="{9C0D2085-90D8-461B-BE76-0118E929CEC1}"/>
    <cellStyle name="Normal 7 3 2 26" xfId="14808" xr:uid="{CB5755C4-2434-40F7-AAE6-176FA1CB56DC}"/>
    <cellStyle name="Normal 7 3 2 27" xfId="14809" xr:uid="{35ADE036-C10A-412C-91AB-315B7367ABF2}"/>
    <cellStyle name="Normal 7 3 2 28" xfId="14810" xr:uid="{D0965A0D-F05E-4FD0-9E80-8B90BBD26A53}"/>
    <cellStyle name="Normal 7 3 2 29" xfId="14811" xr:uid="{1607387A-7B05-496C-A1AD-DE1E33AE2515}"/>
    <cellStyle name="Normal 7 3 2 3" xfId="14812" xr:uid="{53CFDED2-2228-4455-A51D-7DCBE2F5C8F7}"/>
    <cellStyle name="Normal 7 3 2 30" xfId="14813" xr:uid="{3D80991D-A808-44ED-8F41-7D4A7C235A66}"/>
    <cellStyle name="Normal 7 3 2 31" xfId="14814" xr:uid="{3C1C2D25-5F3D-43EC-915B-AC96BEFD6071}"/>
    <cellStyle name="Normal 7 3 2 32" xfId="14815" xr:uid="{C1B5C648-AECD-4E11-97E0-336FC228A3CF}"/>
    <cellStyle name="Normal 7 3 2 33" xfId="14816" xr:uid="{92292740-8F69-491B-9FEC-32F9EE0352F6}"/>
    <cellStyle name="Normal 7 3 2 34" xfId="14817" xr:uid="{B500CE8D-ABFD-4698-AA96-68629E468472}"/>
    <cellStyle name="Normal 7 3 2 35" xfId="14818" xr:uid="{28664BDC-259E-4079-980F-B322D2E44854}"/>
    <cellStyle name="Normal 7 3 2 36" xfId="14819" xr:uid="{D114BAB9-0022-4FE8-B3E7-04199D07A4B1}"/>
    <cellStyle name="Normal 7 3 2 37" xfId="14820" xr:uid="{B7DB5601-93E6-4BD8-94B0-7EB4B9A62BFE}"/>
    <cellStyle name="Normal 7 3 2 38" xfId="14821" xr:uid="{6F0CA0D8-F64B-4703-B117-95A2E534E0FF}"/>
    <cellStyle name="Normal 7 3 2 39" xfId="14822" xr:uid="{FF9E3F1D-9806-4BFD-A20E-86DD04900F31}"/>
    <cellStyle name="Normal 7 3 2 4" xfId="14823" xr:uid="{6EEB1651-C6D4-4B6A-9F52-0B277C91B38E}"/>
    <cellStyle name="Normal 7 3 2 40" xfId="14824" xr:uid="{E894BDDA-D0BF-4665-9AAF-ABE715E195BB}"/>
    <cellStyle name="Normal 7 3 2 5" xfId="14825" xr:uid="{8F522DE9-D0B8-430E-A165-4E0E30E310FE}"/>
    <cellStyle name="Normal 7 3 2 6" xfId="14826" xr:uid="{07A3B3BE-B13E-4B16-816B-72A8809E3A6B}"/>
    <cellStyle name="Normal 7 3 2 7" xfId="14827" xr:uid="{3BBAB570-8F44-4C9E-A09E-8B0ECDF9F3E2}"/>
    <cellStyle name="Normal 7 3 2 8" xfId="14828" xr:uid="{E9071BA1-5541-44A1-B2B9-197746ED91B3}"/>
    <cellStyle name="Normal 7 3 2 9" xfId="14829" xr:uid="{5C711AA0-79D8-4366-9EB3-3E2D65763C4F}"/>
    <cellStyle name="Normal 7 3 20" xfId="14830" xr:uid="{7BCDF7A0-754B-442C-95CB-B56888E4BEE7}"/>
    <cellStyle name="Normal 7 3 21" xfId="14831" xr:uid="{A2B75988-24B8-4B10-B557-6360AEA92826}"/>
    <cellStyle name="Normal 7 3 22" xfId="14832" xr:uid="{2CDEF0A9-DD83-4CF3-89F2-EEEF70602FDD}"/>
    <cellStyle name="Normal 7 3 23" xfId="14833" xr:uid="{CCF9384D-C850-4786-9537-A41445EF6185}"/>
    <cellStyle name="Normal 7 3 24" xfId="14834" xr:uid="{36F62FFB-2A77-4FB2-A969-1E17BEDDEA82}"/>
    <cellStyle name="Normal 7 3 25" xfId="14835" xr:uid="{1191C8E4-276C-44B8-92B3-6F97541AF047}"/>
    <cellStyle name="Normal 7 3 26" xfId="14836" xr:uid="{7BB710CB-8738-42B0-BDE2-5D4367DB2B00}"/>
    <cellStyle name="Normal 7 3 27" xfId="14837" xr:uid="{A280384E-B5FA-4A4D-A94C-DA6B8D8E72C6}"/>
    <cellStyle name="Normal 7 3 28" xfId="14838" xr:uid="{9482F33B-7348-4519-9A6B-7FA67FA0C69A}"/>
    <cellStyle name="Normal 7 3 29" xfId="14839" xr:uid="{2C865E4C-2EB2-407C-9A09-82A810A19483}"/>
    <cellStyle name="Normal 7 3 3" xfId="14840" xr:uid="{25C0E186-15E4-4FF6-B40A-C4753158EB43}"/>
    <cellStyle name="Normal 7 3 3 10" xfId="14841" xr:uid="{A96ABDBC-60BD-410B-9B97-6D53217A8E22}"/>
    <cellStyle name="Normal 7 3 3 11" xfId="14842" xr:uid="{3684AE38-82FB-414A-9902-B15B4FAD9665}"/>
    <cellStyle name="Normal 7 3 3 12" xfId="14843" xr:uid="{E5AE7F6C-25A4-4BEF-A28A-B63794F09B5C}"/>
    <cellStyle name="Normal 7 3 3 13" xfId="14844" xr:uid="{B2235CC0-B9DC-4A8E-976B-EE3F601BEB6A}"/>
    <cellStyle name="Normal 7 3 3 14" xfId="14845" xr:uid="{A9A82ED2-E907-427E-866E-592F5CF43E82}"/>
    <cellStyle name="Normal 7 3 3 15" xfId="14846" xr:uid="{87E51E1B-F056-441A-A1B1-A85EC54A7D4A}"/>
    <cellStyle name="Normal 7 3 3 16" xfId="14847" xr:uid="{2ABE22A3-6A1C-4D44-A025-6FF099A6A3CB}"/>
    <cellStyle name="Normal 7 3 3 17" xfId="14848" xr:uid="{72540CD4-BE96-49DF-9062-F0BA2A838CA4}"/>
    <cellStyle name="Normal 7 3 3 18" xfId="14849" xr:uid="{DB9F1190-9435-4C48-80F3-FDEFAB93225F}"/>
    <cellStyle name="Normal 7 3 3 19" xfId="14850" xr:uid="{1693E8EF-1636-493E-BCF0-EED4C77B9DC4}"/>
    <cellStyle name="Normal 7 3 3 2" xfId="14851" xr:uid="{6F28FCEF-01AF-449E-942D-A05A4E5DBD4D}"/>
    <cellStyle name="Normal 7 3 3 2 10" xfId="14852" xr:uid="{E5244ECC-6F8A-404C-B737-955F4FB368C2}"/>
    <cellStyle name="Normal 7 3 3 2 11" xfId="14853" xr:uid="{F9A3816D-3826-460F-A084-2B7092687598}"/>
    <cellStyle name="Normal 7 3 3 2 12" xfId="14854" xr:uid="{529D10E9-1AC3-4996-A552-B693A24AC153}"/>
    <cellStyle name="Normal 7 3 3 2 13" xfId="14855" xr:uid="{59C124B9-5568-4B46-9A76-48D13A51DC99}"/>
    <cellStyle name="Normal 7 3 3 2 14" xfId="14856" xr:uid="{636BFED5-722F-4344-9418-33849F735FE9}"/>
    <cellStyle name="Normal 7 3 3 2 15" xfId="14857" xr:uid="{48ABC64C-D3A3-4401-8A56-2685B68800C9}"/>
    <cellStyle name="Normal 7 3 3 2 16" xfId="14858" xr:uid="{AB50C5F7-E5D5-4985-9CA5-DCE4B395D7A0}"/>
    <cellStyle name="Normal 7 3 3 2 17" xfId="14859" xr:uid="{3CDDD6FA-D696-4E60-8E0B-54B7A025554D}"/>
    <cellStyle name="Normal 7 3 3 2 18" xfId="14860" xr:uid="{61B93036-B34F-4101-B7AE-E66995A8A6B7}"/>
    <cellStyle name="Normal 7 3 3 2 19" xfId="14861" xr:uid="{41160B36-FC74-424B-9476-E4F3F18CB0EE}"/>
    <cellStyle name="Normal 7 3 3 2 2" xfId="14862" xr:uid="{218AED1A-8AD2-4C39-8984-4A1AFBCDD048}"/>
    <cellStyle name="Normal 7 3 3 2 20" xfId="14863" xr:uid="{999A9C37-3D5D-46BA-90CD-D765BCDCA6F3}"/>
    <cellStyle name="Normal 7 3 3 2 21" xfId="14864" xr:uid="{708B93CE-9F35-473E-B483-691E9EA09D45}"/>
    <cellStyle name="Normal 7 3 3 2 22" xfId="14865" xr:uid="{52EF7DEF-1A38-46BF-8C68-B2D00EAB0B41}"/>
    <cellStyle name="Normal 7 3 3 2 23" xfId="14866" xr:uid="{6F753DFD-DB49-4E87-981F-D3EDAC5D1E3B}"/>
    <cellStyle name="Normal 7 3 3 2 24" xfId="14867" xr:uid="{9C5589BA-6F4F-47C1-88CB-8D9FD672D508}"/>
    <cellStyle name="Normal 7 3 3 2 25" xfId="14868" xr:uid="{50743740-CAB1-432D-BB4A-9CC3A153B957}"/>
    <cellStyle name="Normal 7 3 3 2 26" xfId="14869" xr:uid="{CEF6DF7C-646E-428A-A002-F39730E7562C}"/>
    <cellStyle name="Normal 7 3 3 2 27" xfId="14870" xr:uid="{0FDC1831-054F-4E3C-A309-FA4BD2C6FA19}"/>
    <cellStyle name="Normal 7 3 3 2 28" xfId="14871" xr:uid="{B816A2BB-9391-468C-958A-C7ACEA88EFE4}"/>
    <cellStyle name="Normal 7 3 3 2 29" xfId="14872" xr:uid="{5AAF6588-D8CB-45A7-8625-A145534A12A6}"/>
    <cellStyle name="Normal 7 3 3 2 3" xfId="14873" xr:uid="{E6C8CBA2-1106-4F07-BECC-C0E2791D5366}"/>
    <cellStyle name="Normal 7 3 3 2 30" xfId="14874" xr:uid="{E5C14396-DE6C-4112-9754-F14E36755F64}"/>
    <cellStyle name="Normal 7 3 3 2 31" xfId="14875" xr:uid="{48B47A33-4CF3-4266-AED1-D38A2EC26105}"/>
    <cellStyle name="Normal 7 3 3 2 32" xfId="14876" xr:uid="{A8A11070-050E-4DA7-A9F5-A5D559B24D6B}"/>
    <cellStyle name="Normal 7 3 3 2 33" xfId="14877" xr:uid="{04999C75-9032-4BBD-AD65-A6B0F6F3CFB7}"/>
    <cellStyle name="Normal 7 3 3 2 34" xfId="14878" xr:uid="{CB15167A-2AF6-4098-9AAE-F85408618947}"/>
    <cellStyle name="Normal 7 3 3 2 35" xfId="14879" xr:uid="{E9BF54F8-D9A7-465A-B097-44CDE2F796A7}"/>
    <cellStyle name="Normal 7 3 3 2 36" xfId="14880" xr:uid="{BEE80E15-E22D-42F4-9EA4-70A640516D51}"/>
    <cellStyle name="Normal 7 3 3 2 37" xfId="14881" xr:uid="{86608DE8-143C-4CA6-8440-9C52B2BB99A9}"/>
    <cellStyle name="Normal 7 3 3 2 38" xfId="14882" xr:uid="{5231157A-1600-45EB-B510-D8B50626A989}"/>
    <cellStyle name="Normal 7 3 3 2 4" xfId="14883" xr:uid="{96F19184-0585-4298-A480-58810F565D3E}"/>
    <cellStyle name="Normal 7 3 3 2 5" xfId="14884" xr:uid="{E771DC7B-0793-45B6-A094-78777E7FC6AC}"/>
    <cellStyle name="Normal 7 3 3 2 6" xfId="14885" xr:uid="{53A27AB7-9436-4D4F-AB55-03F99C733454}"/>
    <cellStyle name="Normal 7 3 3 2 7" xfId="14886" xr:uid="{3C7774D4-BC44-49A9-B362-50B7F4CB2D0E}"/>
    <cellStyle name="Normal 7 3 3 2 8" xfId="14887" xr:uid="{49DB7F56-0134-412D-956E-8D716ED8C78E}"/>
    <cellStyle name="Normal 7 3 3 2 9" xfId="14888" xr:uid="{F1624552-56B2-4E5C-9D67-58EC1039887A}"/>
    <cellStyle name="Normal 7 3 3 20" xfId="14889" xr:uid="{D0ABC441-9CC6-414B-96E0-5D5AA1B99CD5}"/>
    <cellStyle name="Normal 7 3 3 21" xfId="14890" xr:uid="{F59497DB-B2A1-491C-BEF1-DEC892413CDD}"/>
    <cellStyle name="Normal 7 3 3 22" xfId="14891" xr:uid="{981A7DFA-EC1B-4603-99BA-26AB2555E511}"/>
    <cellStyle name="Normal 7 3 3 23" xfId="14892" xr:uid="{77DA9853-0E6B-451B-B546-E7E58AB41172}"/>
    <cellStyle name="Normal 7 3 3 24" xfId="14893" xr:uid="{38634ADF-D7E3-457B-8250-A693E36D181C}"/>
    <cellStyle name="Normal 7 3 3 25" xfId="14894" xr:uid="{D522B342-5F85-4CA0-B806-55474213705F}"/>
    <cellStyle name="Normal 7 3 3 26" xfId="14895" xr:uid="{BC214F59-FC12-4944-AE62-FA370691D334}"/>
    <cellStyle name="Normal 7 3 3 27" xfId="14896" xr:uid="{A12613B2-4B3E-4E27-9A49-574475155D72}"/>
    <cellStyle name="Normal 7 3 3 28" xfId="14897" xr:uid="{5AD5CC2F-20D5-487B-8767-0C8C25A64318}"/>
    <cellStyle name="Normal 7 3 3 29" xfId="14898" xr:uid="{E5339E66-76A9-4EE5-B18E-210DC6973E2E}"/>
    <cellStyle name="Normal 7 3 3 3" xfId="14899" xr:uid="{EECB6CF2-AAD2-4E63-AE4D-05FD29E3A610}"/>
    <cellStyle name="Normal 7 3 3 30" xfId="14900" xr:uid="{BA401760-AF42-4E49-BF1F-0D271237FC52}"/>
    <cellStyle name="Normal 7 3 3 31" xfId="14901" xr:uid="{23C04ED1-ECA4-4B12-856C-E5151D1E6C4E}"/>
    <cellStyle name="Normal 7 3 3 32" xfId="14902" xr:uid="{178085E1-750C-4432-AF8F-F653C4BF1E1F}"/>
    <cellStyle name="Normal 7 3 3 33" xfId="14903" xr:uid="{35CED758-D587-4092-98DA-56F5C255BCCB}"/>
    <cellStyle name="Normal 7 3 3 34" xfId="14904" xr:uid="{0AA430C9-8185-452B-9538-EAEA82BF4D06}"/>
    <cellStyle name="Normal 7 3 3 35" xfId="14905" xr:uid="{9489BE17-EAC1-4F1B-87E8-500035B41D72}"/>
    <cellStyle name="Normal 7 3 3 36" xfId="14906" xr:uid="{F9C54B04-53CA-4575-98F6-FEB30F8FB6AF}"/>
    <cellStyle name="Normal 7 3 3 37" xfId="14907" xr:uid="{1B276241-00E0-4A0F-AADE-4CCF5949674A}"/>
    <cellStyle name="Normal 7 3 3 38" xfId="14908" xr:uid="{A1A20AB4-0E6A-4220-939E-A5F20962AFA7}"/>
    <cellStyle name="Normal 7 3 3 4" xfId="14909" xr:uid="{661665C1-DC40-4627-B0DE-C3E480DF12CB}"/>
    <cellStyle name="Normal 7 3 3 5" xfId="14910" xr:uid="{D2E167B0-E390-476E-88C8-E99CC67F7A76}"/>
    <cellStyle name="Normal 7 3 3 6" xfId="14911" xr:uid="{193FC6A0-4F0F-4316-A959-296C99D7B9FE}"/>
    <cellStyle name="Normal 7 3 3 7" xfId="14912" xr:uid="{6F1DF12F-C2C7-4A33-A673-A9761A30DEB6}"/>
    <cellStyle name="Normal 7 3 3 8" xfId="14913" xr:uid="{49F5EC9B-BBCF-4B2A-B1B3-822B0C0703D9}"/>
    <cellStyle name="Normal 7 3 3 9" xfId="14914" xr:uid="{C7A1B4A5-78EE-4FBD-BCDF-B6838078E8A8}"/>
    <cellStyle name="Normal 7 3 30" xfId="14915" xr:uid="{A996E761-305C-4019-9A00-D4EDA6096003}"/>
    <cellStyle name="Normal 7 3 31" xfId="14916" xr:uid="{5CF151BB-20D3-48F9-A197-B175F5686D59}"/>
    <cellStyle name="Normal 7 3 32" xfId="14917" xr:uid="{4D560491-C7CC-4811-AE76-15AC6B20BFA9}"/>
    <cellStyle name="Normal 7 3 33" xfId="14918" xr:uid="{AD76152A-7E8D-480B-AEA5-DA2D96F05EED}"/>
    <cellStyle name="Normal 7 3 34" xfId="14919" xr:uid="{1EACE62C-0DB3-403F-88F9-27FBA9CF326A}"/>
    <cellStyle name="Normal 7 3 35" xfId="14920" xr:uid="{BD2F89B3-AFD1-4F17-8342-2502AA3F26E9}"/>
    <cellStyle name="Normal 7 3 36" xfId="14921" xr:uid="{5901F36B-648B-4AB0-BCA3-D4EE4CBA2075}"/>
    <cellStyle name="Normal 7 3 37" xfId="14922" xr:uid="{54D85B06-6D83-4A12-A8CD-6978351C22C9}"/>
    <cellStyle name="Normal 7 3 38" xfId="14923" xr:uid="{8E664D82-DDD7-4BBB-9492-AF9A5F5A983D}"/>
    <cellStyle name="Normal 7 3 39" xfId="14924" xr:uid="{39DD6113-3A88-462C-8C45-22FEBF25585C}"/>
    <cellStyle name="Normal 7 3 4" xfId="14925" xr:uid="{68F25201-6DFE-4883-96D3-7B623B606725}"/>
    <cellStyle name="Normal 7 3 40" xfId="14926" xr:uid="{BABA7049-1FEC-47BD-B8EF-749F10AEE2C8}"/>
    <cellStyle name="Normal 7 3 41" xfId="14927" xr:uid="{63762801-D7AB-4875-87D0-0EA19DDF20F6}"/>
    <cellStyle name="Normal 7 3 42" xfId="14928" xr:uid="{D6DCDD31-58C1-42BE-828D-79EDE413D804}"/>
    <cellStyle name="Normal 7 3 43" xfId="14929" xr:uid="{8F251A85-E082-4303-8C86-A4FAAB5FA641}"/>
    <cellStyle name="Normal 7 3 44" xfId="14930" xr:uid="{85CFB717-3677-4DE9-816D-C4DA34476EF0}"/>
    <cellStyle name="Normal 7 3 45" xfId="14931" xr:uid="{349D4F5B-700A-4373-9675-4ECE110E6B30}"/>
    <cellStyle name="Normal 7 3 46" xfId="14932" xr:uid="{B70028EE-1097-42AA-AB19-9603CC479CC9}"/>
    <cellStyle name="Normal 7 3 47" xfId="14933" xr:uid="{EDB1EDB5-8022-4C5A-81E9-5BEAC40DE05F}"/>
    <cellStyle name="Normal 7 3 5" xfId="14934" xr:uid="{AFD7773C-7662-4318-9786-376D5BDA1F8E}"/>
    <cellStyle name="Normal 7 3 6" xfId="14935" xr:uid="{5DAC2A98-0873-4488-8689-2371F0534C59}"/>
    <cellStyle name="Normal 7 3 7" xfId="14936" xr:uid="{EC409A25-F090-4E92-98E8-4D31745E35E7}"/>
    <cellStyle name="Normal 7 3 8" xfId="14937" xr:uid="{8EF15509-1746-4041-8F72-D814713811A9}"/>
    <cellStyle name="Normal 7 3 9" xfId="14938" xr:uid="{C38FA0F9-1E53-42BA-94A5-FA029098C2DD}"/>
    <cellStyle name="Normal 7 4" xfId="14939" xr:uid="{E101B0AB-5C9E-4A24-8F3A-EC8038BC8FDC}"/>
    <cellStyle name="Normal 7 4 10" xfId="14940" xr:uid="{FCD568B1-7D26-436B-9609-B2A301EDFF74}"/>
    <cellStyle name="Normal 7 4 11" xfId="14941" xr:uid="{2AA71167-83DE-4AAD-9428-67C75347A5A7}"/>
    <cellStyle name="Normal 7 4 12" xfId="14942" xr:uid="{2682AA8C-D303-4851-BE59-1B3D49B9C36E}"/>
    <cellStyle name="Normal 7 4 13" xfId="14943" xr:uid="{138F5808-D167-435F-A800-F75C45D938F0}"/>
    <cellStyle name="Normal 7 4 14" xfId="14944" xr:uid="{0C7A7976-F4B6-44B8-98C4-D2F9979BF39A}"/>
    <cellStyle name="Normal 7 4 15" xfId="14945" xr:uid="{5A99FA41-392D-4903-ACD6-5FAF28CA5198}"/>
    <cellStyle name="Normal 7 4 16" xfId="14946" xr:uid="{E2DAEE2C-2D5D-4680-BE53-4ED81A395F74}"/>
    <cellStyle name="Normal 7 4 17" xfId="14947" xr:uid="{C739FAAC-02A0-437D-AE5B-F017125DB5B2}"/>
    <cellStyle name="Normal 7 4 18" xfId="14948" xr:uid="{933E7628-6BCF-49A7-8517-9CCC3314902D}"/>
    <cellStyle name="Normal 7 4 19" xfId="14949" xr:uid="{0E0118CA-D5DC-4F1B-92B7-E08B14A45303}"/>
    <cellStyle name="Normal 7 4 2" xfId="14950" xr:uid="{F4D37109-9050-484E-8D93-1013B53E7D9E}"/>
    <cellStyle name="Normal 7 4 20" xfId="14951" xr:uid="{FDCBA042-DA0B-45F7-BC25-0DD078455CE7}"/>
    <cellStyle name="Normal 7 4 21" xfId="14952" xr:uid="{46A35E14-7240-449E-8A48-0965D8756C02}"/>
    <cellStyle name="Normal 7 4 22" xfId="14953" xr:uid="{02083A2D-2FB2-44A3-9D85-2F380ABCBD15}"/>
    <cellStyle name="Normal 7 4 23" xfId="14954" xr:uid="{3751FD87-D2FC-4F8C-BF11-FD4EFD3FA833}"/>
    <cellStyle name="Normal 7 4 24" xfId="14955" xr:uid="{ACAF5FDA-7FB5-4FDA-8A36-7E470FEAF8E8}"/>
    <cellStyle name="Normal 7 4 25" xfId="14956" xr:uid="{CEEA9EA4-864A-4DCA-9BA5-FB2FAA53CAFA}"/>
    <cellStyle name="Normal 7 4 26" xfId="14957" xr:uid="{B65AE025-5433-49C9-B1F6-5C13FAD4B941}"/>
    <cellStyle name="Normal 7 4 27" xfId="14958" xr:uid="{D17984D5-682D-44E7-95C7-8E9413330C73}"/>
    <cellStyle name="Normal 7 4 28" xfId="14959" xr:uid="{23388FE2-E5E5-405B-A950-9292F04F417C}"/>
    <cellStyle name="Normal 7 4 29" xfId="14960" xr:uid="{39DD8BEF-FD94-4E42-A0B4-ADFD64209A45}"/>
    <cellStyle name="Normal 7 4 3" xfId="14961" xr:uid="{137EFB39-0B28-44A7-96B1-65C0491FCD2C}"/>
    <cellStyle name="Normal 7 4 30" xfId="14962" xr:uid="{F00EBC37-2297-471F-B9F6-AABCD66F7CFF}"/>
    <cellStyle name="Normal 7 4 31" xfId="14963" xr:uid="{BD418E09-A764-48EA-A967-92C711A24891}"/>
    <cellStyle name="Normal 7 4 32" xfId="14964" xr:uid="{D2CFDEAA-FD6A-4051-B057-B290D0609315}"/>
    <cellStyle name="Normal 7 4 33" xfId="14965" xr:uid="{160A9814-BD2B-4DD5-9015-0F69D07BD08D}"/>
    <cellStyle name="Normal 7 4 34" xfId="14966" xr:uid="{C41FC3D7-5919-4D1D-8F06-C53FD98B6224}"/>
    <cellStyle name="Normal 7 4 35" xfId="14967" xr:uid="{D870E429-251E-4AFE-9298-8F46E4021AA1}"/>
    <cellStyle name="Normal 7 4 36" xfId="14968" xr:uid="{03B1C6FC-C388-4584-9811-F6DA71300F16}"/>
    <cellStyle name="Normal 7 4 37" xfId="14969" xr:uid="{F55901F6-E02B-4181-919A-6696290E1CAA}"/>
    <cellStyle name="Normal 7 4 38" xfId="14970" xr:uid="{E858C20F-9E28-41A1-BA0B-25EB341E678A}"/>
    <cellStyle name="Normal 7 4 39" xfId="14971" xr:uid="{CD6DA6F0-0B9C-48CF-8E6F-E73EE5DF0C21}"/>
    <cellStyle name="Normal 7 4 4" xfId="14972" xr:uid="{54C9A18C-D7D5-4B27-A34C-357DF13DEBB5}"/>
    <cellStyle name="Normal 7 4 40" xfId="14973" xr:uid="{06929C49-9E55-435B-8336-7DE0D77653F4}"/>
    <cellStyle name="Normal 7 4 41" xfId="14974" xr:uid="{693E57A1-17AC-4A62-AC31-0BB5105AE9B1}"/>
    <cellStyle name="Normal 7 4 42" xfId="14975" xr:uid="{2927E245-9A37-4541-8E7D-6214513A4C62}"/>
    <cellStyle name="Normal 7 4 43" xfId="14976" xr:uid="{E5F17A28-3966-48CE-92F9-22B79505A134}"/>
    <cellStyle name="Normal 7 4 44" xfId="14977" xr:uid="{25DCC8D8-3572-4075-9D1F-BAAAE57D8E87}"/>
    <cellStyle name="Normal 7 4 45" xfId="14978" xr:uid="{CBA0B963-B2C6-4108-B164-679D971E6D0F}"/>
    <cellStyle name="Normal 7 4 46" xfId="14979" xr:uid="{7DD59887-C3D3-45A9-9876-9D971CD3360D}"/>
    <cellStyle name="Normal 7 4 47" xfId="14980" xr:uid="{63D0B420-468B-468E-9634-73627856002C}"/>
    <cellStyle name="Normal 7 4 5" xfId="14981" xr:uid="{5E639691-2730-4064-A8AE-84FB13E50678}"/>
    <cellStyle name="Normal 7 4 6" xfId="14982" xr:uid="{AA72951D-D306-409B-AA0C-8E59A8763CAF}"/>
    <cellStyle name="Normal 7 4 7" xfId="14983" xr:uid="{4D13CD98-7EF9-44A2-A0B4-275E7D7F9593}"/>
    <cellStyle name="Normal 7 4 8" xfId="14984" xr:uid="{618FB1CA-26B1-470D-B411-843493EE0640}"/>
    <cellStyle name="Normal 7 4 9" xfId="14985" xr:uid="{00637D2F-DD18-4F69-A54D-933534308CB3}"/>
    <cellStyle name="Normal 7 5" xfId="14986" xr:uid="{6E1C25C8-2F79-4F55-92BE-26946F639BF3}"/>
    <cellStyle name="Normal 7 6" xfId="14470" xr:uid="{2A379418-F8E2-4FCF-AC35-3AA1E33B1EC7}"/>
    <cellStyle name="Normal 8" xfId="14987" xr:uid="{299D30E7-E5E9-4A94-AF8C-DF0C806101D7}"/>
    <cellStyle name="Normal 8 10" xfId="14988" xr:uid="{24D3287C-036D-433C-BBCB-3F0968074C45}"/>
    <cellStyle name="Normal 8 11" xfId="14989" xr:uid="{C5547137-D2BC-43FF-AB0B-32005F9A329F}"/>
    <cellStyle name="Normal 8 12" xfId="14990" xr:uid="{B77D6A91-0F39-40A3-B1FE-BF42C1EEED3B}"/>
    <cellStyle name="Normal 8 13" xfId="14991" xr:uid="{D1CE715C-9462-45B0-9E00-5E4B532973F4}"/>
    <cellStyle name="Normal 8 14" xfId="14992" xr:uid="{E222F3DE-7F70-4089-B0FE-D24BB911A6A5}"/>
    <cellStyle name="Normal 8 15" xfId="14993" xr:uid="{BE5B6309-96DC-4BAA-BBE8-AC95D6912857}"/>
    <cellStyle name="Normal 8 16" xfId="14994" xr:uid="{AD6EED15-290A-43C3-B0AE-B699B169619C}"/>
    <cellStyle name="Normal 8 17" xfId="14995" xr:uid="{2874E28E-D892-450E-B208-3B6954BB1FFA}"/>
    <cellStyle name="Normal 8 18" xfId="14996" xr:uid="{99AC63DF-ACB4-485A-8E12-4525547C4A5F}"/>
    <cellStyle name="Normal 8 19" xfId="14997" xr:uid="{7EDCCB78-C61F-4C64-A978-D5570CE5DE69}"/>
    <cellStyle name="Normal 8 2" xfId="14998" xr:uid="{CC602E0A-4735-413B-96D9-896BA1F8E501}"/>
    <cellStyle name="Normal 8 2 10" xfId="14999" xr:uid="{D8E3F348-8013-4363-8271-989FDC6C57D0}"/>
    <cellStyle name="Normal 8 2 11" xfId="15000" xr:uid="{48933A82-C227-43E1-A525-A98D77833B67}"/>
    <cellStyle name="Normal 8 2 12" xfId="15001" xr:uid="{BAD8D9F2-5DBB-48AE-B6B5-5B40444A52D3}"/>
    <cellStyle name="Normal 8 2 13" xfId="15002" xr:uid="{73C70BB8-3D45-4B22-9CCA-B46E917DD4F4}"/>
    <cellStyle name="Normal 8 2 14" xfId="15003" xr:uid="{15F9C1B2-9E8B-43FE-BBE0-1F2181B97BE0}"/>
    <cellStyle name="Normal 8 2 15" xfId="15004" xr:uid="{BDD157B2-222F-4EA6-8993-3A866F76BA0D}"/>
    <cellStyle name="Normal 8 2 16" xfId="15005" xr:uid="{84D221AB-BA09-4711-A5ED-68B510237D62}"/>
    <cellStyle name="Normal 8 2 17" xfId="15006" xr:uid="{1B9BEF78-43B8-41EA-A99A-69FD55C6A5BF}"/>
    <cellStyle name="Normal 8 2 18" xfId="15007" xr:uid="{D682E225-9B14-4933-BFAF-DD00785947F1}"/>
    <cellStyle name="Normal 8 2 19" xfId="15008" xr:uid="{ADEB28F3-F278-4EDD-8737-747FB6CFED7A}"/>
    <cellStyle name="Normal 8 2 2" xfId="15009" xr:uid="{E413E8E7-9D37-4F26-AC17-5B72D89D9A45}"/>
    <cellStyle name="Normal 8 2 2 10" xfId="15010" xr:uid="{67B5E5C8-08D3-4783-80CD-1F501054A0B0}"/>
    <cellStyle name="Normal 8 2 2 11" xfId="15011" xr:uid="{FD6A97BE-F8A0-4C32-81DF-39846D2187EE}"/>
    <cellStyle name="Normal 8 2 2 12" xfId="15012" xr:uid="{4F13E968-BED9-4483-9054-F43C4EE03FB0}"/>
    <cellStyle name="Normal 8 2 2 13" xfId="15013" xr:uid="{C1C8636B-EF14-44B8-AFBD-DB23774A73ED}"/>
    <cellStyle name="Normal 8 2 2 14" xfId="15014" xr:uid="{C9FB1AFA-E31A-4EEA-9FAE-ED67C001D646}"/>
    <cellStyle name="Normal 8 2 2 15" xfId="15015" xr:uid="{0DE19102-D64D-4849-976E-19B85F8C3B17}"/>
    <cellStyle name="Normal 8 2 2 16" xfId="15016" xr:uid="{671FD4E3-7088-43F9-8EFD-7EB951B27340}"/>
    <cellStyle name="Normal 8 2 2 17" xfId="15017" xr:uid="{0AB0F44E-D17F-4BC6-9C9C-E723D81CA8E4}"/>
    <cellStyle name="Normal 8 2 2 18" xfId="15018" xr:uid="{E16F5B97-7572-4689-BBEE-3B59F8164EF3}"/>
    <cellStyle name="Normal 8 2 2 19" xfId="15019" xr:uid="{10D0F543-40F4-4978-8816-6D9125B2EFA8}"/>
    <cellStyle name="Normal 8 2 2 2" xfId="15020" xr:uid="{5AC2A90E-BB0E-4E8D-B495-5F18DA94FB41}"/>
    <cellStyle name="Normal 8 2 2 2 10" xfId="15021" xr:uid="{55202BD9-305B-43F6-8CF4-F59755BBAE2D}"/>
    <cellStyle name="Normal 8 2 2 2 11" xfId="15022" xr:uid="{D86F9894-5887-4BB9-9F49-302ECEE6A5EC}"/>
    <cellStyle name="Normal 8 2 2 2 12" xfId="15023" xr:uid="{F6CF9140-944A-4651-8C6D-EE0579A54D1E}"/>
    <cellStyle name="Normal 8 2 2 2 13" xfId="15024" xr:uid="{768C2089-F09F-4E32-8292-6D8A803F1F8F}"/>
    <cellStyle name="Normal 8 2 2 2 14" xfId="15025" xr:uid="{8DE353B0-4651-403B-8B3F-A3E5C614A337}"/>
    <cellStyle name="Normal 8 2 2 2 15" xfId="15026" xr:uid="{281BF40C-163C-4D3F-BB49-7BCC0618CA11}"/>
    <cellStyle name="Normal 8 2 2 2 16" xfId="15027" xr:uid="{7C5A6836-0DB1-491D-97F7-8A7B65A75500}"/>
    <cellStyle name="Normal 8 2 2 2 17" xfId="15028" xr:uid="{D23EE41E-F197-44C2-A7A8-A4D5D2381A74}"/>
    <cellStyle name="Normal 8 2 2 2 18" xfId="15029" xr:uid="{52389138-2AA1-4247-A289-1033DE2E984F}"/>
    <cellStyle name="Normal 8 2 2 2 19" xfId="15030" xr:uid="{CFB9B369-8C8F-4605-8851-48A271CC925C}"/>
    <cellStyle name="Normal 8 2 2 2 2" xfId="15031" xr:uid="{D4F8706B-FA9A-4C51-83A2-F7575E8B4783}"/>
    <cellStyle name="Normal 8 2 2 2 2 10" xfId="15032" xr:uid="{825D402A-3FEE-4B11-BFD1-96868D5768C9}"/>
    <cellStyle name="Normal 8 2 2 2 2 11" xfId="15033" xr:uid="{7E765211-9883-4C1E-B0BC-38648E7E6343}"/>
    <cellStyle name="Normal 8 2 2 2 2 12" xfId="15034" xr:uid="{D79D4E9E-6B29-4054-873A-09539C490CA2}"/>
    <cellStyle name="Normal 8 2 2 2 2 13" xfId="15035" xr:uid="{6652EBD3-CC65-458A-9344-49FB1B7AABB1}"/>
    <cellStyle name="Normal 8 2 2 2 2 14" xfId="15036" xr:uid="{5C911C50-CE62-4FFF-A7FE-155F157BC234}"/>
    <cellStyle name="Normal 8 2 2 2 2 15" xfId="15037" xr:uid="{06D977B6-5DC9-417F-8DE9-DA3BB7DA3893}"/>
    <cellStyle name="Normal 8 2 2 2 2 16" xfId="15038" xr:uid="{A465329C-0A8E-409E-BCD7-3427AF2E38E0}"/>
    <cellStyle name="Normal 8 2 2 2 2 17" xfId="15039" xr:uid="{51C1AD09-AB4F-4E5E-B536-F469FD2F9DB9}"/>
    <cellStyle name="Normal 8 2 2 2 2 18" xfId="15040" xr:uid="{2DAE1476-7762-4326-811C-4AD8189D84E2}"/>
    <cellStyle name="Normal 8 2 2 2 2 19" xfId="15041" xr:uid="{6BCE7D03-4361-42CB-AFD6-68FBC646F71E}"/>
    <cellStyle name="Normal 8 2 2 2 2 2" xfId="15042" xr:uid="{105EF630-AFDC-4E53-A5F3-F7525C65190F}"/>
    <cellStyle name="Normal 8 2 2 2 2 20" xfId="15043" xr:uid="{0E15877E-C95B-47FB-BEF1-DDADF93F2848}"/>
    <cellStyle name="Normal 8 2 2 2 2 21" xfId="15044" xr:uid="{98CC0BEC-AAC6-43DC-A5CB-B2907A216714}"/>
    <cellStyle name="Normal 8 2 2 2 2 22" xfId="15045" xr:uid="{EB32277F-6655-443A-99F2-CB62D849693B}"/>
    <cellStyle name="Normal 8 2 2 2 2 23" xfId="15046" xr:uid="{60952F27-0A80-476F-97E6-3FBBFBD87E84}"/>
    <cellStyle name="Normal 8 2 2 2 2 24" xfId="15047" xr:uid="{3E466318-B31E-43CE-9F0E-B2455CBC9EAC}"/>
    <cellStyle name="Normal 8 2 2 2 2 25" xfId="15048" xr:uid="{BBBDF3D7-2964-4C08-89F0-4E7527AB6AF0}"/>
    <cellStyle name="Normal 8 2 2 2 2 26" xfId="15049" xr:uid="{32276B38-BC80-460D-A145-43D33D97A54A}"/>
    <cellStyle name="Normal 8 2 2 2 2 27" xfId="15050" xr:uid="{B176F322-4709-4936-B57F-5F12448E6A77}"/>
    <cellStyle name="Normal 8 2 2 2 2 28" xfId="15051" xr:uid="{668075DF-790D-4870-A53F-012F96C42C2C}"/>
    <cellStyle name="Normal 8 2 2 2 2 29" xfId="15052" xr:uid="{93D593E8-D626-45B8-9047-5C11C995BF90}"/>
    <cellStyle name="Normal 8 2 2 2 2 3" xfId="15053" xr:uid="{E8C028F9-6122-4F4D-AF1E-275FBDC8AF8C}"/>
    <cellStyle name="Normal 8 2 2 2 2 30" xfId="15054" xr:uid="{D9B93B43-B919-4C90-8F8F-B6FF9126067F}"/>
    <cellStyle name="Normal 8 2 2 2 2 31" xfId="15055" xr:uid="{F659C708-9B45-4E1F-8AE7-DF49FF8B1112}"/>
    <cellStyle name="Normal 8 2 2 2 2 32" xfId="15056" xr:uid="{CC55BFD0-8F36-4611-80A8-6DFDFD096CCA}"/>
    <cellStyle name="Normal 8 2 2 2 2 33" xfId="15057" xr:uid="{24D4B3E3-B3A6-4E07-9966-03731DF6FC53}"/>
    <cellStyle name="Normal 8 2 2 2 2 34" xfId="15058" xr:uid="{CF672CB4-5823-43D5-A655-DD215E4FEDA2}"/>
    <cellStyle name="Normal 8 2 2 2 2 35" xfId="15059" xr:uid="{96FF46E3-9362-4329-948B-151A1E61FD9E}"/>
    <cellStyle name="Normal 8 2 2 2 2 36" xfId="15060" xr:uid="{47777578-67EE-4B34-A222-5620362FE96F}"/>
    <cellStyle name="Normal 8 2 2 2 2 37" xfId="15061" xr:uid="{ACE57F6B-8965-4D68-93BE-3429C9B5F3AD}"/>
    <cellStyle name="Normal 8 2 2 2 2 38" xfId="15062" xr:uid="{3F374983-C184-4A84-8BC3-6CA16F93EAB7}"/>
    <cellStyle name="Normal 8 2 2 2 2 4" xfId="15063" xr:uid="{243F532F-EA69-4A11-8E77-B87185757207}"/>
    <cellStyle name="Normal 8 2 2 2 2 5" xfId="15064" xr:uid="{5C9DC307-38F0-48F5-9FE4-C58E52F6A594}"/>
    <cellStyle name="Normal 8 2 2 2 2 6" xfId="15065" xr:uid="{3BBA9532-D5BF-42A6-A5AF-F68FD5BF2233}"/>
    <cellStyle name="Normal 8 2 2 2 2 7" xfId="15066" xr:uid="{1A29A896-BAC1-45D1-87FA-E38A8F09C0D4}"/>
    <cellStyle name="Normal 8 2 2 2 2 8" xfId="15067" xr:uid="{1C73380F-2C6A-4DE9-AEA6-58F6387D9805}"/>
    <cellStyle name="Normal 8 2 2 2 2 9" xfId="15068" xr:uid="{83ABA860-9DAD-4F0C-9AF1-FD33F3610BD6}"/>
    <cellStyle name="Normal 8 2 2 2 20" xfId="15069" xr:uid="{B614F9DB-68B3-438D-B7EB-9F0F79D9FCDE}"/>
    <cellStyle name="Normal 8 2 2 2 21" xfId="15070" xr:uid="{2AEC0A3A-017C-4D2D-B9BA-EB213EF5A2C5}"/>
    <cellStyle name="Normal 8 2 2 2 22" xfId="15071" xr:uid="{27B53446-F075-4713-BAB2-4279F163DE53}"/>
    <cellStyle name="Normal 8 2 2 2 23" xfId="15072" xr:uid="{C8432AAF-8B6C-430A-BB96-BA6EAF13DFDA}"/>
    <cellStyle name="Normal 8 2 2 2 24" xfId="15073" xr:uid="{848113B9-EE18-4817-AA94-3D4265B06CF7}"/>
    <cellStyle name="Normal 8 2 2 2 25" xfId="15074" xr:uid="{5AC9CF71-A912-4696-A5FF-5ADCAF2C3318}"/>
    <cellStyle name="Normal 8 2 2 2 26" xfId="15075" xr:uid="{EC562EA7-1E5D-457F-AB84-B2AE70DC4EC4}"/>
    <cellStyle name="Normal 8 2 2 2 27" xfId="15076" xr:uid="{F5B77A14-C2F1-4876-A679-ED058F8BA0C6}"/>
    <cellStyle name="Normal 8 2 2 2 28" xfId="15077" xr:uid="{9A3CBFCB-DF7E-4B8F-8E88-1C93A8658DC3}"/>
    <cellStyle name="Normal 8 2 2 2 29" xfId="15078" xr:uid="{4847DEE0-01D0-487E-9D5E-7FC32F1437C0}"/>
    <cellStyle name="Normal 8 2 2 2 3" xfId="15079" xr:uid="{424D7658-E82F-4159-974C-436B25C32DAA}"/>
    <cellStyle name="Normal 8 2 2 2 30" xfId="15080" xr:uid="{EC7E398A-ECEA-4279-86E0-0BC5243831B3}"/>
    <cellStyle name="Normal 8 2 2 2 31" xfId="15081" xr:uid="{9386F2B5-6211-46F3-B1E7-137523D3B1BE}"/>
    <cellStyle name="Normal 8 2 2 2 32" xfId="15082" xr:uid="{10E7926E-3685-433E-951D-BDE87A2F84B9}"/>
    <cellStyle name="Normal 8 2 2 2 33" xfId="15083" xr:uid="{3535B1AF-44EC-43FD-AAF2-6A78A86D7535}"/>
    <cellStyle name="Normal 8 2 2 2 34" xfId="15084" xr:uid="{17A39987-0CD3-458C-915F-8E9FE9D1962D}"/>
    <cellStyle name="Normal 8 2 2 2 35" xfId="15085" xr:uid="{6AB92CF2-A4F1-4867-84AA-EB58E3EB2B05}"/>
    <cellStyle name="Normal 8 2 2 2 36" xfId="15086" xr:uid="{68A74155-5204-47CC-BEAA-818176B76962}"/>
    <cellStyle name="Normal 8 2 2 2 37" xfId="15087" xr:uid="{187ECA5A-9948-4573-A3F4-4D1DECD19C74}"/>
    <cellStyle name="Normal 8 2 2 2 38" xfId="15088" xr:uid="{AECBBA78-3BE5-40DE-A667-1A5AC4D0AE6A}"/>
    <cellStyle name="Normal 8 2 2 2 4" xfId="15089" xr:uid="{F401F8DE-5227-44F4-87ED-1654BA25A90C}"/>
    <cellStyle name="Normal 8 2 2 2 5" xfId="15090" xr:uid="{CE3B6506-C4C3-4F1B-A6C1-E40BA5B53E8A}"/>
    <cellStyle name="Normal 8 2 2 2 6" xfId="15091" xr:uid="{E4011A8D-984D-4BD9-BC68-BF01332414CA}"/>
    <cellStyle name="Normal 8 2 2 2 7" xfId="15092" xr:uid="{1ED16B31-8DC7-41C9-A433-9637E1881F9E}"/>
    <cellStyle name="Normal 8 2 2 2 8" xfId="15093" xr:uid="{7992C7D0-7886-4741-83E2-43D742A2A16E}"/>
    <cellStyle name="Normal 8 2 2 2 9" xfId="15094" xr:uid="{5F5DDD7E-22B2-4252-9D29-264EF270D766}"/>
    <cellStyle name="Normal 8 2 2 20" xfId="15095" xr:uid="{71992256-1BB6-4CBB-8578-31B06DA2CCCA}"/>
    <cellStyle name="Normal 8 2 2 21" xfId="15096" xr:uid="{D040C141-8846-4704-98BD-A0A40DEE16AB}"/>
    <cellStyle name="Normal 8 2 2 22" xfId="15097" xr:uid="{8594D938-C75C-466C-98FC-177E1794E658}"/>
    <cellStyle name="Normal 8 2 2 23" xfId="15098" xr:uid="{9542D19A-B2F0-4751-B470-68CCCB2888EA}"/>
    <cellStyle name="Normal 8 2 2 24" xfId="15099" xr:uid="{2BB4308C-C873-4CD4-A8EC-5AD106D6EB37}"/>
    <cellStyle name="Normal 8 2 2 25" xfId="15100" xr:uid="{18339381-4AFE-4DF9-AAA2-ED07335E64D6}"/>
    <cellStyle name="Normal 8 2 2 26" xfId="15101" xr:uid="{60BE1DA4-976A-461A-828C-1EBFC39ACA09}"/>
    <cellStyle name="Normal 8 2 2 27" xfId="15102" xr:uid="{1CCEDB7B-29B4-4EB3-9BDF-48B678362DAA}"/>
    <cellStyle name="Normal 8 2 2 28" xfId="15103" xr:uid="{2D5213B7-3626-410B-9653-F0431C170B60}"/>
    <cellStyle name="Normal 8 2 2 29" xfId="15104" xr:uid="{32DB0173-DB52-4426-9112-875E51C76183}"/>
    <cellStyle name="Normal 8 2 2 3" xfId="15105" xr:uid="{11AF03E7-5886-42AF-916F-7E8052D31AD2}"/>
    <cellStyle name="Normal 8 2 2 30" xfId="15106" xr:uid="{4F135FBA-CC36-4754-B07A-0F1D45AFD676}"/>
    <cellStyle name="Normal 8 2 2 31" xfId="15107" xr:uid="{46312562-F66B-4FC4-98AB-68A51714797A}"/>
    <cellStyle name="Normal 8 2 2 32" xfId="15108" xr:uid="{C0E5940D-BD93-43CC-90E6-A66BAC915138}"/>
    <cellStyle name="Normal 8 2 2 33" xfId="15109" xr:uid="{71156B58-EE00-4A5B-B868-BE9414DEC5C1}"/>
    <cellStyle name="Normal 8 2 2 34" xfId="15110" xr:uid="{E69DA4C3-3EF4-41A9-B1E9-D9ADE7616492}"/>
    <cellStyle name="Normal 8 2 2 35" xfId="15111" xr:uid="{79960775-3422-4993-84C8-D93C6CBA044F}"/>
    <cellStyle name="Normal 8 2 2 36" xfId="15112" xr:uid="{B0268238-A1DF-4892-8F14-CB9C5F0AD718}"/>
    <cellStyle name="Normal 8 2 2 37" xfId="15113" xr:uid="{C5F5F5BF-E3B5-4DAF-8036-7761ACF8E0EB}"/>
    <cellStyle name="Normal 8 2 2 38" xfId="15114" xr:uid="{492ED171-AF2E-40A0-847B-20380D5D3BCC}"/>
    <cellStyle name="Normal 8 2 2 39" xfId="15115" xr:uid="{FEDF85D4-AACD-4010-A481-8430F7747438}"/>
    <cellStyle name="Normal 8 2 2 4" xfId="15116" xr:uid="{FF59A8E2-1B51-4F3D-A7D5-4B26B33AEA3C}"/>
    <cellStyle name="Normal 8 2 2 40" xfId="15117" xr:uid="{1A5A37D6-CA3B-4912-A259-BC335FB21450}"/>
    <cellStyle name="Normal 8 2 2 5" xfId="15118" xr:uid="{91D35BB4-593E-4F94-B1D3-2B9B938EAA53}"/>
    <cellStyle name="Normal 8 2 2 6" xfId="15119" xr:uid="{5BE7847B-698C-4E95-BE35-94DAB2ED6128}"/>
    <cellStyle name="Normal 8 2 2 7" xfId="15120" xr:uid="{68547B9B-6CBE-46E6-A2EB-D8CD4EDD14AC}"/>
    <cellStyle name="Normal 8 2 2 8" xfId="15121" xr:uid="{1ABB60FC-D189-41BC-A467-7509140712F2}"/>
    <cellStyle name="Normal 8 2 2 9" xfId="15122" xr:uid="{F1FE63BE-2A2C-4EFD-84DA-E03BA224699F}"/>
    <cellStyle name="Normal 8 2 20" xfId="15123" xr:uid="{6D4A2889-C1AF-4C49-BCAE-E836D29CB117}"/>
    <cellStyle name="Normal 8 2 21" xfId="15124" xr:uid="{EB6D45CC-93C9-4C74-8528-C3B38E83E4BA}"/>
    <cellStyle name="Normal 8 2 22" xfId="15125" xr:uid="{AEBE3C0C-0822-4ADA-A55B-42F893A6051E}"/>
    <cellStyle name="Normal 8 2 23" xfId="15126" xr:uid="{11CDF7A0-B9A6-46E2-A08C-1DAC3895A76C}"/>
    <cellStyle name="Normal 8 2 24" xfId="15127" xr:uid="{CBC5B43F-98A1-4E82-87E8-3A3B00E1D1BF}"/>
    <cellStyle name="Normal 8 2 25" xfId="15128" xr:uid="{9D0C73D5-0923-4A5D-8804-B962073F8372}"/>
    <cellStyle name="Normal 8 2 26" xfId="15129" xr:uid="{98D1BEEC-38F0-4B36-ABD7-CF336DE31633}"/>
    <cellStyle name="Normal 8 2 27" xfId="15130" xr:uid="{5C9B7446-B5CF-435B-8E57-C9010CF34746}"/>
    <cellStyle name="Normal 8 2 28" xfId="15131" xr:uid="{D47503BE-DDB1-4BA8-9EA2-32AC5DA5AE21}"/>
    <cellStyle name="Normal 8 2 29" xfId="15132" xr:uid="{DAE07826-254C-4955-AAFE-4CCB37ED7D87}"/>
    <cellStyle name="Normal 8 2 3" xfId="15133" xr:uid="{96CBDA14-515F-435A-9CA9-95E2AC73A225}"/>
    <cellStyle name="Normal 8 2 3 10" xfId="15134" xr:uid="{EA2F9D41-C229-4DC9-8F3F-1FBE5059B480}"/>
    <cellStyle name="Normal 8 2 3 11" xfId="15135" xr:uid="{29AB3721-C5EB-436C-A315-FA9991670FC4}"/>
    <cellStyle name="Normal 8 2 3 12" xfId="15136" xr:uid="{343782F3-C2DE-492E-B9A3-02A48559AA31}"/>
    <cellStyle name="Normal 8 2 3 13" xfId="15137" xr:uid="{EFFAF485-8721-4FCB-8632-39AE580433D8}"/>
    <cellStyle name="Normal 8 2 3 14" xfId="15138" xr:uid="{B16CEA5D-3ABE-4D57-89A0-85CC747C2A5F}"/>
    <cellStyle name="Normal 8 2 3 15" xfId="15139" xr:uid="{AE2438FD-E242-4887-8CCC-92FC3627E039}"/>
    <cellStyle name="Normal 8 2 3 16" xfId="15140" xr:uid="{1CC8E659-1F9D-46BF-A52E-FE580319B70E}"/>
    <cellStyle name="Normal 8 2 3 17" xfId="15141" xr:uid="{A7BA03B5-88D0-4716-AED5-56912C480D30}"/>
    <cellStyle name="Normal 8 2 3 18" xfId="15142" xr:uid="{76F3E577-7572-436D-98BA-76ED7E355F3E}"/>
    <cellStyle name="Normal 8 2 3 19" xfId="15143" xr:uid="{EAAB706F-2D16-4A5C-A9E5-FBC3BB3212FF}"/>
    <cellStyle name="Normal 8 2 3 2" xfId="15144" xr:uid="{665FF77D-09AA-40B1-8A48-46B26A07C7E1}"/>
    <cellStyle name="Normal 8 2 3 2 10" xfId="15145" xr:uid="{E89C7012-72FF-4A92-AAB2-0408096A613C}"/>
    <cellStyle name="Normal 8 2 3 2 11" xfId="15146" xr:uid="{975D7CCC-3F83-42FB-BED3-8F468CDA0A81}"/>
    <cellStyle name="Normal 8 2 3 2 12" xfId="15147" xr:uid="{9D6C74F1-B799-4849-BEAE-53D60EC0FA79}"/>
    <cellStyle name="Normal 8 2 3 2 13" xfId="15148" xr:uid="{E39C911B-6B4C-4C5A-97AE-BB19F1BB9C8D}"/>
    <cellStyle name="Normal 8 2 3 2 14" xfId="15149" xr:uid="{D1DB4B1D-7857-4F53-BF7F-5452672C0635}"/>
    <cellStyle name="Normal 8 2 3 2 15" xfId="15150" xr:uid="{0F0D1087-263E-498E-89A5-DE13B13F3563}"/>
    <cellStyle name="Normal 8 2 3 2 16" xfId="15151" xr:uid="{D2A7202C-124D-463F-B15C-CEDA273DA72C}"/>
    <cellStyle name="Normal 8 2 3 2 17" xfId="15152" xr:uid="{89D27667-7524-4384-A25E-E2EF2256E321}"/>
    <cellStyle name="Normal 8 2 3 2 18" xfId="15153" xr:uid="{805AD3FD-27D0-4328-8030-45D1D2109719}"/>
    <cellStyle name="Normal 8 2 3 2 19" xfId="15154" xr:uid="{4A9E074A-16FC-456A-A98B-331547CF45E8}"/>
    <cellStyle name="Normal 8 2 3 2 2" xfId="15155" xr:uid="{7D790232-6031-48F8-BF31-A38F5DCD71B7}"/>
    <cellStyle name="Normal 8 2 3 2 20" xfId="15156" xr:uid="{DB5293F4-6428-419B-872C-45B1806F9B1E}"/>
    <cellStyle name="Normal 8 2 3 2 21" xfId="15157" xr:uid="{96A4E1DB-BEB6-4C00-8EE0-FA0F7E367777}"/>
    <cellStyle name="Normal 8 2 3 2 22" xfId="15158" xr:uid="{416A6D26-1911-48B6-B621-55B3B114CE5E}"/>
    <cellStyle name="Normal 8 2 3 2 23" xfId="15159" xr:uid="{7EA1EC84-E3B6-48DC-BF42-40B29DD00BCE}"/>
    <cellStyle name="Normal 8 2 3 2 24" xfId="15160" xr:uid="{4562B335-3CB3-4A22-9D91-1467AC849E90}"/>
    <cellStyle name="Normal 8 2 3 2 25" xfId="15161" xr:uid="{8C7B7272-0667-464C-9AA6-EE98DB690CF6}"/>
    <cellStyle name="Normal 8 2 3 2 26" xfId="15162" xr:uid="{CAA6F79C-7E31-432D-8690-E47C48DA4EE8}"/>
    <cellStyle name="Normal 8 2 3 2 27" xfId="15163" xr:uid="{DDE8155C-0944-40D8-A26E-74D09FFCB195}"/>
    <cellStyle name="Normal 8 2 3 2 28" xfId="15164" xr:uid="{F5BD386E-FB25-41C7-A832-DB204037B4D1}"/>
    <cellStyle name="Normal 8 2 3 2 29" xfId="15165" xr:uid="{C709C408-EF85-4FA5-93DC-5F5DE5F8BDC2}"/>
    <cellStyle name="Normal 8 2 3 2 3" xfId="15166" xr:uid="{A92D84C2-DC46-4D6F-89E8-DDF4AB0E33AA}"/>
    <cellStyle name="Normal 8 2 3 2 30" xfId="15167" xr:uid="{AD011FB3-781B-4289-8958-455E0831D0AF}"/>
    <cellStyle name="Normal 8 2 3 2 31" xfId="15168" xr:uid="{E2F29985-7325-4E5A-A998-E545DEB23F66}"/>
    <cellStyle name="Normal 8 2 3 2 32" xfId="15169" xr:uid="{7538C1F8-EC06-4786-ADF1-2067BC58ABE6}"/>
    <cellStyle name="Normal 8 2 3 2 33" xfId="15170" xr:uid="{2A3F0D86-E2B6-497E-AEE7-EB944347CD96}"/>
    <cellStyle name="Normal 8 2 3 2 34" xfId="15171" xr:uid="{D350486D-FFE9-4C37-AE43-3C73B1A3F429}"/>
    <cellStyle name="Normal 8 2 3 2 35" xfId="15172" xr:uid="{69F06118-1344-4699-93DE-DE9305F87BED}"/>
    <cellStyle name="Normal 8 2 3 2 36" xfId="15173" xr:uid="{5CBBBA47-6786-4996-9396-CAF5865E224B}"/>
    <cellStyle name="Normal 8 2 3 2 37" xfId="15174" xr:uid="{50B90218-B218-4CB1-BAD5-3E46E60A91C2}"/>
    <cellStyle name="Normal 8 2 3 2 38" xfId="15175" xr:uid="{B6C83CA3-B0FF-4B9C-85C0-F7AB6E797064}"/>
    <cellStyle name="Normal 8 2 3 2 4" xfId="15176" xr:uid="{171F8ABD-6170-436D-8803-1EC286B24A62}"/>
    <cellStyle name="Normal 8 2 3 2 5" xfId="15177" xr:uid="{BCB3A3BF-3598-41D1-B935-39715D50C5B0}"/>
    <cellStyle name="Normal 8 2 3 2 6" xfId="15178" xr:uid="{53A889D4-9275-43F0-903F-B52F163F2BE5}"/>
    <cellStyle name="Normal 8 2 3 2 7" xfId="15179" xr:uid="{183F8D2F-59EF-4ABD-80C1-ADACB408ADD6}"/>
    <cellStyle name="Normal 8 2 3 2 8" xfId="15180" xr:uid="{A577DEED-B871-433A-A349-FD6D82C5587F}"/>
    <cellStyle name="Normal 8 2 3 2 9" xfId="15181" xr:uid="{C70A37D7-B035-4B12-8FB0-38EE1C988E0B}"/>
    <cellStyle name="Normal 8 2 3 20" xfId="15182" xr:uid="{7EAD907F-701A-4E05-95C7-22C3E780ACDB}"/>
    <cellStyle name="Normal 8 2 3 21" xfId="15183" xr:uid="{0E567F38-E78F-461F-B5F9-66D7901379E9}"/>
    <cellStyle name="Normal 8 2 3 22" xfId="15184" xr:uid="{C783CEC3-D333-460A-AE91-CAECF90ACAB3}"/>
    <cellStyle name="Normal 8 2 3 23" xfId="15185" xr:uid="{50F245AF-ACA8-46A6-ABF8-62A7E05F0502}"/>
    <cellStyle name="Normal 8 2 3 24" xfId="15186" xr:uid="{F0E1EDF6-3208-4351-BE3D-B1C2945F4EBF}"/>
    <cellStyle name="Normal 8 2 3 25" xfId="15187" xr:uid="{A19FE076-44EA-437E-8AF5-CD6C1518EAFC}"/>
    <cellStyle name="Normal 8 2 3 26" xfId="15188" xr:uid="{7A6F047F-24A6-4855-820D-8360D3068BDD}"/>
    <cellStyle name="Normal 8 2 3 27" xfId="15189" xr:uid="{C7D27DEC-18E6-4013-A19E-4D2FE53B9BAC}"/>
    <cellStyle name="Normal 8 2 3 28" xfId="15190" xr:uid="{2E6B8A09-7CC3-48F2-AC65-D83242888FCC}"/>
    <cellStyle name="Normal 8 2 3 29" xfId="15191" xr:uid="{C6DDD99F-CF93-405E-B974-2FDD08E5A567}"/>
    <cellStyle name="Normal 8 2 3 3" xfId="15192" xr:uid="{226ACE1A-A9E4-46CA-9F5F-F7EF84D57F20}"/>
    <cellStyle name="Normal 8 2 3 30" xfId="15193" xr:uid="{70263C95-A54B-41B9-9D4B-EDD8E03FAF82}"/>
    <cellStyle name="Normal 8 2 3 31" xfId="15194" xr:uid="{BAB94D5C-E9DA-4229-91C7-DB6F73E9BBBE}"/>
    <cellStyle name="Normal 8 2 3 32" xfId="15195" xr:uid="{3E8C7AEF-F768-4494-B961-D6F860DBF491}"/>
    <cellStyle name="Normal 8 2 3 33" xfId="15196" xr:uid="{CEE3272F-0D8A-4085-9246-2EE4853493BF}"/>
    <cellStyle name="Normal 8 2 3 34" xfId="15197" xr:uid="{9D5A63F9-7128-49B0-B3AE-27C38A6BDFCC}"/>
    <cellStyle name="Normal 8 2 3 35" xfId="15198" xr:uid="{ACA9E5EE-41FF-44E3-9712-557C53B11AA2}"/>
    <cellStyle name="Normal 8 2 3 36" xfId="15199" xr:uid="{13F6FDDD-9032-4E3A-BF77-B24FAE6A77F7}"/>
    <cellStyle name="Normal 8 2 3 37" xfId="15200" xr:uid="{B7ED63DA-091D-43F2-980A-CA21F0A9689B}"/>
    <cellStyle name="Normal 8 2 3 38" xfId="15201" xr:uid="{0C671BD3-493D-4FE2-B937-ED388022D03C}"/>
    <cellStyle name="Normal 8 2 3 4" xfId="15202" xr:uid="{E9890F12-4ACD-4827-BCF7-BD8BDAECF6B0}"/>
    <cellStyle name="Normal 8 2 3 5" xfId="15203" xr:uid="{25E9C7D2-8D94-441E-9FC3-2FCFAD6DC986}"/>
    <cellStyle name="Normal 8 2 3 6" xfId="15204" xr:uid="{4473D37E-6DF0-4A7D-9870-E1283604AABF}"/>
    <cellStyle name="Normal 8 2 3 7" xfId="15205" xr:uid="{D6B7E77B-BEB0-4A47-9A70-3D1B66170DEC}"/>
    <cellStyle name="Normal 8 2 3 8" xfId="15206" xr:uid="{76606FE9-9B66-4DD1-915E-7C7473969BD9}"/>
    <cellStyle name="Normal 8 2 3 9" xfId="15207" xr:uid="{DA512344-BA8C-40A8-AF8D-CA7CDB1263B4}"/>
    <cellStyle name="Normal 8 2 30" xfId="15208" xr:uid="{05679D1F-72C0-4533-B160-ADA460714882}"/>
    <cellStyle name="Normal 8 2 31" xfId="15209" xr:uid="{360B6627-96D3-4819-B2A2-84C81CC9AC31}"/>
    <cellStyle name="Normal 8 2 32" xfId="15210" xr:uid="{BEF0BB67-F39C-4507-A1FA-C0D02B5827AE}"/>
    <cellStyle name="Normal 8 2 33" xfId="15211" xr:uid="{6ED9CB28-6F69-4B3B-9BEE-6C0F7E580D2E}"/>
    <cellStyle name="Normal 8 2 34" xfId="15212" xr:uid="{03D02DBC-A16E-4880-B28E-1EC9CD94F14F}"/>
    <cellStyle name="Normal 8 2 35" xfId="15213" xr:uid="{0F85DE91-636B-4D47-86A1-7211A55419D3}"/>
    <cellStyle name="Normal 8 2 36" xfId="15214" xr:uid="{A00F1968-7D60-47AE-AF7A-1948F49DBB05}"/>
    <cellStyle name="Normal 8 2 37" xfId="15215" xr:uid="{C40E8557-F18B-4CA9-9DB0-28A0936DA4DA}"/>
    <cellStyle name="Normal 8 2 38" xfId="15216" xr:uid="{D67323FB-FB34-4DBD-8299-3A3AB9E52BB5}"/>
    <cellStyle name="Normal 8 2 39" xfId="15217" xr:uid="{E36E5B53-C955-45D4-9A19-1B7B424A442A}"/>
    <cellStyle name="Normal 8 2 4" xfId="15218" xr:uid="{666926D4-DB73-4E4B-8339-F3BB78AAD6D7}"/>
    <cellStyle name="Normal 8 2 40" xfId="15219" xr:uid="{728133F5-A0E0-4B60-B5E3-4ED8AFCD56E2}"/>
    <cellStyle name="Normal 8 2 41" xfId="15220" xr:uid="{8D0D6330-282A-417A-A26C-E820AE1DC8D1}"/>
    <cellStyle name="Normal 8 2 42" xfId="15221" xr:uid="{61DA5777-046B-4776-A9CE-5B1C6A97BC18}"/>
    <cellStyle name="Normal 8 2 43" xfId="15222" xr:uid="{B58A25F6-63DE-45CC-A6B5-128BFD0BCB77}"/>
    <cellStyle name="Normal 8 2 44" xfId="15223" xr:uid="{FAFA67D6-9968-4815-AD21-23992E92C7A5}"/>
    <cellStyle name="Normal 8 2 45" xfId="15224" xr:uid="{77333E0A-1730-4316-8DE2-346E043C53F4}"/>
    <cellStyle name="Normal 8 2 46" xfId="15225" xr:uid="{C726BFF2-1614-4431-93B0-E3148F1214EE}"/>
    <cellStyle name="Normal 8 2 47" xfId="15226" xr:uid="{79C3F6EE-4D47-473E-B565-5D9601DCCD42}"/>
    <cellStyle name="Normal 8 2 5" xfId="15227" xr:uid="{717FF3B0-2EA4-4328-98B4-F3E989178EBC}"/>
    <cellStyle name="Normal 8 2 6" xfId="15228" xr:uid="{43D180F6-D33D-4935-A793-A7FF2E1F03B5}"/>
    <cellStyle name="Normal 8 2 7" xfId="15229" xr:uid="{06672707-0F46-4316-AF4E-6DE7AF7DD071}"/>
    <cellStyle name="Normal 8 2 8" xfId="15230" xr:uid="{15F4AC18-0175-4EF3-ADD3-DA7606C333D2}"/>
    <cellStyle name="Normal 8 2 9" xfId="15231" xr:uid="{81244F1E-6C18-412E-AFF0-D6F6AD3BC5DC}"/>
    <cellStyle name="Normal 8 20" xfId="15232" xr:uid="{B45D9E79-5D7C-4AC1-A7AE-47F8E89F4E70}"/>
    <cellStyle name="Normal 8 21" xfId="15233" xr:uid="{3636E33F-1CFA-4EAD-AA19-AC699DB84BC0}"/>
    <cellStyle name="Normal 8 22" xfId="15234" xr:uid="{143D6CCF-0DB1-480C-B0E1-8636F96463C5}"/>
    <cellStyle name="Normal 8 23" xfId="15235" xr:uid="{64A18B00-FD25-4A7B-BDC5-881FF4602B78}"/>
    <cellStyle name="Normal 8 24" xfId="15236" xr:uid="{F00DCC5B-812F-41F2-9FA9-C252879D5271}"/>
    <cellStyle name="Normal 8 25" xfId="15237" xr:uid="{1A1B8715-C2ED-43AC-A5CE-66E5E5715699}"/>
    <cellStyle name="Normal 8 26" xfId="15238" xr:uid="{01196B9E-C072-4B93-9207-E08D258D8446}"/>
    <cellStyle name="Normal 8 27" xfId="15239" xr:uid="{60A69675-1055-4552-98E8-D89E80EE8BE9}"/>
    <cellStyle name="Normal 8 28" xfId="15240" xr:uid="{D104EBB4-5EA6-4014-A082-3159C9808FEF}"/>
    <cellStyle name="Normal 8 29" xfId="15241" xr:uid="{86468222-7977-4806-AC85-CC0D07BF4CDC}"/>
    <cellStyle name="Normal 8 3" xfId="15242" xr:uid="{90C8FD7A-062B-4AE1-9D66-7323A9B5AE11}"/>
    <cellStyle name="Normal 8 3 10" xfId="15243" xr:uid="{113C49F0-9BFF-40D7-B37E-9D8A86363B2C}"/>
    <cellStyle name="Normal 8 3 11" xfId="15244" xr:uid="{DF7D5EA1-FBAE-44E7-B12B-DD908CBA8BAC}"/>
    <cellStyle name="Normal 8 3 12" xfId="15245" xr:uid="{9443E430-17DF-4DCA-8326-632D42F8C1A1}"/>
    <cellStyle name="Normal 8 3 13" xfId="15246" xr:uid="{EA6AA1F5-CD03-428E-88C6-87EEAFFA44D1}"/>
    <cellStyle name="Normal 8 3 14" xfId="15247" xr:uid="{E3163EF1-070A-4771-9685-28D5BDE2F14E}"/>
    <cellStyle name="Normal 8 3 15" xfId="15248" xr:uid="{B63F12E5-43A1-4F64-85C9-FBA83FA5B294}"/>
    <cellStyle name="Normal 8 3 16" xfId="15249" xr:uid="{ED3A8CF1-1270-41F3-91A0-688097FA1ADE}"/>
    <cellStyle name="Normal 8 3 17" xfId="15250" xr:uid="{E2ED0974-6499-4D7F-99B9-A75A2CD88FA4}"/>
    <cellStyle name="Normal 8 3 18" xfId="15251" xr:uid="{DC8FD2EA-D0E3-4EDE-9A65-A8B1000BE063}"/>
    <cellStyle name="Normal 8 3 19" xfId="15252" xr:uid="{9CD8BA3E-5E9E-4912-95DA-AE7066FD1111}"/>
    <cellStyle name="Normal 8 3 2" xfId="15253" xr:uid="{51F8C277-1A95-4807-8230-CAD911F8B6CB}"/>
    <cellStyle name="Normal 8 3 2 10" xfId="15254" xr:uid="{67211679-E3E0-4739-8C44-F825071AC836}"/>
    <cellStyle name="Normal 8 3 2 11" xfId="15255" xr:uid="{7BD336AA-B864-4B83-9F2F-F09D9B2A7B38}"/>
    <cellStyle name="Normal 8 3 2 12" xfId="15256" xr:uid="{4CCF07BA-B9B4-4608-946A-3FD49C6CF8C8}"/>
    <cellStyle name="Normal 8 3 2 13" xfId="15257" xr:uid="{55092A6C-9A3E-4110-AB1E-CBF4BA853F9D}"/>
    <cellStyle name="Normal 8 3 2 14" xfId="15258" xr:uid="{8A800433-6651-410D-BA90-93E4CFDF707B}"/>
    <cellStyle name="Normal 8 3 2 15" xfId="15259" xr:uid="{570DDF36-1728-4255-B7B8-FC7A2252DFB0}"/>
    <cellStyle name="Normal 8 3 2 16" xfId="15260" xr:uid="{AE83B18E-6B78-4843-807D-1016F4BC891D}"/>
    <cellStyle name="Normal 8 3 2 17" xfId="15261" xr:uid="{D8B5FC14-4526-42DC-9234-25911C15E0E4}"/>
    <cellStyle name="Normal 8 3 2 18" xfId="15262" xr:uid="{3CFD28B9-784C-4F24-A70C-31D7BE59F7B0}"/>
    <cellStyle name="Normal 8 3 2 19" xfId="15263" xr:uid="{20375FAE-629B-4CA2-9E48-CE2779D0BACB}"/>
    <cellStyle name="Normal 8 3 2 2" xfId="15264" xr:uid="{6389639E-EC14-4BA5-9B31-565106A42E37}"/>
    <cellStyle name="Normal 8 3 2 2 10" xfId="15265" xr:uid="{55E787FE-88DF-4F9B-9BA4-C5CC94E10A82}"/>
    <cellStyle name="Normal 8 3 2 2 11" xfId="15266" xr:uid="{3C68B1EA-7506-4891-BC6F-712C9E9EDBEE}"/>
    <cellStyle name="Normal 8 3 2 2 12" xfId="15267" xr:uid="{5B52B838-1773-4F03-B417-A1CC6C5606B6}"/>
    <cellStyle name="Normal 8 3 2 2 13" xfId="15268" xr:uid="{0FD058EF-11B8-4BCE-8A87-383DC6E82830}"/>
    <cellStyle name="Normal 8 3 2 2 14" xfId="15269" xr:uid="{B23722C5-B228-4B8F-B0ED-7FE891D946EF}"/>
    <cellStyle name="Normal 8 3 2 2 15" xfId="15270" xr:uid="{DECDBDBA-A24B-46C9-B0DA-E9BD808100E6}"/>
    <cellStyle name="Normal 8 3 2 2 16" xfId="15271" xr:uid="{568E208C-BB0C-4DA8-87D4-832739D5F84B}"/>
    <cellStyle name="Normal 8 3 2 2 17" xfId="15272" xr:uid="{6244C8D8-772C-4551-ADB9-2CD72DE9C2E4}"/>
    <cellStyle name="Normal 8 3 2 2 18" xfId="15273" xr:uid="{9EF74F56-2DA1-400E-B82C-29AA7C3CF3F8}"/>
    <cellStyle name="Normal 8 3 2 2 19" xfId="15274" xr:uid="{3F982AE3-2A5D-4EF1-AA0C-99AF6F18C7FD}"/>
    <cellStyle name="Normal 8 3 2 2 2" xfId="15275" xr:uid="{7A657274-59DB-448E-BF28-D9DDFE97FE83}"/>
    <cellStyle name="Normal 8 3 2 2 2 10" xfId="15276" xr:uid="{EB53B55E-152D-4F31-972F-E44EBFE92C76}"/>
    <cellStyle name="Normal 8 3 2 2 2 11" xfId="15277" xr:uid="{1CBD8ED2-9B29-4EE8-AD64-1DA44C3F0271}"/>
    <cellStyle name="Normal 8 3 2 2 2 12" xfId="15278" xr:uid="{8030A909-03A5-4D8D-8608-FAE4132266E3}"/>
    <cellStyle name="Normal 8 3 2 2 2 13" xfId="15279" xr:uid="{FD689068-DE31-4DBB-B19D-FC2EAE8BD0C7}"/>
    <cellStyle name="Normal 8 3 2 2 2 14" xfId="15280" xr:uid="{48925966-3B04-47D6-B7EF-299E0482774F}"/>
    <cellStyle name="Normal 8 3 2 2 2 15" xfId="15281" xr:uid="{2D6427AB-4153-4569-A076-E8B82FCFB86C}"/>
    <cellStyle name="Normal 8 3 2 2 2 16" xfId="15282" xr:uid="{5ECD217D-6C39-46D4-876C-D31A1EC686E6}"/>
    <cellStyle name="Normal 8 3 2 2 2 17" xfId="15283" xr:uid="{738A1946-475B-4815-AC7A-0B7B096A2143}"/>
    <cellStyle name="Normal 8 3 2 2 2 18" xfId="15284" xr:uid="{06E56F1B-C1C3-4595-88C8-B10588B28F1F}"/>
    <cellStyle name="Normal 8 3 2 2 2 19" xfId="15285" xr:uid="{0D7851AB-2DE4-4B40-9BB6-C370FD691054}"/>
    <cellStyle name="Normal 8 3 2 2 2 2" xfId="15286" xr:uid="{CD7676E6-B904-4D9D-9C1A-BEE148586B3A}"/>
    <cellStyle name="Normal 8 3 2 2 2 20" xfId="15287" xr:uid="{F09E1AD7-AA62-4FC4-899E-96CC25093E2D}"/>
    <cellStyle name="Normal 8 3 2 2 2 21" xfId="15288" xr:uid="{EF4AB1F5-0125-4224-B97A-BC745256A359}"/>
    <cellStyle name="Normal 8 3 2 2 2 22" xfId="15289" xr:uid="{2B5CB618-2CDF-4B09-8B2E-CBDE6A2F1D28}"/>
    <cellStyle name="Normal 8 3 2 2 2 23" xfId="15290" xr:uid="{B3A34746-0069-440D-A173-1014FD8F0E1C}"/>
    <cellStyle name="Normal 8 3 2 2 2 24" xfId="15291" xr:uid="{27CD794B-0448-41E1-A2EE-68243CD1B2C3}"/>
    <cellStyle name="Normal 8 3 2 2 2 25" xfId="15292" xr:uid="{A50522EA-B553-4B58-8B7A-F659F53D4421}"/>
    <cellStyle name="Normal 8 3 2 2 2 26" xfId="15293" xr:uid="{CD9905E0-72D0-4FC6-AE78-2819A28C59DA}"/>
    <cellStyle name="Normal 8 3 2 2 2 27" xfId="15294" xr:uid="{3AF3798C-953A-4E22-8355-881DCC3E02A3}"/>
    <cellStyle name="Normal 8 3 2 2 2 28" xfId="15295" xr:uid="{AB1712B0-932C-4136-B395-2C16E030A318}"/>
    <cellStyle name="Normal 8 3 2 2 2 29" xfId="15296" xr:uid="{CEEA97E3-1E55-4323-B41B-67844863FE0D}"/>
    <cellStyle name="Normal 8 3 2 2 2 3" xfId="15297" xr:uid="{24721305-8053-4E51-861F-22E50D4D51D6}"/>
    <cellStyle name="Normal 8 3 2 2 2 30" xfId="15298" xr:uid="{3C94CB6A-E421-4F8D-A910-5C246D16777C}"/>
    <cellStyle name="Normal 8 3 2 2 2 31" xfId="15299" xr:uid="{41F6BC43-FDC0-48BB-9165-FA2A555FFE4B}"/>
    <cellStyle name="Normal 8 3 2 2 2 32" xfId="15300" xr:uid="{A5632A47-8DF0-4E49-849D-833C6CCAC5D0}"/>
    <cellStyle name="Normal 8 3 2 2 2 33" xfId="15301" xr:uid="{78A216BB-17F1-41AA-B4BC-C307D7EF41D0}"/>
    <cellStyle name="Normal 8 3 2 2 2 34" xfId="15302" xr:uid="{8DADDE26-D521-4AC3-BE1E-25A843F547B8}"/>
    <cellStyle name="Normal 8 3 2 2 2 35" xfId="15303" xr:uid="{5D594C8E-8442-496C-A490-21261EBCC8C3}"/>
    <cellStyle name="Normal 8 3 2 2 2 36" xfId="15304" xr:uid="{A1A8B332-3E21-4DA3-8941-F144B5296278}"/>
    <cellStyle name="Normal 8 3 2 2 2 37" xfId="15305" xr:uid="{1B97D687-0E94-4C9E-BF3C-613AE083991B}"/>
    <cellStyle name="Normal 8 3 2 2 2 38" xfId="15306" xr:uid="{6EFF02BA-E7A3-4F15-AD96-816E22661797}"/>
    <cellStyle name="Normal 8 3 2 2 2 4" xfId="15307" xr:uid="{1FCCEB1C-E0A0-48B8-A27E-D0D2C3AE3D5A}"/>
    <cellStyle name="Normal 8 3 2 2 2 5" xfId="15308" xr:uid="{21F3C40D-710C-44C9-B177-7135145B115F}"/>
    <cellStyle name="Normal 8 3 2 2 2 6" xfId="15309" xr:uid="{6EFAF70E-5967-40B4-869A-8D60B167DC01}"/>
    <cellStyle name="Normal 8 3 2 2 2 7" xfId="15310" xr:uid="{FC0D3D6D-39FC-44C2-ABAB-6552FD84413A}"/>
    <cellStyle name="Normal 8 3 2 2 2 8" xfId="15311" xr:uid="{6DFCF8CD-9D9C-49FC-AD7A-12A62FA0EBDB}"/>
    <cellStyle name="Normal 8 3 2 2 2 9" xfId="15312" xr:uid="{FD39BA03-42F9-4B17-B09D-B66B012EBD56}"/>
    <cellStyle name="Normal 8 3 2 2 20" xfId="15313" xr:uid="{D4D184EF-42BB-4EE5-A5AB-C7FE0CEFF1BA}"/>
    <cellStyle name="Normal 8 3 2 2 21" xfId="15314" xr:uid="{355B5614-AB7E-4989-9FC1-BE7F739DAAF1}"/>
    <cellStyle name="Normal 8 3 2 2 22" xfId="15315" xr:uid="{4023CD70-D66D-4D85-B436-A8714D6ABA60}"/>
    <cellStyle name="Normal 8 3 2 2 23" xfId="15316" xr:uid="{26755473-C116-415A-AC94-2A099424F01F}"/>
    <cellStyle name="Normal 8 3 2 2 24" xfId="15317" xr:uid="{ACEF7AE4-4695-41E4-869B-7E2906469ACF}"/>
    <cellStyle name="Normal 8 3 2 2 25" xfId="15318" xr:uid="{E2FCF09E-5076-4A2D-8C72-47B416A4924F}"/>
    <cellStyle name="Normal 8 3 2 2 26" xfId="15319" xr:uid="{7E35AAD3-2106-4874-84EB-B24AF575F4F8}"/>
    <cellStyle name="Normal 8 3 2 2 27" xfId="15320" xr:uid="{67EF799C-A2FE-4ED4-A8C5-37BFE2F63D59}"/>
    <cellStyle name="Normal 8 3 2 2 28" xfId="15321" xr:uid="{669A6AE3-6749-4DFB-AC69-227F65857B0C}"/>
    <cellStyle name="Normal 8 3 2 2 29" xfId="15322" xr:uid="{529E0997-C2C7-4C9B-B7A5-33DC7498B8B4}"/>
    <cellStyle name="Normal 8 3 2 2 3" xfId="15323" xr:uid="{9771922B-1F8E-4F6C-AA74-1C1C3161E17A}"/>
    <cellStyle name="Normal 8 3 2 2 30" xfId="15324" xr:uid="{C88B83BD-503A-4E8E-871E-0431297B3921}"/>
    <cellStyle name="Normal 8 3 2 2 31" xfId="15325" xr:uid="{F46746C0-C00F-455E-82CF-CD37D0F55841}"/>
    <cellStyle name="Normal 8 3 2 2 32" xfId="15326" xr:uid="{7813E169-22D6-48CE-83E7-75B60B82A405}"/>
    <cellStyle name="Normal 8 3 2 2 33" xfId="15327" xr:uid="{07549A72-9F49-4AC9-883B-2701CA591496}"/>
    <cellStyle name="Normal 8 3 2 2 34" xfId="15328" xr:uid="{21824FA2-38A9-4451-82F0-CC6D5B97CBCA}"/>
    <cellStyle name="Normal 8 3 2 2 35" xfId="15329" xr:uid="{09D62900-E426-4087-B916-9D494E350037}"/>
    <cellStyle name="Normal 8 3 2 2 36" xfId="15330" xr:uid="{00F7CE0F-64A8-41F6-A1A6-1EA0951AD094}"/>
    <cellStyle name="Normal 8 3 2 2 37" xfId="15331" xr:uid="{E3B9A1DF-B135-4A5C-9018-FB7B7C777AF5}"/>
    <cellStyle name="Normal 8 3 2 2 38" xfId="15332" xr:uid="{01228224-FC77-4927-A10D-9C1DC6721331}"/>
    <cellStyle name="Normal 8 3 2 2 4" xfId="15333" xr:uid="{3148FAB2-E716-4D35-8A83-B75ADA5AC0F9}"/>
    <cellStyle name="Normal 8 3 2 2 5" xfId="15334" xr:uid="{DD4526E6-14ED-45B6-88F6-AE38A1DE8D04}"/>
    <cellStyle name="Normal 8 3 2 2 6" xfId="15335" xr:uid="{972B0D33-90E5-4BBE-AB58-2BCE7A1D189B}"/>
    <cellStyle name="Normal 8 3 2 2 7" xfId="15336" xr:uid="{39F6B83A-7F6C-4C8C-A8B3-2FAE64E36D99}"/>
    <cellStyle name="Normal 8 3 2 2 8" xfId="15337" xr:uid="{131BC69F-2A2A-452D-BA03-49E020A858B0}"/>
    <cellStyle name="Normal 8 3 2 2 9" xfId="15338" xr:uid="{63C971B0-66E5-4A29-9B80-41C977335ADC}"/>
    <cellStyle name="Normal 8 3 2 20" xfId="15339" xr:uid="{EE31CD5A-86ED-4C3D-B410-F62AAF9E0E9A}"/>
    <cellStyle name="Normal 8 3 2 21" xfId="15340" xr:uid="{ED46F527-68CF-4B94-9595-23D5B0FF96CC}"/>
    <cellStyle name="Normal 8 3 2 22" xfId="15341" xr:uid="{347849DC-3A96-4F8D-893F-8E1E836D12B9}"/>
    <cellStyle name="Normal 8 3 2 23" xfId="15342" xr:uid="{3963A5DF-7AFE-4E8C-A8D8-03A70FB61001}"/>
    <cellStyle name="Normal 8 3 2 24" xfId="15343" xr:uid="{0783F853-56DC-47E0-B978-586489328C5F}"/>
    <cellStyle name="Normal 8 3 2 25" xfId="15344" xr:uid="{28C16288-418B-456A-B91A-72FE1BE3CBD8}"/>
    <cellStyle name="Normal 8 3 2 26" xfId="15345" xr:uid="{5221BE6A-725D-4ACA-A478-4B2112E6C0BD}"/>
    <cellStyle name="Normal 8 3 2 27" xfId="15346" xr:uid="{985D45A4-406E-4020-AECD-00BCB2000DF0}"/>
    <cellStyle name="Normal 8 3 2 28" xfId="15347" xr:uid="{68DFE4E9-659A-41DB-89BC-90521E9BA753}"/>
    <cellStyle name="Normal 8 3 2 29" xfId="15348" xr:uid="{429550AE-2DD1-4801-AA7A-BF522523806C}"/>
    <cellStyle name="Normal 8 3 2 3" xfId="15349" xr:uid="{1E7C93BC-FEE1-407D-8B45-66C1F171A87C}"/>
    <cellStyle name="Normal 8 3 2 30" xfId="15350" xr:uid="{5D45EBD2-5BCD-45F3-8408-3F08E14C7C78}"/>
    <cellStyle name="Normal 8 3 2 31" xfId="15351" xr:uid="{AA0BC0D5-DD11-4EA9-B21C-64FED7E11120}"/>
    <cellStyle name="Normal 8 3 2 32" xfId="15352" xr:uid="{D0807FAA-5070-4231-805B-568DFDCDBB64}"/>
    <cellStyle name="Normal 8 3 2 33" xfId="15353" xr:uid="{DF5FDA14-E18B-45E6-9C90-D03D3D7B7070}"/>
    <cellStyle name="Normal 8 3 2 34" xfId="15354" xr:uid="{C8F8812B-D50C-4A11-A9E1-914A7F3E7951}"/>
    <cellStyle name="Normal 8 3 2 35" xfId="15355" xr:uid="{8D945510-EAD7-4508-927F-FAC01C7D8935}"/>
    <cellStyle name="Normal 8 3 2 36" xfId="15356" xr:uid="{07712FA4-A6ED-4B65-B557-97CE3A7E22F6}"/>
    <cellStyle name="Normal 8 3 2 37" xfId="15357" xr:uid="{0977D868-2793-446A-B1C0-C7C5492B932B}"/>
    <cellStyle name="Normal 8 3 2 38" xfId="15358" xr:uid="{3A71FD5D-ED7E-4727-BEC2-AFBCCD6479B5}"/>
    <cellStyle name="Normal 8 3 2 39" xfId="15359" xr:uid="{BE715D4C-FEC4-4AAB-B20A-FBD61039362D}"/>
    <cellStyle name="Normal 8 3 2 4" xfId="15360" xr:uid="{5E541160-DCB3-459A-80D6-55B0B066A0AC}"/>
    <cellStyle name="Normal 8 3 2 40" xfId="15361" xr:uid="{CDCE3066-2787-4DB1-AA2C-E8C0263AC472}"/>
    <cellStyle name="Normal 8 3 2 5" xfId="15362" xr:uid="{A9BB28E8-2A0A-4CC6-97C1-CA9F54605513}"/>
    <cellStyle name="Normal 8 3 2 6" xfId="15363" xr:uid="{098D63B4-B406-4672-9C2E-ED90F01128DC}"/>
    <cellStyle name="Normal 8 3 2 7" xfId="15364" xr:uid="{854E0CBF-8A6C-4171-9726-4CF13D0FF418}"/>
    <cellStyle name="Normal 8 3 2 8" xfId="15365" xr:uid="{53FE820A-6821-4C2A-A44F-6F3B2EC2B385}"/>
    <cellStyle name="Normal 8 3 2 9" xfId="15366" xr:uid="{3B165166-60FA-48B9-BB68-756B9C95B343}"/>
    <cellStyle name="Normal 8 3 20" xfId="15367" xr:uid="{A78DABD6-1442-41D5-B311-DC151269FF2D}"/>
    <cellStyle name="Normal 8 3 21" xfId="15368" xr:uid="{92F555AF-2A74-4764-88F8-5D9839E26897}"/>
    <cellStyle name="Normal 8 3 22" xfId="15369" xr:uid="{5810D272-101C-442B-8C4A-B8FF838E196D}"/>
    <cellStyle name="Normal 8 3 23" xfId="15370" xr:uid="{117EAB6C-4C41-4662-A0CA-4B68F7C6B554}"/>
    <cellStyle name="Normal 8 3 24" xfId="15371" xr:uid="{AE504509-BD7A-43FC-A3D0-5828ED307260}"/>
    <cellStyle name="Normal 8 3 25" xfId="15372" xr:uid="{98B19285-8D84-48F2-A2FB-2A5D32104CB2}"/>
    <cellStyle name="Normal 8 3 26" xfId="15373" xr:uid="{7FD100C5-43EA-492C-87FC-15C9826D98C5}"/>
    <cellStyle name="Normal 8 3 27" xfId="15374" xr:uid="{B0BB41D5-51D5-40EB-B83C-991410222A8F}"/>
    <cellStyle name="Normal 8 3 28" xfId="15375" xr:uid="{FF3AD40E-4E90-49C0-9AD3-F09D0336E254}"/>
    <cellStyle name="Normal 8 3 29" xfId="15376" xr:uid="{C4361FB6-D6C3-409B-AC5A-654A1ACBDE14}"/>
    <cellStyle name="Normal 8 3 3" xfId="15377" xr:uid="{0F0B1845-A5CE-4187-8D69-24646B3325F5}"/>
    <cellStyle name="Normal 8 3 3 10" xfId="15378" xr:uid="{85B1DBFF-AFAC-46FE-A081-E98FACA2418A}"/>
    <cellStyle name="Normal 8 3 3 11" xfId="15379" xr:uid="{1A161209-CF49-4440-A622-6FF1F8B97F38}"/>
    <cellStyle name="Normal 8 3 3 12" xfId="15380" xr:uid="{175ABEB2-6148-455A-9A40-35E03BF0AACB}"/>
    <cellStyle name="Normal 8 3 3 13" xfId="15381" xr:uid="{1F23D1D2-5AE0-46A2-AC92-C7DC8EEA38A4}"/>
    <cellStyle name="Normal 8 3 3 14" xfId="15382" xr:uid="{BFF8CAA3-F634-40BB-8C2C-452C5B7DCB90}"/>
    <cellStyle name="Normal 8 3 3 15" xfId="15383" xr:uid="{2F3A9313-8E98-4959-BAC2-D04C0CBDB724}"/>
    <cellStyle name="Normal 8 3 3 16" xfId="15384" xr:uid="{70C9B84F-56E8-48DF-AB02-30959BA52869}"/>
    <cellStyle name="Normal 8 3 3 17" xfId="15385" xr:uid="{A6991D06-38CC-4000-9649-76BD6DDCBBC6}"/>
    <cellStyle name="Normal 8 3 3 18" xfId="15386" xr:uid="{1523A35D-A72C-4962-B3B7-A7C6B4B3C4FF}"/>
    <cellStyle name="Normal 8 3 3 19" xfId="15387" xr:uid="{2D427147-D0BE-4E5B-8CA4-AC5BC2A7A637}"/>
    <cellStyle name="Normal 8 3 3 2" xfId="15388" xr:uid="{7DEE851C-EE19-4918-B0A4-FD0A57932AED}"/>
    <cellStyle name="Normal 8 3 3 2 10" xfId="15389" xr:uid="{51935DB9-A748-435A-8722-35F4CBF511B8}"/>
    <cellStyle name="Normal 8 3 3 2 11" xfId="15390" xr:uid="{DFD377BF-F367-4785-8C6C-0339F92D8EFC}"/>
    <cellStyle name="Normal 8 3 3 2 12" xfId="15391" xr:uid="{9ABC7FFC-F2F9-4DBB-ABB3-10F6C3844EEB}"/>
    <cellStyle name="Normal 8 3 3 2 13" xfId="15392" xr:uid="{E615B31C-035D-44B4-9ED3-BA644FD98CC6}"/>
    <cellStyle name="Normal 8 3 3 2 14" xfId="15393" xr:uid="{C7F2B13C-B7DA-437C-BEA5-70E56A7265CA}"/>
    <cellStyle name="Normal 8 3 3 2 15" xfId="15394" xr:uid="{A7E7214D-2AA3-4A95-8A52-61F3B968DB22}"/>
    <cellStyle name="Normal 8 3 3 2 16" xfId="15395" xr:uid="{6EB4234C-A0AE-4BE8-BEAA-99F1DC62F248}"/>
    <cellStyle name="Normal 8 3 3 2 17" xfId="15396" xr:uid="{89B99D44-BCB5-4247-8E24-18B707A4A84F}"/>
    <cellStyle name="Normal 8 3 3 2 18" xfId="15397" xr:uid="{38262F89-3B30-4F9F-A20B-F7C5841227DF}"/>
    <cellStyle name="Normal 8 3 3 2 19" xfId="15398" xr:uid="{FF1FDF45-FC38-4880-9F69-278E38918D04}"/>
    <cellStyle name="Normal 8 3 3 2 2" xfId="15399" xr:uid="{07BA5A0E-08B7-4CA0-B985-7DDAFE2B0F14}"/>
    <cellStyle name="Normal 8 3 3 2 20" xfId="15400" xr:uid="{9A47B8EA-1C25-45B0-A92A-DD7E7EDA96D9}"/>
    <cellStyle name="Normal 8 3 3 2 21" xfId="15401" xr:uid="{4CF8C706-4007-468D-A458-F937BE12DBC9}"/>
    <cellStyle name="Normal 8 3 3 2 22" xfId="15402" xr:uid="{7795F081-763C-480F-B706-48AD82ACA5FA}"/>
    <cellStyle name="Normal 8 3 3 2 23" xfId="15403" xr:uid="{43113178-C721-42C9-A8A4-565CB47EC2AC}"/>
    <cellStyle name="Normal 8 3 3 2 24" xfId="15404" xr:uid="{4219AF26-EBE8-4EAE-8CA8-13CD0454B1CD}"/>
    <cellStyle name="Normal 8 3 3 2 25" xfId="15405" xr:uid="{4BD752C2-066C-4385-B306-792472CCA285}"/>
    <cellStyle name="Normal 8 3 3 2 26" xfId="15406" xr:uid="{A0BD1A03-68AA-4295-B87D-7AD8AC5A9B60}"/>
    <cellStyle name="Normal 8 3 3 2 27" xfId="15407" xr:uid="{73266F9E-E587-4463-92D2-56E725A9400E}"/>
    <cellStyle name="Normal 8 3 3 2 28" xfId="15408" xr:uid="{E5F579C5-4B53-4378-BC2E-6A9CDA5F7B3D}"/>
    <cellStyle name="Normal 8 3 3 2 29" xfId="15409" xr:uid="{F171D309-EE58-422B-958C-8EC6F305FD79}"/>
    <cellStyle name="Normal 8 3 3 2 3" xfId="15410" xr:uid="{7FB761EA-CB80-4715-8F1E-1CD413D6A709}"/>
    <cellStyle name="Normal 8 3 3 2 30" xfId="15411" xr:uid="{EC78F231-43D2-4AB8-AC04-CDD526751DE8}"/>
    <cellStyle name="Normal 8 3 3 2 31" xfId="15412" xr:uid="{EA4896CF-AB0B-4AFF-B386-BD2BE9385002}"/>
    <cellStyle name="Normal 8 3 3 2 32" xfId="15413" xr:uid="{25DD311B-D76E-470B-BBDC-C64CFB95DA3F}"/>
    <cellStyle name="Normal 8 3 3 2 33" xfId="15414" xr:uid="{58A9358A-E228-4E8C-A915-C910AF46AC7E}"/>
    <cellStyle name="Normal 8 3 3 2 34" xfId="15415" xr:uid="{8F2A35E3-6BC3-45A9-BD8C-35DB812F2373}"/>
    <cellStyle name="Normal 8 3 3 2 35" xfId="15416" xr:uid="{090B1449-86C2-4B52-B400-2FB79B03D439}"/>
    <cellStyle name="Normal 8 3 3 2 36" xfId="15417" xr:uid="{2BEED408-13B6-47B7-96AD-4EECEF1049FF}"/>
    <cellStyle name="Normal 8 3 3 2 37" xfId="15418" xr:uid="{84014605-1841-4E46-94C7-88EFB5D260E6}"/>
    <cellStyle name="Normal 8 3 3 2 38" xfId="15419" xr:uid="{AB7640EE-46F1-411E-9C47-9C26DD6FD7DB}"/>
    <cellStyle name="Normal 8 3 3 2 4" xfId="15420" xr:uid="{9A9001BF-4A4B-40F6-A0B5-5E5519295943}"/>
    <cellStyle name="Normal 8 3 3 2 5" xfId="15421" xr:uid="{6CAC2442-0F07-4027-AD1B-AE23B00D23B5}"/>
    <cellStyle name="Normal 8 3 3 2 6" xfId="15422" xr:uid="{733F5298-374E-428C-83C1-7852CBCC36A0}"/>
    <cellStyle name="Normal 8 3 3 2 7" xfId="15423" xr:uid="{0098A070-7B2F-4162-BBE3-61CAD01ECED6}"/>
    <cellStyle name="Normal 8 3 3 2 8" xfId="15424" xr:uid="{167E8905-AFC8-4D74-BF39-947B6FA59F03}"/>
    <cellStyle name="Normal 8 3 3 2 9" xfId="15425" xr:uid="{DF2C55B3-12F4-4A31-A2BB-73F4174D803E}"/>
    <cellStyle name="Normal 8 3 3 20" xfId="15426" xr:uid="{A32FE029-BEE3-4ED6-A0B0-EDE6B22505DB}"/>
    <cellStyle name="Normal 8 3 3 21" xfId="15427" xr:uid="{388E2D57-4FE8-43B0-9DA2-8D4A47A599A2}"/>
    <cellStyle name="Normal 8 3 3 22" xfId="15428" xr:uid="{62E2BCA0-E2BA-4ED9-8A36-92FF08DEA2B2}"/>
    <cellStyle name="Normal 8 3 3 23" xfId="15429" xr:uid="{F3AAE13A-0257-4DE6-89B1-8C3D5602C75B}"/>
    <cellStyle name="Normal 8 3 3 24" xfId="15430" xr:uid="{5B7897C6-0D94-4CC9-BACC-50007B7A1DCA}"/>
    <cellStyle name="Normal 8 3 3 25" xfId="15431" xr:uid="{92FD47AE-88B1-450E-A7F9-DC438F784A76}"/>
    <cellStyle name="Normal 8 3 3 26" xfId="15432" xr:uid="{CD599DF5-0ABD-4433-BFEF-0CA612984785}"/>
    <cellStyle name="Normal 8 3 3 27" xfId="15433" xr:uid="{D3B212D4-6FE7-41AF-A208-2C5BBF82C826}"/>
    <cellStyle name="Normal 8 3 3 28" xfId="15434" xr:uid="{1471DBCB-228E-40F4-A800-1DE255703107}"/>
    <cellStyle name="Normal 8 3 3 29" xfId="15435" xr:uid="{53CC17C9-0799-4CBD-B1C5-0D6227E13C2A}"/>
    <cellStyle name="Normal 8 3 3 3" xfId="15436" xr:uid="{319112E3-92DD-45D2-939F-7862CF6C2681}"/>
    <cellStyle name="Normal 8 3 3 30" xfId="15437" xr:uid="{BE24BBDB-8D9B-4865-A515-B7EF18098492}"/>
    <cellStyle name="Normal 8 3 3 31" xfId="15438" xr:uid="{FF55C9A0-CD32-4385-9B72-689D45A7FC15}"/>
    <cellStyle name="Normal 8 3 3 32" xfId="15439" xr:uid="{8221ACEA-2C78-422D-9C7B-3BDDFFD42EB6}"/>
    <cellStyle name="Normal 8 3 3 33" xfId="15440" xr:uid="{BD80C864-22F7-4509-B400-BED0E44DE8B9}"/>
    <cellStyle name="Normal 8 3 3 34" xfId="15441" xr:uid="{BC7E6AA1-9525-45F1-B4DC-C54A2F26C8AC}"/>
    <cellStyle name="Normal 8 3 3 35" xfId="15442" xr:uid="{34622D5E-31DC-4450-974F-D9497232E196}"/>
    <cellStyle name="Normal 8 3 3 36" xfId="15443" xr:uid="{502CA450-C309-40E8-8020-1442B23CB322}"/>
    <cellStyle name="Normal 8 3 3 37" xfId="15444" xr:uid="{3BABB79C-DAAC-4811-B8AA-E92C221E6DA7}"/>
    <cellStyle name="Normal 8 3 3 38" xfId="15445" xr:uid="{76DBFA1E-A84C-4263-BD4D-AC9C20299119}"/>
    <cellStyle name="Normal 8 3 3 4" xfId="15446" xr:uid="{1F37B18A-467B-4C64-BA3D-F7E656655566}"/>
    <cellStyle name="Normal 8 3 3 5" xfId="15447" xr:uid="{D6044247-0F27-4FC3-A151-71A94E81956B}"/>
    <cellStyle name="Normal 8 3 3 6" xfId="15448" xr:uid="{51E876D6-B052-4C15-84C5-E4433A5C4AA7}"/>
    <cellStyle name="Normal 8 3 3 7" xfId="15449" xr:uid="{DC63B38B-AB02-402E-AA1E-E0F16AAF404C}"/>
    <cellStyle name="Normal 8 3 3 8" xfId="15450" xr:uid="{21131254-5B30-4FAC-A1DF-A29F2FC53993}"/>
    <cellStyle name="Normal 8 3 3 9" xfId="15451" xr:uid="{AFA8D4CD-740E-49E0-B9F3-2754EF305AE8}"/>
    <cellStyle name="Normal 8 3 30" xfId="15452" xr:uid="{CAB20080-C963-4340-80E6-583A71BF1953}"/>
    <cellStyle name="Normal 8 3 31" xfId="15453" xr:uid="{67146AB6-C627-465B-A3BE-55E574136153}"/>
    <cellStyle name="Normal 8 3 32" xfId="15454" xr:uid="{69E62581-949A-47AA-9B81-6E776586F25D}"/>
    <cellStyle name="Normal 8 3 33" xfId="15455" xr:uid="{995B1D30-5C32-4529-B5C5-997566ADF7E4}"/>
    <cellStyle name="Normal 8 3 34" xfId="15456" xr:uid="{A79F3843-E1C0-4944-9521-FC5E1FEA28EB}"/>
    <cellStyle name="Normal 8 3 35" xfId="15457" xr:uid="{539102C1-77BD-4F42-BEB4-E841BA43F41E}"/>
    <cellStyle name="Normal 8 3 36" xfId="15458" xr:uid="{C772CA72-6EC7-42AB-B86F-DF19CE3BB0BC}"/>
    <cellStyle name="Normal 8 3 37" xfId="15459" xr:uid="{37D0A230-E3A0-4E24-A473-7A6839E5F409}"/>
    <cellStyle name="Normal 8 3 38" xfId="15460" xr:uid="{EF67A879-70FB-4A86-9A31-EF065DCC7E2B}"/>
    <cellStyle name="Normal 8 3 39" xfId="15461" xr:uid="{A95334C5-EDEE-4EE7-B90D-DB01C4FB0912}"/>
    <cellStyle name="Normal 8 3 4" xfId="15462" xr:uid="{08D89537-ED9A-42D3-ABFB-F3B64BE8DB33}"/>
    <cellStyle name="Normal 8 3 40" xfId="15463" xr:uid="{9BD88FD6-3C34-4FCC-80D5-0EA3148CB964}"/>
    <cellStyle name="Normal 8 3 41" xfId="15464" xr:uid="{D69FE79C-F1B3-4AEB-B8F4-C26D58E6589F}"/>
    <cellStyle name="Normal 8 3 42" xfId="15465" xr:uid="{F4356094-8B67-4BF2-9AAB-F35C827CF31D}"/>
    <cellStyle name="Normal 8 3 43" xfId="15466" xr:uid="{1560E8AA-08D7-42E8-BC44-375640F669D8}"/>
    <cellStyle name="Normal 8 3 44" xfId="15467" xr:uid="{6310A4B0-27B7-4909-B88D-5C2A2D9FD40A}"/>
    <cellStyle name="Normal 8 3 45" xfId="15468" xr:uid="{CB637615-2BD8-402A-818D-CBB7EE35035B}"/>
    <cellStyle name="Normal 8 3 46" xfId="15469" xr:uid="{3B3F0350-E21B-4CB9-B49A-000792995F90}"/>
    <cellStyle name="Normal 8 3 47" xfId="15470" xr:uid="{3B654FC6-D26F-4C8B-972F-3BBBB68A0B4E}"/>
    <cellStyle name="Normal 8 3 5" xfId="15471" xr:uid="{8CD45F77-66AC-4B5E-B3FB-E8670F428287}"/>
    <cellStyle name="Normal 8 3 6" xfId="15472" xr:uid="{A8E37842-5604-48A9-889F-560BB535DA7D}"/>
    <cellStyle name="Normal 8 3 7" xfId="15473" xr:uid="{681E009F-A168-4002-A6A1-3441ECA799BA}"/>
    <cellStyle name="Normal 8 3 8" xfId="15474" xr:uid="{F62266B9-6DF5-4168-9C0C-AC5B016536FB}"/>
    <cellStyle name="Normal 8 3 9" xfId="15475" xr:uid="{1CC5E9FE-1190-4A87-BA3E-105EFB3DDF68}"/>
    <cellStyle name="Normal 8 30" xfId="15476" xr:uid="{29BAA346-C538-492D-B194-F36454CFA7F9}"/>
    <cellStyle name="Normal 8 31" xfId="15477" xr:uid="{D2365C3D-B9D2-4BD3-B4AB-F037FEE48E20}"/>
    <cellStyle name="Normal 8 32" xfId="15478" xr:uid="{9CA42AB5-8788-4706-A289-13C15418D40B}"/>
    <cellStyle name="Normal 8 33" xfId="15479" xr:uid="{A22E03B7-6476-46F0-A64F-84F8B90D7CDC}"/>
    <cellStyle name="Normal 8 34" xfId="15480" xr:uid="{EE6BEE30-7BE5-46E4-9677-C2708367F4E9}"/>
    <cellStyle name="Normal 8 35" xfId="15481" xr:uid="{E265EB5D-964A-4098-B897-AC1E949E4D5D}"/>
    <cellStyle name="Normal 8 36" xfId="15482" xr:uid="{D8F019F0-15AA-4696-A45F-32C968AEA9E2}"/>
    <cellStyle name="Normal 8 37" xfId="15483" xr:uid="{D8811731-7085-4F09-8B93-7DC52B88B4DA}"/>
    <cellStyle name="Normal 8 38" xfId="15484" xr:uid="{C5450DAF-2B92-4F57-99A3-F817FDD985EC}"/>
    <cellStyle name="Normal 8 39" xfId="15485" xr:uid="{9C6599FA-C5D1-4608-9157-14423F49D18C}"/>
    <cellStyle name="Normal 8 4" xfId="15486" xr:uid="{88A8A5C3-CDCA-4817-A543-4DD366253623}"/>
    <cellStyle name="Normal 8 4 10" xfId="15487" xr:uid="{EA5F2EF4-4E15-4414-A28E-4E719E2F638B}"/>
    <cellStyle name="Normal 8 4 11" xfId="15488" xr:uid="{CC5229C1-A998-4947-9B4C-16AADEE56556}"/>
    <cellStyle name="Normal 8 4 12" xfId="15489" xr:uid="{12AEBA5A-520D-4D9F-8365-3D090038252D}"/>
    <cellStyle name="Normal 8 4 13" xfId="15490" xr:uid="{02D11AA5-D99C-4F41-8447-4F8A8956C055}"/>
    <cellStyle name="Normal 8 4 14" xfId="15491" xr:uid="{8A92B84F-6705-4C12-8D9B-492AC64A632D}"/>
    <cellStyle name="Normal 8 4 15" xfId="15492" xr:uid="{693D7F92-5A95-4033-92DF-F40A81A9E41B}"/>
    <cellStyle name="Normal 8 4 16" xfId="15493" xr:uid="{41159F08-E10D-4859-AF92-C4D21554BAF2}"/>
    <cellStyle name="Normal 8 4 17" xfId="15494" xr:uid="{3D112172-47CF-44BF-AC64-4F344BA2A677}"/>
    <cellStyle name="Normal 8 4 18" xfId="15495" xr:uid="{7FBA251D-1FE9-4CCF-984A-7161DDE09052}"/>
    <cellStyle name="Normal 8 4 19" xfId="15496" xr:uid="{B0D079C2-65C0-4CA4-98DD-B5F5528A1D62}"/>
    <cellStyle name="Normal 8 4 2" xfId="15497" xr:uid="{70CFBC32-5E81-4E5D-AD88-9D62935D5FF4}"/>
    <cellStyle name="Normal 8 4 20" xfId="15498" xr:uid="{AB4BBAFB-8444-4858-A892-0423F34EC9A9}"/>
    <cellStyle name="Normal 8 4 21" xfId="15499" xr:uid="{E944F07C-37B5-4D17-A50D-DCDD3DB2CA6F}"/>
    <cellStyle name="Normal 8 4 22" xfId="15500" xr:uid="{7F373C67-2333-4A8B-B216-92D544D52249}"/>
    <cellStyle name="Normal 8 4 23" xfId="15501" xr:uid="{AA481F2C-7EA1-4935-AAEB-71C0AE8BF594}"/>
    <cellStyle name="Normal 8 4 24" xfId="15502" xr:uid="{56C6EF95-237F-4881-8C51-A6342F95AF28}"/>
    <cellStyle name="Normal 8 4 25" xfId="15503" xr:uid="{5A0A7BEE-8538-4561-A1BF-B65DB137291C}"/>
    <cellStyle name="Normal 8 4 26" xfId="15504" xr:uid="{BA0F2F38-CD35-447F-B58E-2DE2E54A70D6}"/>
    <cellStyle name="Normal 8 4 27" xfId="15505" xr:uid="{E496BA67-1E89-42A1-934E-F56D23CE9259}"/>
    <cellStyle name="Normal 8 4 28" xfId="15506" xr:uid="{FBAD6874-CCA4-4D63-9405-1511873F4320}"/>
    <cellStyle name="Normal 8 4 29" xfId="15507" xr:uid="{F8E647A2-42CF-413F-A9EC-B6533CA11227}"/>
    <cellStyle name="Normal 8 4 3" xfId="15508" xr:uid="{59A1E55D-6955-4CB6-854A-376FBE712A12}"/>
    <cellStyle name="Normal 8 4 30" xfId="15509" xr:uid="{828B0874-7FA8-431A-BD55-83537F1EF0B3}"/>
    <cellStyle name="Normal 8 4 31" xfId="15510" xr:uid="{730F4430-8716-4DB9-AE65-598568CB656A}"/>
    <cellStyle name="Normal 8 4 32" xfId="15511" xr:uid="{20657B2F-D101-44C5-93AC-2C7A8CFFE2A8}"/>
    <cellStyle name="Normal 8 4 33" xfId="15512" xr:uid="{FE833960-8A73-461C-87EF-E18AF71E6A90}"/>
    <cellStyle name="Normal 8 4 34" xfId="15513" xr:uid="{5A90DDC3-288A-47F6-BF95-A0A10EBB56E1}"/>
    <cellStyle name="Normal 8 4 35" xfId="15514" xr:uid="{D7992C7D-3593-47E2-BB74-D89335939A55}"/>
    <cellStyle name="Normal 8 4 36" xfId="15515" xr:uid="{F9383007-2D18-4FD6-A381-A1F0B8BA044E}"/>
    <cellStyle name="Normal 8 4 37" xfId="15516" xr:uid="{6BD3E3A3-1942-4EF0-B52D-086581F01A27}"/>
    <cellStyle name="Normal 8 4 38" xfId="15517" xr:uid="{D7AE1128-ACE9-46BD-9C75-ACCF0FC1CC9E}"/>
    <cellStyle name="Normal 8 4 39" xfId="15518" xr:uid="{C3EA1F67-DB00-4F1B-BD34-E4AA4A8DAAE0}"/>
    <cellStyle name="Normal 8 4 4" xfId="15519" xr:uid="{4EF60186-BD6D-4ACB-9A33-CC28CAF59A2A}"/>
    <cellStyle name="Normal 8 4 40" xfId="15520" xr:uid="{103A4842-B4A8-4786-BEFC-46664F464618}"/>
    <cellStyle name="Normal 8 4 41" xfId="15521" xr:uid="{6E911083-088F-4016-8E3C-68156FAE79E5}"/>
    <cellStyle name="Normal 8 4 42" xfId="15522" xr:uid="{E71A032D-7C93-40C9-93B3-60C27FC558AD}"/>
    <cellStyle name="Normal 8 4 43" xfId="15523" xr:uid="{34196536-56DC-46D1-8964-64B69630D78A}"/>
    <cellStyle name="Normal 8 4 44" xfId="15524" xr:uid="{108AA6D6-C14A-483A-9947-D24890280347}"/>
    <cellStyle name="Normal 8 4 45" xfId="15525" xr:uid="{27CE2BC0-E1CC-4DF4-93A5-A43897C6E318}"/>
    <cellStyle name="Normal 8 4 46" xfId="15526" xr:uid="{253D16E3-0FA8-43FD-A20E-73A279F9509A}"/>
    <cellStyle name="Normal 8 4 47" xfId="15527" xr:uid="{7D76C632-B3CB-4B05-A4CE-49165203C391}"/>
    <cellStyle name="Normal 8 4 5" xfId="15528" xr:uid="{4D7248DD-7DF2-4D8A-AEEB-968820D61F71}"/>
    <cellStyle name="Normal 8 4 6" xfId="15529" xr:uid="{10B83405-5DC4-4CA9-973B-115291B41E4F}"/>
    <cellStyle name="Normal 8 4 7" xfId="15530" xr:uid="{2E03C2AF-E9E2-4C49-ABFD-D00A43C8F863}"/>
    <cellStyle name="Normal 8 4 8" xfId="15531" xr:uid="{6B40BD17-421D-49AF-A973-838D423ABABC}"/>
    <cellStyle name="Normal 8 4 9" xfId="15532" xr:uid="{7CA085C5-E435-41AB-A140-5980BEA1E579}"/>
    <cellStyle name="Normal 8 40" xfId="15533" xr:uid="{E03812FF-D290-452F-8507-179DDFDF278E}"/>
    <cellStyle name="Normal 8 41" xfId="15534" xr:uid="{4851BDEC-30AB-4ED0-8E12-F0CCA69A8DFF}"/>
    <cellStyle name="Normal 8 42" xfId="15535" xr:uid="{80B08A13-F376-41CE-9E73-7E6C576CC7C5}"/>
    <cellStyle name="Normal 8 43" xfId="15536" xr:uid="{2A2F3DE2-4B35-4F4B-AA65-FEF5BD1B9181}"/>
    <cellStyle name="Normal 8 44" xfId="15537" xr:uid="{42C0EF88-CD34-425F-BF3B-5D38667FCDE1}"/>
    <cellStyle name="Normal 8 45" xfId="15538" xr:uid="{EC68C856-E622-4B0A-BB0D-9FAA40849933}"/>
    <cellStyle name="Normal 8 46" xfId="15539" xr:uid="{2C66B7E7-DF6B-4BEC-AE80-BC0D6F4DFF26}"/>
    <cellStyle name="Normal 8 47" xfId="15540" xr:uid="{E2718F7C-111A-4D77-A599-683E139D94B6}"/>
    <cellStyle name="Normal 8 48" xfId="15541" xr:uid="{F521FB80-5DB3-418F-8E12-2A441011A50F}"/>
    <cellStyle name="Normal 8 5" xfId="15542" xr:uid="{ACBE5857-A3D6-4770-B7C3-3E3F4FB11C69}"/>
    <cellStyle name="Normal 8 5 2" xfId="15543" xr:uid="{585AF274-F9DF-481A-91AE-6B405D900715}"/>
    <cellStyle name="Normal 8 5 3" xfId="15544" xr:uid="{6C063B51-EB26-42EE-A15A-F93E2A823386}"/>
    <cellStyle name="Normal 8 5 4" xfId="15545" xr:uid="{E3C75271-D2D1-490F-9825-64DA79AEFDD0}"/>
    <cellStyle name="Normal 8 5 5" xfId="15546" xr:uid="{FE6C4DE1-4638-4004-BA87-56113EFA0868}"/>
    <cellStyle name="Normal 8 5 6" xfId="15547" xr:uid="{16253D17-E9A1-4577-9233-2BC7F135715D}"/>
    <cellStyle name="Normal 8 6" xfId="15548" xr:uid="{C9AABE14-D558-4216-BF94-1121D92EB3DE}"/>
    <cellStyle name="Normal 8 7" xfId="15549" xr:uid="{FA6B1581-90B2-4781-A2EE-2E4A8D80A459}"/>
    <cellStyle name="Normal 8 8" xfId="15550" xr:uid="{84DC6D60-842B-4C5A-A32D-3C1570A9A8D8}"/>
    <cellStyle name="Normal 8 9" xfId="15551" xr:uid="{7E988276-DC06-4936-8EF6-08AF88D72F36}"/>
    <cellStyle name="Normal 9" xfId="15552" xr:uid="{561C02BF-3322-462E-8990-54C4F39BE3CC}"/>
    <cellStyle name="Normal 9 10" xfId="15553" xr:uid="{68E06F0A-E06D-4422-8895-7133883BA233}"/>
    <cellStyle name="Normal 9 11" xfId="15554" xr:uid="{202C2CFD-B76C-49E1-8D3D-156E1941F318}"/>
    <cellStyle name="Normal 9 12" xfId="15555" xr:uid="{90080D0C-4E19-4DE1-B199-FD7A88F6BBC2}"/>
    <cellStyle name="Normal 9 13" xfId="15556" xr:uid="{8358782C-15CC-44E6-87C4-3A4C97D0F0B3}"/>
    <cellStyle name="Normal 9 14" xfId="15557" xr:uid="{7BD238F2-489B-4E80-ABD1-F9479A169ED6}"/>
    <cellStyle name="Normal 9 15" xfId="15558" xr:uid="{D16F03DA-EF10-43AE-B9E8-7B8424B6FF24}"/>
    <cellStyle name="Normal 9 16" xfId="15559" xr:uid="{30059AD6-AD84-4448-B176-3FC6D74E5959}"/>
    <cellStyle name="Normal 9 17" xfId="15560" xr:uid="{F5F064A2-8C76-41A8-9807-624BAA95AEC4}"/>
    <cellStyle name="Normal 9 18" xfId="15561" xr:uid="{00E1AB04-F188-47E3-8057-9F22644D3A3A}"/>
    <cellStyle name="Normal 9 19" xfId="15562" xr:uid="{105811F9-8724-412F-BF49-EB286473362A}"/>
    <cellStyle name="Normal 9 2" xfId="15563" xr:uid="{398B8B62-375C-4B91-81EC-F2DAE522C1C0}"/>
    <cellStyle name="Normal 9 2 10" xfId="15564" xr:uid="{9FD6E42A-EDFD-4957-805D-4BED2279EC8F}"/>
    <cellStyle name="Normal 9 2 11" xfId="15565" xr:uid="{33FB16E9-1030-4CA1-95C1-E003FC5D87CE}"/>
    <cellStyle name="Normal 9 2 12" xfId="15566" xr:uid="{3C10FEB6-19E5-4B35-837A-545A0CE21576}"/>
    <cellStyle name="Normal 9 2 13" xfId="15567" xr:uid="{C62F0E98-A40E-4A61-B88C-955FBFAC4F7A}"/>
    <cellStyle name="Normal 9 2 14" xfId="15568" xr:uid="{1721AC96-C5F2-4FD6-B1D5-DDBB167CC5A0}"/>
    <cellStyle name="Normal 9 2 15" xfId="15569" xr:uid="{064853C9-8F46-4294-A5F9-B88665C46E5C}"/>
    <cellStyle name="Normal 9 2 16" xfId="15570" xr:uid="{1ADE1F19-3656-4113-822D-B92450D0EFA7}"/>
    <cellStyle name="Normal 9 2 17" xfId="15571" xr:uid="{61DDCEC0-8D54-46C1-BD8F-319BF5C09D68}"/>
    <cellStyle name="Normal 9 2 18" xfId="15572" xr:uid="{00045ABB-377F-4A19-A6A4-4971A84156AD}"/>
    <cellStyle name="Normal 9 2 19" xfId="15573" xr:uid="{F1565D0D-129C-4246-9AE9-27A7C77940BF}"/>
    <cellStyle name="Normal 9 2 2" xfId="15574" xr:uid="{DA7AAD4F-4779-4C1D-ABB0-0C1B4E1E7E51}"/>
    <cellStyle name="Normal 9 2 2 10" xfId="15575" xr:uid="{721F786B-FC79-4C29-8F51-4863F2A00086}"/>
    <cellStyle name="Normal 9 2 2 11" xfId="15576" xr:uid="{40E831FF-BE48-4C10-925C-54278BBD40C9}"/>
    <cellStyle name="Normal 9 2 2 12" xfId="15577" xr:uid="{A0BA4C6A-DFAD-4FEC-9EBA-46F7ED3391E3}"/>
    <cellStyle name="Normal 9 2 2 13" xfId="15578" xr:uid="{C1392634-81D0-48F4-9226-DD5ABAC81213}"/>
    <cellStyle name="Normal 9 2 2 14" xfId="15579" xr:uid="{CCF752C7-9017-410A-B88B-A95FE12BFE37}"/>
    <cellStyle name="Normal 9 2 2 15" xfId="15580" xr:uid="{3A5E7694-0FE8-4401-A22D-C6B8C2CB1007}"/>
    <cellStyle name="Normal 9 2 2 16" xfId="15581" xr:uid="{5BE15F4A-A192-4544-AB5A-496F1B13AF8C}"/>
    <cellStyle name="Normal 9 2 2 17" xfId="15582" xr:uid="{ECCE50F0-4C14-47FA-90E2-3C497131727D}"/>
    <cellStyle name="Normal 9 2 2 18" xfId="15583" xr:uid="{764D81FC-93EE-4BD5-8D22-4F6A1DD32897}"/>
    <cellStyle name="Normal 9 2 2 19" xfId="15584" xr:uid="{9391B0DB-132B-4831-A4E2-2D29ED12A772}"/>
    <cellStyle name="Normal 9 2 2 2" xfId="15585" xr:uid="{BB1595CD-F328-48CF-868C-F797A5076369}"/>
    <cellStyle name="Normal 9 2 2 2 10" xfId="15586" xr:uid="{85EB357B-E8D5-41FA-9937-8101F79890EA}"/>
    <cellStyle name="Normal 9 2 2 2 11" xfId="15587" xr:uid="{F3E78221-5253-41CB-B06B-2C28B35CBAAA}"/>
    <cellStyle name="Normal 9 2 2 2 12" xfId="15588" xr:uid="{35A5C8D3-25C9-41EB-A199-EFCCA881321D}"/>
    <cellStyle name="Normal 9 2 2 2 13" xfId="15589" xr:uid="{7284CEA7-94AB-4F75-8F63-C0CD5A4861F7}"/>
    <cellStyle name="Normal 9 2 2 2 14" xfId="15590" xr:uid="{55DFB08E-8F7D-46DE-A912-2B12375B85CC}"/>
    <cellStyle name="Normal 9 2 2 2 15" xfId="15591" xr:uid="{62EBA4F1-4BC9-4BC4-B0D0-E2A58B89F17B}"/>
    <cellStyle name="Normal 9 2 2 2 16" xfId="15592" xr:uid="{9AC4A1ED-ABEC-45DA-98D5-5C26EDF531BA}"/>
    <cellStyle name="Normal 9 2 2 2 17" xfId="15593" xr:uid="{933C21E2-564A-40FC-A448-8B4E82B82644}"/>
    <cellStyle name="Normal 9 2 2 2 18" xfId="15594" xr:uid="{9A5F4E25-0BDE-4187-99AE-B52CF62CC688}"/>
    <cellStyle name="Normal 9 2 2 2 19" xfId="15595" xr:uid="{FD35A01B-B25A-41A0-B2BA-B4FD3641C70B}"/>
    <cellStyle name="Normal 9 2 2 2 2" xfId="15596" xr:uid="{24A307D0-1966-478D-A045-8BC026E5C1AD}"/>
    <cellStyle name="Normal 9 2 2 2 2 10" xfId="15597" xr:uid="{EFB8098A-6A26-4137-9065-2EE7AEA04AC3}"/>
    <cellStyle name="Normal 9 2 2 2 2 11" xfId="15598" xr:uid="{D49EC13F-A0C4-40F5-AFDA-F04DC18FEC49}"/>
    <cellStyle name="Normal 9 2 2 2 2 12" xfId="15599" xr:uid="{1BD80DE6-315C-4E6E-9A23-29C4E70132D8}"/>
    <cellStyle name="Normal 9 2 2 2 2 13" xfId="15600" xr:uid="{AE3A9ED6-6E81-447B-94AD-677A649F4D65}"/>
    <cellStyle name="Normal 9 2 2 2 2 14" xfId="15601" xr:uid="{07068FB6-7600-4FCE-8E59-652B26F0E9EA}"/>
    <cellStyle name="Normal 9 2 2 2 2 15" xfId="15602" xr:uid="{5DA27B10-1A2D-4AD7-8237-5FB6B7CE096E}"/>
    <cellStyle name="Normal 9 2 2 2 2 16" xfId="15603" xr:uid="{156B8F31-0AB4-4385-8C4E-B8600A464C64}"/>
    <cellStyle name="Normal 9 2 2 2 2 17" xfId="15604" xr:uid="{0A0992C7-355A-4BFD-AB64-8FF525D6D1A5}"/>
    <cellStyle name="Normal 9 2 2 2 2 18" xfId="15605" xr:uid="{D32706C5-2757-4EAF-9093-A5A37DCB2416}"/>
    <cellStyle name="Normal 9 2 2 2 2 19" xfId="15606" xr:uid="{7F839DF7-56DB-4689-ACE0-7C040D0659A8}"/>
    <cellStyle name="Normal 9 2 2 2 2 2" xfId="15607" xr:uid="{B7672C88-8F51-4A8D-ADC4-A32B09540957}"/>
    <cellStyle name="Normal 9 2 2 2 2 20" xfId="15608" xr:uid="{88DF1C8B-E3BC-4398-B97F-BC4B26750087}"/>
    <cellStyle name="Normal 9 2 2 2 2 21" xfId="15609" xr:uid="{69ACADD5-47FC-4692-9E72-CAEF79EB73F3}"/>
    <cellStyle name="Normal 9 2 2 2 2 22" xfId="15610" xr:uid="{1D698637-4C3E-4C82-854A-F0878A2D6369}"/>
    <cellStyle name="Normal 9 2 2 2 2 23" xfId="15611" xr:uid="{649A2B19-0051-495E-81A4-A60722418919}"/>
    <cellStyle name="Normal 9 2 2 2 2 24" xfId="15612" xr:uid="{71FE2E0C-88AC-4863-80B3-1A542F87AAE1}"/>
    <cellStyle name="Normal 9 2 2 2 2 25" xfId="15613" xr:uid="{BFBF7E52-814E-4580-9834-16B14625C9C7}"/>
    <cellStyle name="Normal 9 2 2 2 2 26" xfId="15614" xr:uid="{835C9017-6DDE-4993-BFFA-8A90B3E609E9}"/>
    <cellStyle name="Normal 9 2 2 2 2 27" xfId="15615" xr:uid="{D8B89EB7-9BF6-457A-9EB1-358C611D9108}"/>
    <cellStyle name="Normal 9 2 2 2 2 28" xfId="15616" xr:uid="{02C58569-73EA-4E2F-B205-7462461FEE73}"/>
    <cellStyle name="Normal 9 2 2 2 2 29" xfId="15617" xr:uid="{A5E03733-CE7F-4427-9364-D84C217F0035}"/>
    <cellStyle name="Normal 9 2 2 2 2 3" xfId="15618" xr:uid="{B1BD05EA-7DF9-4DC2-A09C-3787EFB3E8D7}"/>
    <cellStyle name="Normal 9 2 2 2 2 30" xfId="15619" xr:uid="{4BC039E5-1953-4596-8879-879454983D71}"/>
    <cellStyle name="Normal 9 2 2 2 2 31" xfId="15620" xr:uid="{3164FEF5-D960-4AC4-9502-03BEC5AB7C2C}"/>
    <cellStyle name="Normal 9 2 2 2 2 32" xfId="15621" xr:uid="{ED71BB3C-2AB8-4F7F-B6BC-95E7D2A53737}"/>
    <cellStyle name="Normal 9 2 2 2 2 33" xfId="15622" xr:uid="{480355DE-7C92-46B0-961C-1C22EEF1F60B}"/>
    <cellStyle name="Normal 9 2 2 2 2 34" xfId="15623" xr:uid="{F746185A-9DFC-452D-8D87-15BF57EF239C}"/>
    <cellStyle name="Normal 9 2 2 2 2 35" xfId="15624" xr:uid="{C206D60E-6C4E-423B-87C9-3DFC91B55AAE}"/>
    <cellStyle name="Normal 9 2 2 2 2 36" xfId="15625" xr:uid="{1888D01B-163E-4079-91F9-9C352340E069}"/>
    <cellStyle name="Normal 9 2 2 2 2 37" xfId="15626" xr:uid="{65A15D3C-E91E-439B-B09F-BA57AAF9E854}"/>
    <cellStyle name="Normal 9 2 2 2 2 38" xfId="15627" xr:uid="{13B26ADF-409D-4BD2-B265-26AAB48A167A}"/>
    <cellStyle name="Normal 9 2 2 2 2 4" xfId="15628" xr:uid="{756C27A7-36E1-4A30-BE74-B48E19E669F3}"/>
    <cellStyle name="Normal 9 2 2 2 2 5" xfId="15629" xr:uid="{D81F2245-49CA-4A39-BE7C-CE0CAA5038FB}"/>
    <cellStyle name="Normal 9 2 2 2 2 6" xfId="15630" xr:uid="{2291077F-F30A-4323-BF32-7D31D9DCF5A6}"/>
    <cellStyle name="Normal 9 2 2 2 2 7" xfId="15631" xr:uid="{896E3CAB-531D-4E98-A377-ACBA8F132167}"/>
    <cellStyle name="Normal 9 2 2 2 2 8" xfId="15632" xr:uid="{E0CBDFD4-9784-4F7C-9B89-CB2D8B801CD1}"/>
    <cellStyle name="Normal 9 2 2 2 2 9" xfId="15633" xr:uid="{61DC4554-338A-4DCB-84EF-BCDBA7996976}"/>
    <cellStyle name="Normal 9 2 2 2 20" xfId="15634" xr:uid="{238886E7-377B-4215-8103-CFC1B4178444}"/>
    <cellStyle name="Normal 9 2 2 2 21" xfId="15635" xr:uid="{B175971C-AEA7-475B-96FA-2E2D20555158}"/>
    <cellStyle name="Normal 9 2 2 2 22" xfId="15636" xr:uid="{5E94F690-976F-47A9-A88F-196318840F50}"/>
    <cellStyle name="Normal 9 2 2 2 23" xfId="15637" xr:uid="{73C949A8-B1FB-4AF4-ADDD-48720BDF67F5}"/>
    <cellStyle name="Normal 9 2 2 2 24" xfId="15638" xr:uid="{D2603AFA-7BEE-4B72-BE87-693594AB12BC}"/>
    <cellStyle name="Normal 9 2 2 2 25" xfId="15639" xr:uid="{410D73C6-F219-494F-955F-ECF049EB837D}"/>
    <cellStyle name="Normal 9 2 2 2 26" xfId="15640" xr:uid="{BAD6892B-83B0-4DF7-8342-47B72A543F01}"/>
    <cellStyle name="Normal 9 2 2 2 27" xfId="15641" xr:uid="{A4532DF5-BDBB-4D14-8CC2-0FAF1C1D20D6}"/>
    <cellStyle name="Normal 9 2 2 2 28" xfId="15642" xr:uid="{AFFD8AF4-28F0-4CD7-B17B-3048D6885EFA}"/>
    <cellStyle name="Normal 9 2 2 2 29" xfId="15643" xr:uid="{552EE5FB-54CD-4A12-AA46-D6CAA0C56AA6}"/>
    <cellStyle name="Normal 9 2 2 2 3" xfId="15644" xr:uid="{8DB578EA-A3F2-454A-869E-64C89AA49D83}"/>
    <cellStyle name="Normal 9 2 2 2 30" xfId="15645" xr:uid="{F3EC19BA-91C1-4C95-803E-43F731086B03}"/>
    <cellStyle name="Normal 9 2 2 2 31" xfId="15646" xr:uid="{D23D16AA-8F89-4DC0-8993-0C2D1A0A8E96}"/>
    <cellStyle name="Normal 9 2 2 2 32" xfId="15647" xr:uid="{5A750D07-2426-4964-A044-B392BD2721B9}"/>
    <cellStyle name="Normal 9 2 2 2 33" xfId="15648" xr:uid="{37CBEA67-51AD-40DB-AA96-DF5327A486A1}"/>
    <cellStyle name="Normal 9 2 2 2 34" xfId="15649" xr:uid="{B25D4246-F4F8-4587-B302-B09180937F7D}"/>
    <cellStyle name="Normal 9 2 2 2 35" xfId="15650" xr:uid="{136CF9FC-82A8-4BF7-BBAD-E7518E46EBB6}"/>
    <cellStyle name="Normal 9 2 2 2 36" xfId="15651" xr:uid="{DAC584BD-2A99-4419-AC18-555478E3B1FF}"/>
    <cellStyle name="Normal 9 2 2 2 37" xfId="15652" xr:uid="{7D122371-F76B-4926-B725-AE854E67E1DA}"/>
    <cellStyle name="Normal 9 2 2 2 38" xfId="15653" xr:uid="{CB7BB962-33FD-4F68-BF68-E3958FD15068}"/>
    <cellStyle name="Normal 9 2 2 2 4" xfId="15654" xr:uid="{F7936E98-F3A8-4835-9B63-92AC85911070}"/>
    <cellStyle name="Normal 9 2 2 2 5" xfId="15655" xr:uid="{2B35F1ED-F4E8-460A-9AAE-33408BDEEE9F}"/>
    <cellStyle name="Normal 9 2 2 2 6" xfId="15656" xr:uid="{CD5F3EEA-0E39-4341-925C-7AB5A1C24E6E}"/>
    <cellStyle name="Normal 9 2 2 2 7" xfId="15657" xr:uid="{D4BC8538-3CFF-4255-B8BB-0469CEA4455E}"/>
    <cellStyle name="Normal 9 2 2 2 8" xfId="15658" xr:uid="{1E04314C-F5D4-4AAE-B198-23F01F39D96B}"/>
    <cellStyle name="Normal 9 2 2 2 9" xfId="15659" xr:uid="{E107AE97-AB5B-41AD-A241-A476CC26DBDD}"/>
    <cellStyle name="Normal 9 2 2 20" xfId="15660" xr:uid="{16A36B94-4210-4409-AC3A-5BB0B1709540}"/>
    <cellStyle name="Normal 9 2 2 21" xfId="15661" xr:uid="{CFE21B39-3DEB-4579-926A-B3A728DAA525}"/>
    <cellStyle name="Normal 9 2 2 22" xfId="15662" xr:uid="{FEF5E645-E783-439C-8ECE-21A395299712}"/>
    <cellStyle name="Normal 9 2 2 23" xfId="15663" xr:uid="{B8B99097-2553-44A0-B30A-52994DB7D896}"/>
    <cellStyle name="Normal 9 2 2 24" xfId="15664" xr:uid="{8A82FD0D-94A3-4094-8656-B1CE74E54BCD}"/>
    <cellStyle name="Normal 9 2 2 25" xfId="15665" xr:uid="{DAD55241-7EFF-46C0-BCFA-83FE1151F656}"/>
    <cellStyle name="Normal 9 2 2 26" xfId="15666" xr:uid="{D0DD6464-2953-4B2D-BE4A-028DB08D2753}"/>
    <cellStyle name="Normal 9 2 2 27" xfId="15667" xr:uid="{E5904EE1-CE0A-4EB5-A4C4-1B4C80DA8BAD}"/>
    <cellStyle name="Normal 9 2 2 28" xfId="15668" xr:uid="{03982ECA-30F2-4AA9-918A-59B61DAB5A51}"/>
    <cellStyle name="Normal 9 2 2 29" xfId="15669" xr:uid="{2B271444-5EE8-45A0-BBDF-15AF55520049}"/>
    <cellStyle name="Normal 9 2 2 3" xfId="15670" xr:uid="{F83AC951-F7C2-495A-9634-59A166D28E3A}"/>
    <cellStyle name="Normal 9 2 2 30" xfId="15671" xr:uid="{43A6C3E0-B440-4BB8-A156-CFEB1BE7FBCF}"/>
    <cellStyle name="Normal 9 2 2 31" xfId="15672" xr:uid="{9448A7EA-BF18-4A8F-8852-A984BCE66549}"/>
    <cellStyle name="Normal 9 2 2 32" xfId="15673" xr:uid="{F26584EC-22E5-4B6D-B5A3-07E0C7C25E86}"/>
    <cellStyle name="Normal 9 2 2 33" xfId="15674" xr:uid="{5BF3D882-B598-477E-B978-6BA792910DDD}"/>
    <cellStyle name="Normal 9 2 2 34" xfId="15675" xr:uid="{65F1A12C-0FA4-40EC-BCBC-6C26692A2FA5}"/>
    <cellStyle name="Normal 9 2 2 35" xfId="15676" xr:uid="{A2D68BFB-53C9-4A50-9DB7-03318852B714}"/>
    <cellStyle name="Normal 9 2 2 36" xfId="15677" xr:uid="{CF1EC95E-FB71-4DA4-84ED-677E45FA2E13}"/>
    <cellStyle name="Normal 9 2 2 37" xfId="15678" xr:uid="{93975675-B5A7-43E5-9D18-15E2498538AB}"/>
    <cellStyle name="Normal 9 2 2 38" xfId="15679" xr:uid="{0E3320FE-0BC9-46BA-B829-C77ED1829EAA}"/>
    <cellStyle name="Normal 9 2 2 39" xfId="15680" xr:uid="{3079D351-86DE-4B89-9D21-16ABE798FFD9}"/>
    <cellStyle name="Normal 9 2 2 4" xfId="15681" xr:uid="{6BC21A7F-0C64-4580-A5C6-D3B513F8AB09}"/>
    <cellStyle name="Normal 9 2 2 40" xfId="15682" xr:uid="{633CD8BF-78DA-46D7-8420-2DA00D07AFB6}"/>
    <cellStyle name="Normal 9 2 2 5" xfId="15683" xr:uid="{F76D956F-3DA6-4563-9528-78EF0BDC093F}"/>
    <cellStyle name="Normal 9 2 2 6" xfId="15684" xr:uid="{8FE6AD32-BD24-425E-A9C5-D90C6CFC8365}"/>
    <cellStyle name="Normal 9 2 2 7" xfId="15685" xr:uid="{C328E7D2-0DEE-4DBC-B3C6-6ADBC094A783}"/>
    <cellStyle name="Normal 9 2 2 8" xfId="15686" xr:uid="{DD1D1829-98B6-4BA2-863D-15D9CFF9EAF8}"/>
    <cellStyle name="Normal 9 2 2 9" xfId="15687" xr:uid="{1544BCEA-B19F-4EEE-B657-7B2A27037EEE}"/>
    <cellStyle name="Normal 9 2 20" xfId="15688" xr:uid="{48D0DC54-2A1A-4CD4-90A4-23D5561F0F34}"/>
    <cellStyle name="Normal 9 2 21" xfId="15689" xr:uid="{37E37706-69F7-455A-86C9-2BD73371D351}"/>
    <cellStyle name="Normal 9 2 22" xfId="15690" xr:uid="{47ED3604-ECE6-4EC5-B731-6617B7D6D0C8}"/>
    <cellStyle name="Normal 9 2 23" xfId="15691" xr:uid="{3A121C15-99D2-4912-BA3B-FFAF636E5197}"/>
    <cellStyle name="Normal 9 2 24" xfId="15692" xr:uid="{2CE93E90-F116-48DC-BAFE-AA75C5E2D338}"/>
    <cellStyle name="Normal 9 2 25" xfId="15693" xr:uid="{78A3BD97-C5EC-4FF8-A04D-C1D3109892C7}"/>
    <cellStyle name="Normal 9 2 26" xfId="15694" xr:uid="{229DF194-C9DE-4277-9207-064D57129D5E}"/>
    <cellStyle name="Normal 9 2 27" xfId="15695" xr:uid="{9C8C8E16-35AF-4BED-9FD8-0C16C0095769}"/>
    <cellStyle name="Normal 9 2 28" xfId="15696" xr:uid="{771EF98E-BA0F-487E-8231-51EC544EECCE}"/>
    <cellStyle name="Normal 9 2 29" xfId="15697" xr:uid="{1ADB9F5D-819E-4742-9EA6-211421BF0129}"/>
    <cellStyle name="Normal 9 2 3" xfId="15698" xr:uid="{31DB3041-6F8A-44B3-9152-6E669C5E054A}"/>
    <cellStyle name="Normal 9 2 3 10" xfId="15699" xr:uid="{925D3A30-A857-4E4D-9E7F-170DBA586B74}"/>
    <cellStyle name="Normal 9 2 3 11" xfId="15700" xr:uid="{17FF02DE-AF39-4343-AC26-B1A4E8E138EB}"/>
    <cellStyle name="Normal 9 2 3 12" xfId="15701" xr:uid="{F0898DC6-743D-4B6C-A71D-92CB8AB50E7D}"/>
    <cellStyle name="Normal 9 2 3 13" xfId="15702" xr:uid="{566B463F-620B-4926-A7B1-D705F0DDB356}"/>
    <cellStyle name="Normal 9 2 3 14" xfId="15703" xr:uid="{75B6F200-44A2-4674-9E92-50A3DFE7EEF3}"/>
    <cellStyle name="Normal 9 2 3 15" xfId="15704" xr:uid="{F4600E2A-A3C2-4452-9A44-BB74E52E71E5}"/>
    <cellStyle name="Normal 9 2 3 16" xfId="15705" xr:uid="{8C77BCEB-156E-4648-A9CC-BEFF8D8AF6BE}"/>
    <cellStyle name="Normal 9 2 3 17" xfId="15706" xr:uid="{BF376A61-6C62-4D0E-8FB2-4BC1F480A684}"/>
    <cellStyle name="Normal 9 2 3 18" xfId="15707" xr:uid="{11A5D55E-3A4E-46C0-85E0-BA5BBC9CF8F5}"/>
    <cellStyle name="Normal 9 2 3 19" xfId="15708" xr:uid="{15E7924E-3C2B-4B42-A6EF-2B4768C43140}"/>
    <cellStyle name="Normal 9 2 3 2" xfId="15709" xr:uid="{43012A0E-DB5C-4E82-88AE-FC09B7BE2C47}"/>
    <cellStyle name="Normal 9 2 3 2 10" xfId="15710" xr:uid="{ED5E67B7-B5BC-4AF0-A852-350F2D522BD3}"/>
    <cellStyle name="Normal 9 2 3 2 11" xfId="15711" xr:uid="{6FBACDC0-95DE-423F-939A-FD18C2B91473}"/>
    <cellStyle name="Normal 9 2 3 2 12" xfId="15712" xr:uid="{930B7549-1166-4099-8B70-E9A6164C8082}"/>
    <cellStyle name="Normal 9 2 3 2 13" xfId="15713" xr:uid="{C8E6E1AA-0EC4-4F8E-943A-5CE87352269B}"/>
    <cellStyle name="Normal 9 2 3 2 14" xfId="15714" xr:uid="{3FBE0713-13E6-4881-9C44-AB4A7FC41965}"/>
    <cellStyle name="Normal 9 2 3 2 15" xfId="15715" xr:uid="{89EFAADE-102F-46E7-B4BC-2EC17EFF37EB}"/>
    <cellStyle name="Normal 9 2 3 2 16" xfId="15716" xr:uid="{8229C824-48D5-4781-86AA-026C78589283}"/>
    <cellStyle name="Normal 9 2 3 2 17" xfId="15717" xr:uid="{2C38A6CB-6B0F-4476-8EDE-4E01F8BAD70C}"/>
    <cellStyle name="Normal 9 2 3 2 18" xfId="15718" xr:uid="{0342F992-F1BD-4A60-93B8-31C260D60413}"/>
    <cellStyle name="Normal 9 2 3 2 19" xfId="15719" xr:uid="{992F1B59-9D87-41AB-9E9E-EDE633449ACD}"/>
    <cellStyle name="Normal 9 2 3 2 2" xfId="15720" xr:uid="{F0565411-00F6-4311-B56D-DEEFE25E4480}"/>
    <cellStyle name="Normal 9 2 3 2 20" xfId="15721" xr:uid="{EE933AE7-DC7F-4E4C-9587-4AF8219943C1}"/>
    <cellStyle name="Normal 9 2 3 2 21" xfId="15722" xr:uid="{1D2EE70C-95A4-4527-A93D-10E505B1EC6D}"/>
    <cellStyle name="Normal 9 2 3 2 22" xfId="15723" xr:uid="{88BABC45-DE1C-4B63-B13F-DBE073F0FFEF}"/>
    <cellStyle name="Normal 9 2 3 2 23" xfId="15724" xr:uid="{033221C7-4CDD-4DB4-9291-11BCAE1FB9F1}"/>
    <cellStyle name="Normal 9 2 3 2 24" xfId="15725" xr:uid="{12F908C4-11D0-42B5-BEC8-795CD274AD2B}"/>
    <cellStyle name="Normal 9 2 3 2 25" xfId="15726" xr:uid="{FFF03FA4-500D-45EF-9329-1ACAB8644D27}"/>
    <cellStyle name="Normal 9 2 3 2 26" xfId="15727" xr:uid="{AB8E6808-F771-41F4-A8B1-D9320554B6CB}"/>
    <cellStyle name="Normal 9 2 3 2 27" xfId="15728" xr:uid="{02FDB456-2BE1-43B0-8AE6-5AE74A7D9859}"/>
    <cellStyle name="Normal 9 2 3 2 28" xfId="15729" xr:uid="{4AF3F2BE-A4BD-4E13-AEC9-DFBE67F55B7C}"/>
    <cellStyle name="Normal 9 2 3 2 29" xfId="15730" xr:uid="{5B410048-7A57-4A74-8188-CACB47F38869}"/>
    <cellStyle name="Normal 9 2 3 2 3" xfId="15731" xr:uid="{85997C11-C400-4C88-B12E-0F64AF135B56}"/>
    <cellStyle name="Normal 9 2 3 2 30" xfId="15732" xr:uid="{CBD3F4EE-5ED0-442B-B6A6-CF7D35157132}"/>
    <cellStyle name="Normal 9 2 3 2 31" xfId="15733" xr:uid="{3927355B-2FC5-4928-8655-A0D442B76D61}"/>
    <cellStyle name="Normal 9 2 3 2 32" xfId="15734" xr:uid="{05616412-67BF-483A-88E7-AD9FF3906CDE}"/>
    <cellStyle name="Normal 9 2 3 2 33" xfId="15735" xr:uid="{FF4DC990-C9FC-4063-B9DE-7A3CC2C42A80}"/>
    <cellStyle name="Normal 9 2 3 2 34" xfId="15736" xr:uid="{79AC6B9D-DE5F-499B-ADDB-BABF22AC6502}"/>
    <cellStyle name="Normal 9 2 3 2 35" xfId="15737" xr:uid="{84762AE9-5618-4260-A15F-7256091849F9}"/>
    <cellStyle name="Normal 9 2 3 2 36" xfId="15738" xr:uid="{A84A7FD7-87A5-4CF0-BB16-F20A4202E6C0}"/>
    <cellStyle name="Normal 9 2 3 2 37" xfId="15739" xr:uid="{CFF5196D-EB93-4FD5-9B21-24CDD707AD5C}"/>
    <cellStyle name="Normal 9 2 3 2 38" xfId="15740" xr:uid="{7F8EF1A6-3EB4-40EF-AA5A-B87352B8A5A0}"/>
    <cellStyle name="Normal 9 2 3 2 4" xfId="15741" xr:uid="{6145E433-7D7B-4679-A876-FBF83F752C08}"/>
    <cellStyle name="Normal 9 2 3 2 5" xfId="15742" xr:uid="{71EFE0B8-4BF1-4BB0-BB35-933DF075BCF9}"/>
    <cellStyle name="Normal 9 2 3 2 6" xfId="15743" xr:uid="{A4F2AF94-7A24-4B06-9E6E-EF6069C7200B}"/>
    <cellStyle name="Normal 9 2 3 2 7" xfId="15744" xr:uid="{7D4A23E9-AD7D-49E1-AB43-5B704DA5ABDB}"/>
    <cellStyle name="Normal 9 2 3 2 8" xfId="15745" xr:uid="{D7102D71-E28A-4C1C-9789-39503A0EDB0D}"/>
    <cellStyle name="Normal 9 2 3 2 9" xfId="15746" xr:uid="{B4C951E3-0692-4524-BF90-81FDFE087756}"/>
    <cellStyle name="Normal 9 2 3 20" xfId="15747" xr:uid="{6D0D822A-256B-49DB-9032-0236E0720620}"/>
    <cellStyle name="Normal 9 2 3 21" xfId="15748" xr:uid="{41CC0585-2CE5-498C-A0D6-88F66FF93C67}"/>
    <cellStyle name="Normal 9 2 3 22" xfId="15749" xr:uid="{2ED5FA39-E6B3-495B-ABDB-D0C848898847}"/>
    <cellStyle name="Normal 9 2 3 23" xfId="15750" xr:uid="{4BC131A2-0D95-4F0E-B00A-164B88AC5650}"/>
    <cellStyle name="Normal 9 2 3 24" xfId="15751" xr:uid="{2D2BCC2D-4142-4403-AFE4-429ECF148BAF}"/>
    <cellStyle name="Normal 9 2 3 25" xfId="15752" xr:uid="{4DEC4591-935B-471B-A8D9-5EF9BCCBBBE4}"/>
    <cellStyle name="Normal 9 2 3 26" xfId="15753" xr:uid="{64DB7FD6-71B7-4264-BEF5-44CD1F195ABA}"/>
    <cellStyle name="Normal 9 2 3 27" xfId="15754" xr:uid="{6F413C88-4F35-47C7-9873-00D4B327A294}"/>
    <cellStyle name="Normal 9 2 3 28" xfId="15755" xr:uid="{6EF643B9-EC67-4E5E-AF32-3C9A0A6AB86F}"/>
    <cellStyle name="Normal 9 2 3 29" xfId="15756" xr:uid="{FDC8A18F-475B-472E-B861-97EB1F1E6BC9}"/>
    <cellStyle name="Normal 9 2 3 3" xfId="15757" xr:uid="{851D6EC6-E18D-4CDA-B8ED-3580B5E395EC}"/>
    <cellStyle name="Normal 9 2 3 30" xfId="15758" xr:uid="{A40ACB86-EB7C-426D-BF67-62A7CA3DD8D3}"/>
    <cellStyle name="Normal 9 2 3 31" xfId="15759" xr:uid="{73D8FA8A-D40A-49B7-B87A-822478DACCEE}"/>
    <cellStyle name="Normal 9 2 3 32" xfId="15760" xr:uid="{F3D0CFE0-0754-4F90-96B6-70C0C4D6E879}"/>
    <cellStyle name="Normal 9 2 3 33" xfId="15761" xr:uid="{2FD9B54A-5847-43FF-8C40-AA8E6166A862}"/>
    <cellStyle name="Normal 9 2 3 34" xfId="15762" xr:uid="{05514B3F-972E-4CBE-B144-35D34733EA84}"/>
    <cellStyle name="Normal 9 2 3 35" xfId="15763" xr:uid="{219F00E1-203E-4CCC-ABE8-D6B8654A2FD3}"/>
    <cellStyle name="Normal 9 2 3 36" xfId="15764" xr:uid="{C6916B92-9437-41B7-A831-5605CBF61E32}"/>
    <cellStyle name="Normal 9 2 3 37" xfId="15765" xr:uid="{6C85CC30-4417-41D3-8B71-C980C9935B43}"/>
    <cellStyle name="Normal 9 2 3 38" xfId="15766" xr:uid="{6274FED4-E63A-452B-86B9-7E6FF64F4010}"/>
    <cellStyle name="Normal 9 2 3 4" xfId="15767" xr:uid="{4AE60429-E919-4953-B588-4D36081C3013}"/>
    <cellStyle name="Normal 9 2 3 5" xfId="15768" xr:uid="{0CD08FB9-ED44-44C8-9DBE-C114582A0B2B}"/>
    <cellStyle name="Normal 9 2 3 6" xfId="15769" xr:uid="{D9B69C18-F6BF-430A-836C-F68EEC476DD8}"/>
    <cellStyle name="Normal 9 2 3 7" xfId="15770" xr:uid="{55283332-B053-418F-933D-CB3D5568CE0C}"/>
    <cellStyle name="Normal 9 2 3 8" xfId="15771" xr:uid="{CDE36EC7-41E4-4865-9292-2956C6394FAF}"/>
    <cellStyle name="Normal 9 2 3 9" xfId="15772" xr:uid="{1075BA95-8B98-4619-9BD2-12DCFD7A40C2}"/>
    <cellStyle name="Normal 9 2 30" xfId="15773" xr:uid="{CAA40BC0-AF49-4660-82CA-1835E55793B9}"/>
    <cellStyle name="Normal 9 2 31" xfId="15774" xr:uid="{E386CEF6-B169-4A9D-B555-9178C1F8FF97}"/>
    <cellStyle name="Normal 9 2 32" xfId="15775" xr:uid="{00659279-EE2A-4517-9E4A-451BCB20C763}"/>
    <cellStyle name="Normal 9 2 33" xfId="15776" xr:uid="{27595353-581A-4D66-9A7D-4653886B038E}"/>
    <cellStyle name="Normal 9 2 34" xfId="15777" xr:uid="{82B99BD6-63BB-4AC3-918A-64763421AB99}"/>
    <cellStyle name="Normal 9 2 35" xfId="15778" xr:uid="{BD062E7A-DDEE-4972-B016-723D145294D7}"/>
    <cellStyle name="Normal 9 2 36" xfId="15779" xr:uid="{05EB65CC-906C-4240-B15E-CD97EA1BEDB9}"/>
    <cellStyle name="Normal 9 2 37" xfId="15780" xr:uid="{6B40D2AF-EBE3-4FD0-9E20-C1DF59FF0008}"/>
    <cellStyle name="Normal 9 2 38" xfId="15781" xr:uid="{64060EB2-7C5F-4F85-A0D8-0B56B053A8DA}"/>
    <cellStyle name="Normal 9 2 39" xfId="15782" xr:uid="{ED106B84-8A8B-4F1C-9EA1-7047535F0D1F}"/>
    <cellStyle name="Normal 9 2 4" xfId="15783" xr:uid="{FA39FE70-0D4E-4B7A-A110-5D5B17AEB81F}"/>
    <cellStyle name="Normal 9 2 40" xfId="15784" xr:uid="{5008F59B-75BE-4A44-8099-149BA9995B2E}"/>
    <cellStyle name="Normal 9 2 41" xfId="15785" xr:uid="{486F7B78-2C17-409F-ACAE-718BCD99AF15}"/>
    <cellStyle name="Normal 9 2 42" xfId="15786" xr:uid="{4F1B7CF4-5373-4A90-B02E-64D0949D5A21}"/>
    <cellStyle name="Normal 9 2 43" xfId="15787" xr:uid="{C341B773-0A88-4DE5-AC9E-51DE95BE8B9A}"/>
    <cellStyle name="Normal 9 2 44" xfId="15788" xr:uid="{9461DE74-300C-481A-9467-C8A3C18B82AB}"/>
    <cellStyle name="Normal 9 2 45" xfId="15789" xr:uid="{1F63C826-87C1-4D88-89C1-B30FAB5461AF}"/>
    <cellStyle name="Normal 9 2 46" xfId="15790" xr:uid="{CD804C5B-2987-4EA9-9579-1FB1D7B48A5A}"/>
    <cellStyle name="Normal 9 2 47" xfId="15791" xr:uid="{6953E827-ABB2-46E8-8D31-4EC9D13634BA}"/>
    <cellStyle name="Normal 9 2 5" xfId="15792" xr:uid="{F903EDF7-F13F-4A6E-86E4-A8D07C9BCFB1}"/>
    <cellStyle name="Normal 9 2 6" xfId="15793" xr:uid="{F82457F8-0158-4033-93C0-AE005A66A275}"/>
    <cellStyle name="Normal 9 2 7" xfId="15794" xr:uid="{95793EF5-55D5-4DAA-905B-A145991F4AB0}"/>
    <cellStyle name="Normal 9 2 8" xfId="15795" xr:uid="{093171CD-7C20-449B-92D7-9D2450AE493C}"/>
    <cellStyle name="Normal 9 2 9" xfId="15796" xr:uid="{FCE29B6A-0EE5-42A6-94ED-891948DAC4AA}"/>
    <cellStyle name="Normal 9 20" xfId="15797" xr:uid="{152C2B4B-179E-4503-B21E-7DAE5CBD7304}"/>
    <cellStyle name="Normal 9 21" xfId="15798" xr:uid="{5885EDF2-1454-4D85-A1B2-2229A8E88E38}"/>
    <cellStyle name="Normal 9 22" xfId="15799" xr:uid="{1BC559DD-90E3-4073-8DD7-63049159E6E6}"/>
    <cellStyle name="Normal 9 23" xfId="15800" xr:uid="{7D7B5F4A-3068-43B7-B45C-C0273C2F3A34}"/>
    <cellStyle name="Normal 9 24" xfId="15801" xr:uid="{F35BF05D-5021-4002-ACDF-4B9BEA881DA6}"/>
    <cellStyle name="Normal 9 25" xfId="15802" xr:uid="{149B8C05-2BBF-4A96-B035-C4996BBF63FB}"/>
    <cellStyle name="Normal 9 26" xfId="15803" xr:uid="{EE14F639-3045-48F5-A93D-36ACF1451DC1}"/>
    <cellStyle name="Normal 9 27" xfId="15804" xr:uid="{F37B07CB-E62E-4691-B86A-B169E360871D}"/>
    <cellStyle name="Normal 9 28" xfId="15805" xr:uid="{34FB1A75-F4BA-4092-8DBA-33296B9DD9C2}"/>
    <cellStyle name="Normal 9 29" xfId="15806" xr:uid="{C824D42E-5544-4DE3-B2D3-11FB083DBF20}"/>
    <cellStyle name="Normal 9 3" xfId="15807" xr:uid="{9D26EC8A-8243-47C5-972E-10903B87BC05}"/>
    <cellStyle name="Normal 9 3 10" xfId="15808" xr:uid="{8CD4301C-37F3-4FD4-93C6-E6F4AB1131B1}"/>
    <cellStyle name="Normal 9 3 11" xfId="15809" xr:uid="{EA2743BA-1651-4C52-9919-5ABC3307E1D1}"/>
    <cellStyle name="Normal 9 3 12" xfId="15810" xr:uid="{35691C1A-A0C1-4CD7-9544-F328A6AAFDE9}"/>
    <cellStyle name="Normal 9 3 13" xfId="15811" xr:uid="{9608F885-0B70-42C3-A0B0-A73CE098EC80}"/>
    <cellStyle name="Normal 9 3 14" xfId="15812" xr:uid="{D4476320-FA41-4EFD-B246-9A07298F64C2}"/>
    <cellStyle name="Normal 9 3 15" xfId="15813" xr:uid="{83E2088D-64D6-4A99-96FC-056732445012}"/>
    <cellStyle name="Normal 9 3 16" xfId="15814" xr:uid="{2BFE5322-49AF-414B-82AE-E7374B69AD43}"/>
    <cellStyle name="Normal 9 3 17" xfId="15815" xr:uid="{BA647373-442D-434F-A7B3-CDD140A26C29}"/>
    <cellStyle name="Normal 9 3 18" xfId="15816" xr:uid="{D5EB66B6-FCAF-4C1B-972F-4F79990FAC0D}"/>
    <cellStyle name="Normal 9 3 19" xfId="15817" xr:uid="{F8A39E11-97A8-44E8-80DF-01505B06B53A}"/>
    <cellStyle name="Normal 9 3 2" xfId="15818" xr:uid="{0970D7EB-8C19-46F3-9533-4F385A048079}"/>
    <cellStyle name="Normal 9 3 2 10" xfId="15819" xr:uid="{AF06C14C-F727-4BAB-BAA3-305EAED4C9AE}"/>
    <cellStyle name="Normal 9 3 2 11" xfId="15820" xr:uid="{6691225D-F14E-4FAC-817E-92EDD5380A19}"/>
    <cellStyle name="Normal 9 3 2 12" xfId="15821" xr:uid="{59D836F2-E943-4F69-AD5D-34FC39A4851D}"/>
    <cellStyle name="Normal 9 3 2 13" xfId="15822" xr:uid="{B051D2D5-8792-49EC-9E6A-890CF108BCB7}"/>
    <cellStyle name="Normal 9 3 2 14" xfId="15823" xr:uid="{EC991875-C7B8-4FFD-865A-AE9CB36D8926}"/>
    <cellStyle name="Normal 9 3 2 15" xfId="15824" xr:uid="{2A5CAE8B-4D24-4888-BBF4-63A98D104471}"/>
    <cellStyle name="Normal 9 3 2 16" xfId="15825" xr:uid="{E1A2C72D-E09F-4A64-B287-099F085EE38A}"/>
    <cellStyle name="Normal 9 3 2 17" xfId="15826" xr:uid="{945179E0-51DC-44AF-AC25-69736DBAA04F}"/>
    <cellStyle name="Normal 9 3 2 18" xfId="15827" xr:uid="{BF576DC2-8AD1-4D2C-A7DE-E978D622C90A}"/>
    <cellStyle name="Normal 9 3 2 19" xfId="15828" xr:uid="{42624EE3-2BF6-4578-97A6-C1064C1D9C38}"/>
    <cellStyle name="Normal 9 3 2 2" xfId="15829" xr:uid="{77904EAE-44BA-4AAD-8533-EFB7C0641AD6}"/>
    <cellStyle name="Normal 9 3 2 2 10" xfId="15830" xr:uid="{D4380937-FEA6-402E-A791-88EFBD1CECE9}"/>
    <cellStyle name="Normal 9 3 2 2 11" xfId="15831" xr:uid="{E965F324-6FD5-4B0C-9036-FF0637BCA8E3}"/>
    <cellStyle name="Normal 9 3 2 2 12" xfId="15832" xr:uid="{552C5C83-8D21-4161-9150-CD5601DE1DB2}"/>
    <cellStyle name="Normal 9 3 2 2 13" xfId="15833" xr:uid="{5488DB3F-A7AD-41B6-BCE4-FBF114D684C3}"/>
    <cellStyle name="Normal 9 3 2 2 14" xfId="15834" xr:uid="{86066C41-F903-49F3-8D07-9F4BE44225BB}"/>
    <cellStyle name="Normal 9 3 2 2 15" xfId="15835" xr:uid="{794C9F0C-1B0F-432C-A1B3-0FCAD9A90A6E}"/>
    <cellStyle name="Normal 9 3 2 2 16" xfId="15836" xr:uid="{55B40CEA-7698-43B0-AB87-7E3CC461F176}"/>
    <cellStyle name="Normal 9 3 2 2 17" xfId="15837" xr:uid="{47CD0088-88CD-4596-AD0F-99F43E9DDF63}"/>
    <cellStyle name="Normal 9 3 2 2 18" xfId="15838" xr:uid="{79A021C7-FBEA-4B5F-B853-D5299811B712}"/>
    <cellStyle name="Normal 9 3 2 2 19" xfId="15839" xr:uid="{E6BA9229-E148-4E80-98F1-11FCD2E1E7A9}"/>
    <cellStyle name="Normal 9 3 2 2 2" xfId="15840" xr:uid="{744614E7-8893-48AA-B6AB-409D27C0B0AE}"/>
    <cellStyle name="Normal 9 3 2 2 2 10" xfId="15841" xr:uid="{79B237A5-B746-47C3-8340-51F1BB600376}"/>
    <cellStyle name="Normal 9 3 2 2 2 11" xfId="15842" xr:uid="{8D6425BD-320B-4D70-BD43-6F336D66A1A6}"/>
    <cellStyle name="Normal 9 3 2 2 2 12" xfId="15843" xr:uid="{821E1446-D368-47B4-A78A-2072CF43D1B4}"/>
    <cellStyle name="Normal 9 3 2 2 2 13" xfId="15844" xr:uid="{5EDFE58C-057B-4B29-BAEB-93539CB8D0DA}"/>
    <cellStyle name="Normal 9 3 2 2 2 14" xfId="15845" xr:uid="{B4B7734C-0D7E-4A8E-90B5-621FB4BA8D7D}"/>
    <cellStyle name="Normal 9 3 2 2 2 15" xfId="15846" xr:uid="{D7B2220D-A853-49C7-8893-35127BD7735A}"/>
    <cellStyle name="Normal 9 3 2 2 2 16" xfId="15847" xr:uid="{29323FE0-FB7E-4B47-97A2-B8C01F58F03F}"/>
    <cellStyle name="Normal 9 3 2 2 2 17" xfId="15848" xr:uid="{BB9EBAEF-6594-45C2-82F4-6DBD402E0420}"/>
    <cellStyle name="Normal 9 3 2 2 2 18" xfId="15849" xr:uid="{7CBE5BD7-48E4-40A9-8997-5808D62863F5}"/>
    <cellStyle name="Normal 9 3 2 2 2 19" xfId="15850" xr:uid="{FDFB157A-E268-4993-A806-239309914D86}"/>
    <cellStyle name="Normal 9 3 2 2 2 2" xfId="15851" xr:uid="{3B65357B-FE7B-4083-8CE3-E1A104976267}"/>
    <cellStyle name="Normal 9 3 2 2 2 20" xfId="15852" xr:uid="{03841270-D149-4EDA-8D7F-876F633262B2}"/>
    <cellStyle name="Normal 9 3 2 2 2 21" xfId="15853" xr:uid="{1C50577A-A1D0-4E29-8C09-81C81A012A11}"/>
    <cellStyle name="Normal 9 3 2 2 2 22" xfId="15854" xr:uid="{BB8DA1AD-D142-40F7-98CC-60DD6987DAF4}"/>
    <cellStyle name="Normal 9 3 2 2 2 23" xfId="15855" xr:uid="{600D3C9A-F0F1-476E-8105-FD60F68064F2}"/>
    <cellStyle name="Normal 9 3 2 2 2 24" xfId="15856" xr:uid="{FC400822-8648-4FA6-BA4D-8CF4C46E0B76}"/>
    <cellStyle name="Normal 9 3 2 2 2 25" xfId="15857" xr:uid="{C45472FF-BF05-4FAC-85FF-D49355D4C6E2}"/>
    <cellStyle name="Normal 9 3 2 2 2 26" xfId="15858" xr:uid="{C665067B-7B63-48AA-A718-7536B7F7C6F5}"/>
    <cellStyle name="Normal 9 3 2 2 2 27" xfId="15859" xr:uid="{D709B55B-C4A4-4CF6-917D-8F671DCEE7E0}"/>
    <cellStyle name="Normal 9 3 2 2 2 28" xfId="15860" xr:uid="{852143AB-1F98-4516-B19A-31B59A97BF08}"/>
    <cellStyle name="Normal 9 3 2 2 2 29" xfId="15861" xr:uid="{2C682925-28B9-464D-995F-EFE5C496721C}"/>
    <cellStyle name="Normal 9 3 2 2 2 3" xfId="15862" xr:uid="{5A20A669-70E5-4FA6-8816-563A30759DF5}"/>
    <cellStyle name="Normal 9 3 2 2 2 30" xfId="15863" xr:uid="{E569141B-C85C-436D-B800-E69472E43A55}"/>
    <cellStyle name="Normal 9 3 2 2 2 31" xfId="15864" xr:uid="{AA3C55DB-BBCC-4019-AE39-04DC16584AC2}"/>
    <cellStyle name="Normal 9 3 2 2 2 32" xfId="15865" xr:uid="{74BB8F85-EFC5-4287-AB06-96DDDDFD9F75}"/>
    <cellStyle name="Normal 9 3 2 2 2 33" xfId="15866" xr:uid="{FD8FCE58-8237-4278-9962-9BA12EFA13AD}"/>
    <cellStyle name="Normal 9 3 2 2 2 34" xfId="15867" xr:uid="{24F3F90A-6D84-4518-A183-4A836CA9567C}"/>
    <cellStyle name="Normal 9 3 2 2 2 35" xfId="15868" xr:uid="{D39CD2E8-DCCE-45AE-8D6F-FAF603EE837B}"/>
    <cellStyle name="Normal 9 3 2 2 2 36" xfId="15869" xr:uid="{CC7EE1A6-74E6-455F-8750-1C780AB690DF}"/>
    <cellStyle name="Normal 9 3 2 2 2 37" xfId="15870" xr:uid="{50E6129B-03C5-449B-9099-40562FA9265D}"/>
    <cellStyle name="Normal 9 3 2 2 2 38" xfId="15871" xr:uid="{262212ED-D89E-462B-8666-72A406BD0313}"/>
    <cellStyle name="Normal 9 3 2 2 2 4" xfId="15872" xr:uid="{8CBC7352-BB08-4AFD-B2F6-F172D253085A}"/>
    <cellStyle name="Normal 9 3 2 2 2 5" xfId="15873" xr:uid="{02DEE923-C5F4-4FA9-BF5D-F94B293E4E31}"/>
    <cellStyle name="Normal 9 3 2 2 2 6" xfId="15874" xr:uid="{A612FDFE-1521-4D4C-86B1-CE3127C8F985}"/>
    <cellStyle name="Normal 9 3 2 2 2 7" xfId="15875" xr:uid="{CC3CD391-38F7-439A-BFB8-5635F2EF3B90}"/>
    <cellStyle name="Normal 9 3 2 2 2 8" xfId="15876" xr:uid="{30A933F6-21B4-423E-B636-DB26F504D8A9}"/>
    <cellStyle name="Normal 9 3 2 2 2 9" xfId="15877" xr:uid="{1A5390C1-74C9-4A71-B9CC-AA7209B931C1}"/>
    <cellStyle name="Normal 9 3 2 2 20" xfId="15878" xr:uid="{9C00B2A9-EEAE-4F64-96BC-6D498469D56B}"/>
    <cellStyle name="Normal 9 3 2 2 21" xfId="15879" xr:uid="{82ECAEC0-3123-4D85-BF4F-286FD6764038}"/>
    <cellStyle name="Normal 9 3 2 2 22" xfId="15880" xr:uid="{15FE7E95-C1E6-4582-8F8F-C0C921EC8D60}"/>
    <cellStyle name="Normal 9 3 2 2 23" xfId="15881" xr:uid="{A88547B0-8C4C-4294-B053-9CED627C80A2}"/>
    <cellStyle name="Normal 9 3 2 2 24" xfId="15882" xr:uid="{89D0F48C-D5CB-4DAB-8388-14BE26C663FC}"/>
    <cellStyle name="Normal 9 3 2 2 25" xfId="15883" xr:uid="{F628377D-19F5-4A3F-8BDA-3E68FEAC01CF}"/>
    <cellStyle name="Normal 9 3 2 2 26" xfId="15884" xr:uid="{9DA884CE-3FB4-44C8-84C0-43B626DB35FB}"/>
    <cellStyle name="Normal 9 3 2 2 27" xfId="15885" xr:uid="{F6D8BC48-237D-48E4-BD57-DB1459515271}"/>
    <cellStyle name="Normal 9 3 2 2 28" xfId="15886" xr:uid="{F134725B-871C-4F28-A5F9-49F7531BC1FC}"/>
    <cellStyle name="Normal 9 3 2 2 29" xfId="15887" xr:uid="{88F0929A-DD96-4E34-BC00-DF92B20B6791}"/>
    <cellStyle name="Normal 9 3 2 2 3" xfId="15888" xr:uid="{05F67AD2-EC2E-42F2-8C21-37BB90715C6D}"/>
    <cellStyle name="Normal 9 3 2 2 30" xfId="15889" xr:uid="{F9A38591-00D4-46AF-988A-EB0609BA05F5}"/>
    <cellStyle name="Normal 9 3 2 2 31" xfId="15890" xr:uid="{3D4682EE-F8B0-4A29-B5FE-EF869A1A720F}"/>
    <cellStyle name="Normal 9 3 2 2 32" xfId="15891" xr:uid="{585DA58A-9B42-451F-B73C-97812813F0AC}"/>
    <cellStyle name="Normal 9 3 2 2 33" xfId="15892" xr:uid="{8C5579AC-D387-4BF4-8313-98D30D17A408}"/>
    <cellStyle name="Normal 9 3 2 2 34" xfId="15893" xr:uid="{326B6462-1946-453B-BFA4-2CAB6766EB8E}"/>
    <cellStyle name="Normal 9 3 2 2 35" xfId="15894" xr:uid="{BCA4EF5F-E331-4B00-9C77-68FCFFFB65A5}"/>
    <cellStyle name="Normal 9 3 2 2 36" xfId="15895" xr:uid="{CA32E6DF-D67E-44D5-9335-B1290FF20D01}"/>
    <cellStyle name="Normal 9 3 2 2 37" xfId="15896" xr:uid="{D4D1F801-6F01-4E0B-AA55-20A11D230351}"/>
    <cellStyle name="Normal 9 3 2 2 38" xfId="15897" xr:uid="{9D31DC12-CE6D-41B8-8562-1C592C58FA5F}"/>
    <cellStyle name="Normal 9 3 2 2 4" xfId="15898" xr:uid="{8266E664-6EF9-4710-BAAB-41652BE514B1}"/>
    <cellStyle name="Normal 9 3 2 2 5" xfId="15899" xr:uid="{E6A8AF18-5DAF-42CB-BACC-F50948933588}"/>
    <cellStyle name="Normal 9 3 2 2 6" xfId="15900" xr:uid="{B230D602-3ED1-48D8-963E-5ECBD9C02BEB}"/>
    <cellStyle name="Normal 9 3 2 2 7" xfId="15901" xr:uid="{B5E6B4EC-1201-4E98-812F-2EDEB484F181}"/>
    <cellStyle name="Normal 9 3 2 2 8" xfId="15902" xr:uid="{F59E1410-D846-402E-B1A5-6CA4BD125484}"/>
    <cellStyle name="Normal 9 3 2 2 9" xfId="15903" xr:uid="{2A1C446B-7354-454C-88F4-5A51313C9A9C}"/>
    <cellStyle name="Normal 9 3 2 20" xfId="15904" xr:uid="{02A76395-2714-492C-86E6-0414A8CA125E}"/>
    <cellStyle name="Normal 9 3 2 21" xfId="15905" xr:uid="{CA3080E2-D0B3-41EB-BAC9-A45FD69EAB9F}"/>
    <cellStyle name="Normal 9 3 2 22" xfId="15906" xr:uid="{DC28736C-B174-40EC-91B5-5FD5B26E19BE}"/>
    <cellStyle name="Normal 9 3 2 23" xfId="15907" xr:uid="{BB279A94-E1E5-47B2-811E-179389C535DF}"/>
    <cellStyle name="Normal 9 3 2 24" xfId="15908" xr:uid="{1D4D928D-3CAD-49C4-8CC9-0B53512C8D3C}"/>
    <cellStyle name="Normal 9 3 2 25" xfId="15909" xr:uid="{6F071D67-F986-477E-8B5E-F56C17105D9B}"/>
    <cellStyle name="Normal 9 3 2 26" xfId="15910" xr:uid="{0933DCD4-D6F6-4E3F-93E9-7C1E0E46F05E}"/>
    <cellStyle name="Normal 9 3 2 27" xfId="15911" xr:uid="{DDBC06A5-8137-4F1C-9222-9C4D916B6E3F}"/>
    <cellStyle name="Normal 9 3 2 28" xfId="15912" xr:uid="{94518E17-5C70-41DD-B562-C602C0BB991E}"/>
    <cellStyle name="Normal 9 3 2 29" xfId="15913" xr:uid="{009133E8-E414-48A0-9570-62A624908354}"/>
    <cellStyle name="Normal 9 3 2 3" xfId="15914" xr:uid="{DC8EE324-CB87-476D-B73F-F7E1A0D60675}"/>
    <cellStyle name="Normal 9 3 2 30" xfId="15915" xr:uid="{F94F15D1-1A91-4105-8B99-90860DB20196}"/>
    <cellStyle name="Normal 9 3 2 31" xfId="15916" xr:uid="{F9D91DEB-967E-431F-8680-703BFEC3F3FF}"/>
    <cellStyle name="Normal 9 3 2 32" xfId="15917" xr:uid="{36D38CC6-20D2-4936-9725-7FF183E56CF3}"/>
    <cellStyle name="Normal 9 3 2 33" xfId="15918" xr:uid="{AD09FF96-2F09-45E4-9644-2E866B7A4AAB}"/>
    <cellStyle name="Normal 9 3 2 34" xfId="15919" xr:uid="{46AB38CF-B2E5-4E32-8CF2-DF38303E1ACD}"/>
    <cellStyle name="Normal 9 3 2 35" xfId="15920" xr:uid="{149D5B16-D4A5-4230-964B-077943F14608}"/>
    <cellStyle name="Normal 9 3 2 36" xfId="15921" xr:uid="{3E797565-EF2C-4FCF-834B-51411FB968E7}"/>
    <cellStyle name="Normal 9 3 2 37" xfId="15922" xr:uid="{09F718D4-3130-42F3-9078-8FB580F6F9E3}"/>
    <cellStyle name="Normal 9 3 2 38" xfId="15923" xr:uid="{7B4F358A-55A1-4CCC-BCBB-A711B71C89C7}"/>
    <cellStyle name="Normal 9 3 2 39" xfId="15924" xr:uid="{0806FEA2-14D3-40CA-B883-15F4FD743168}"/>
    <cellStyle name="Normal 9 3 2 4" xfId="15925" xr:uid="{68FA44F0-B240-4307-BF73-C7F76DFC5329}"/>
    <cellStyle name="Normal 9 3 2 40" xfId="15926" xr:uid="{72E1C283-BA94-4D18-9DAD-19AB9297AB67}"/>
    <cellStyle name="Normal 9 3 2 5" xfId="15927" xr:uid="{F506FB0F-4505-4386-BD78-E0AF9FE7C6B5}"/>
    <cellStyle name="Normal 9 3 2 6" xfId="15928" xr:uid="{EEEDB999-82C2-4F91-9AA3-266BD6091818}"/>
    <cellStyle name="Normal 9 3 2 7" xfId="15929" xr:uid="{BF49DAEA-D3B6-4A33-A015-3DE0AC03C465}"/>
    <cellStyle name="Normal 9 3 2 8" xfId="15930" xr:uid="{DA79453B-8100-422A-A6B9-58D9A7458731}"/>
    <cellStyle name="Normal 9 3 2 9" xfId="15931" xr:uid="{B0036D21-815A-4982-86E7-AC2C55076596}"/>
    <cellStyle name="Normal 9 3 20" xfId="15932" xr:uid="{5B3AD9D1-ABD6-47B7-B5C2-F652FC04775F}"/>
    <cellStyle name="Normal 9 3 21" xfId="15933" xr:uid="{B0B2243C-DAD2-41C1-9822-51CC2CEAF987}"/>
    <cellStyle name="Normal 9 3 22" xfId="15934" xr:uid="{6CEDB481-30F3-4B89-B827-62058546F126}"/>
    <cellStyle name="Normal 9 3 23" xfId="15935" xr:uid="{325677E2-26F8-4D96-84FC-FD30C6AD1EBC}"/>
    <cellStyle name="Normal 9 3 24" xfId="15936" xr:uid="{A8DF6B18-899D-42C7-A78B-304CE3B76A2E}"/>
    <cellStyle name="Normal 9 3 25" xfId="15937" xr:uid="{6DCFDB97-33B9-43F2-AFEA-306BC035802A}"/>
    <cellStyle name="Normal 9 3 26" xfId="15938" xr:uid="{C3C67F2E-32AB-48B5-B3E3-E6DE6A320DA2}"/>
    <cellStyle name="Normal 9 3 27" xfId="15939" xr:uid="{D1D792B4-4430-4261-993C-16D2CFE096AE}"/>
    <cellStyle name="Normal 9 3 28" xfId="15940" xr:uid="{A13C5353-0205-49B5-98FE-2028A9A23C67}"/>
    <cellStyle name="Normal 9 3 29" xfId="15941" xr:uid="{BECF08B6-613A-4AFF-81E8-A800297453CD}"/>
    <cellStyle name="Normal 9 3 3" xfId="15942" xr:uid="{EA1F5C50-12C8-44F1-981C-8166790EFC2C}"/>
    <cellStyle name="Normal 9 3 3 10" xfId="15943" xr:uid="{21EFDB3D-5D41-45B5-85F2-A72DF1DF3D63}"/>
    <cellStyle name="Normal 9 3 3 11" xfId="15944" xr:uid="{372BD4A8-04FB-4F47-AD53-E9F7200DDE6D}"/>
    <cellStyle name="Normal 9 3 3 12" xfId="15945" xr:uid="{FDC506A6-E7AD-43A0-A7AF-8D931CEA2F3A}"/>
    <cellStyle name="Normal 9 3 3 13" xfId="15946" xr:uid="{67D718AE-354B-4661-8F4D-1705D9D2E770}"/>
    <cellStyle name="Normal 9 3 3 14" xfId="15947" xr:uid="{BA27AA20-38BC-4F6F-9951-0D6C10B1ACD9}"/>
    <cellStyle name="Normal 9 3 3 15" xfId="15948" xr:uid="{72CED710-F5DD-4862-BC17-12D5E74A5677}"/>
    <cellStyle name="Normal 9 3 3 16" xfId="15949" xr:uid="{36D2890B-E475-40A7-BD38-2E02E3F535B6}"/>
    <cellStyle name="Normal 9 3 3 17" xfId="15950" xr:uid="{D9F92C56-603E-49A5-9091-C80936E82638}"/>
    <cellStyle name="Normal 9 3 3 18" xfId="15951" xr:uid="{D923DB91-EA44-4A52-AEB8-36A2E4687692}"/>
    <cellStyle name="Normal 9 3 3 19" xfId="15952" xr:uid="{3B8FC5A2-9324-4E01-8A58-171B94B00F8A}"/>
    <cellStyle name="Normal 9 3 3 2" xfId="15953" xr:uid="{AFFB0B34-A11F-4674-B4E6-954CD57C8666}"/>
    <cellStyle name="Normal 9 3 3 2 10" xfId="15954" xr:uid="{D6E89F41-A5BD-4C50-BE7B-127FAE7D1B1D}"/>
    <cellStyle name="Normal 9 3 3 2 11" xfId="15955" xr:uid="{105EB7A9-5323-4E33-A8A9-AD43DBD406F2}"/>
    <cellStyle name="Normal 9 3 3 2 12" xfId="15956" xr:uid="{A41638AE-D392-401F-8423-C72FFCF22A7F}"/>
    <cellStyle name="Normal 9 3 3 2 13" xfId="15957" xr:uid="{7DC272FE-27BC-448E-B88F-8EF414BAEF6D}"/>
    <cellStyle name="Normal 9 3 3 2 14" xfId="15958" xr:uid="{B39C314B-232B-411F-B6DE-7CB6C7AE9FEF}"/>
    <cellStyle name="Normal 9 3 3 2 15" xfId="15959" xr:uid="{42B5B242-6A88-4ACD-86A9-2651770504DD}"/>
    <cellStyle name="Normal 9 3 3 2 16" xfId="15960" xr:uid="{BEBD1B3B-184A-4CA3-9FD6-7F867F7E7DEE}"/>
    <cellStyle name="Normal 9 3 3 2 17" xfId="15961" xr:uid="{0D1D1C82-39FB-4D67-8C7E-B64A30370C80}"/>
    <cellStyle name="Normal 9 3 3 2 18" xfId="15962" xr:uid="{48019CE6-DFD5-49D7-8924-8451779A5A7C}"/>
    <cellStyle name="Normal 9 3 3 2 19" xfId="15963" xr:uid="{F157930A-B9FF-43A5-8E96-4C66A01C9797}"/>
    <cellStyle name="Normal 9 3 3 2 2" xfId="15964" xr:uid="{F2972283-C074-43D0-A563-19665DC60695}"/>
    <cellStyle name="Normal 9 3 3 2 20" xfId="15965" xr:uid="{DE6A808F-D3C6-4946-B5F8-F5975ADA847E}"/>
    <cellStyle name="Normal 9 3 3 2 21" xfId="15966" xr:uid="{CC0340D2-1BFF-49F6-88C8-9B2F6F194217}"/>
    <cellStyle name="Normal 9 3 3 2 22" xfId="15967" xr:uid="{723E61EA-09C6-4E7F-BB03-D50062E4C7F6}"/>
    <cellStyle name="Normal 9 3 3 2 23" xfId="15968" xr:uid="{5CEB9BB3-D6C7-4EE0-8E68-1E849671C0AD}"/>
    <cellStyle name="Normal 9 3 3 2 24" xfId="15969" xr:uid="{247FDCC8-25A6-4001-83BE-3D4C87F2CFC9}"/>
    <cellStyle name="Normal 9 3 3 2 25" xfId="15970" xr:uid="{DC495A70-F104-4F24-9E4D-B2E63EAAF405}"/>
    <cellStyle name="Normal 9 3 3 2 26" xfId="15971" xr:uid="{66057B9C-11CD-42DD-B6EB-50D17742CDB3}"/>
    <cellStyle name="Normal 9 3 3 2 27" xfId="15972" xr:uid="{3238416A-D82B-48FE-A732-5F4969CEF4D7}"/>
    <cellStyle name="Normal 9 3 3 2 28" xfId="15973" xr:uid="{D8DF0783-4FA1-46A7-B666-1B754FCE6F70}"/>
    <cellStyle name="Normal 9 3 3 2 29" xfId="15974" xr:uid="{E95B8D9A-AD88-4106-A186-BDBF88F6129E}"/>
    <cellStyle name="Normal 9 3 3 2 3" xfId="15975" xr:uid="{CDB3AC63-D894-4261-9BDA-8515BEF79C31}"/>
    <cellStyle name="Normal 9 3 3 2 30" xfId="15976" xr:uid="{5C43319C-A5EB-4065-A592-6F318D8C716B}"/>
    <cellStyle name="Normal 9 3 3 2 31" xfId="15977" xr:uid="{B4538686-E61D-42CE-800A-3BBB10EE50B7}"/>
    <cellStyle name="Normal 9 3 3 2 32" xfId="15978" xr:uid="{FD31FFA8-0D54-46F2-B396-3BE5883EA6ED}"/>
    <cellStyle name="Normal 9 3 3 2 33" xfId="15979" xr:uid="{AD25E07E-4176-47B5-B8B1-86E1A451F9CA}"/>
    <cellStyle name="Normal 9 3 3 2 34" xfId="15980" xr:uid="{95929432-AA8F-47F1-A2DE-B8B65CC8882C}"/>
    <cellStyle name="Normal 9 3 3 2 35" xfId="15981" xr:uid="{8B255978-9260-4002-9C41-3B905C754424}"/>
    <cellStyle name="Normal 9 3 3 2 36" xfId="15982" xr:uid="{B21A8A35-02D6-4EFB-AD3A-2B13331C74FC}"/>
    <cellStyle name="Normal 9 3 3 2 37" xfId="15983" xr:uid="{DA0A9BA8-2B8A-4BC1-86E2-FE8B7124FC6A}"/>
    <cellStyle name="Normal 9 3 3 2 38" xfId="15984" xr:uid="{C74B0DB0-BCA7-4F7D-8F7D-B545232CEE08}"/>
    <cellStyle name="Normal 9 3 3 2 4" xfId="15985" xr:uid="{C9393D08-0F44-4FE2-88AE-2A05A879B7D9}"/>
    <cellStyle name="Normal 9 3 3 2 5" xfId="15986" xr:uid="{1EC00349-D9EF-458F-A22E-B02AF7BB8A4F}"/>
    <cellStyle name="Normal 9 3 3 2 6" xfId="15987" xr:uid="{1F628459-0DE0-4A20-B7BE-2C9742BE7111}"/>
    <cellStyle name="Normal 9 3 3 2 7" xfId="15988" xr:uid="{CE7950B3-7023-444D-98B5-DB0BB596B8CA}"/>
    <cellStyle name="Normal 9 3 3 2 8" xfId="15989" xr:uid="{67CF5243-A831-4202-8604-EEED4D472236}"/>
    <cellStyle name="Normal 9 3 3 2 9" xfId="15990" xr:uid="{FCEA5418-C513-4505-9373-25B834E4539A}"/>
    <cellStyle name="Normal 9 3 3 20" xfId="15991" xr:uid="{A151FFC5-38F1-468D-A77A-771CBE3DBD13}"/>
    <cellStyle name="Normal 9 3 3 21" xfId="15992" xr:uid="{B9C0680B-1421-4B17-8064-084E6F896227}"/>
    <cellStyle name="Normal 9 3 3 22" xfId="15993" xr:uid="{4AB50E6D-F553-4FD5-B990-54C73B7A1400}"/>
    <cellStyle name="Normal 9 3 3 23" xfId="15994" xr:uid="{D92ABA4F-9D7C-4613-9A79-8E6C707377B6}"/>
    <cellStyle name="Normal 9 3 3 24" xfId="15995" xr:uid="{BAB33784-E8E2-4B82-82E3-5B6582478316}"/>
    <cellStyle name="Normal 9 3 3 25" xfId="15996" xr:uid="{14FB0DE1-9A12-43A3-AC43-CC5255373A62}"/>
    <cellStyle name="Normal 9 3 3 26" xfId="15997" xr:uid="{3C6F0DD5-5236-4834-A64F-8B987D56880C}"/>
    <cellStyle name="Normal 9 3 3 27" xfId="15998" xr:uid="{594620F7-8345-4316-A3BD-A66A275A234E}"/>
    <cellStyle name="Normal 9 3 3 28" xfId="15999" xr:uid="{77CADD8E-1CD8-44D7-922A-A6233A0B40D5}"/>
    <cellStyle name="Normal 9 3 3 29" xfId="16000" xr:uid="{410833D7-B551-422C-BB23-A68DEC915005}"/>
    <cellStyle name="Normal 9 3 3 3" xfId="16001" xr:uid="{2C287506-76E1-4A26-9B97-A6039586CC56}"/>
    <cellStyle name="Normal 9 3 3 30" xfId="16002" xr:uid="{0953A626-82EB-4780-A114-EB5739682111}"/>
    <cellStyle name="Normal 9 3 3 31" xfId="16003" xr:uid="{139E9558-86FA-44E6-BB46-276785824471}"/>
    <cellStyle name="Normal 9 3 3 32" xfId="16004" xr:uid="{8121E96D-99A1-4228-862A-8245B87702BE}"/>
    <cellStyle name="Normal 9 3 3 33" xfId="16005" xr:uid="{72CCFE6D-E69D-4C11-8FC7-7E73F57737BF}"/>
    <cellStyle name="Normal 9 3 3 34" xfId="16006" xr:uid="{1DFF8567-B4A0-402A-A347-C65A2099AD61}"/>
    <cellStyle name="Normal 9 3 3 35" xfId="16007" xr:uid="{69257BB8-DFAE-4A97-AE3B-6AF8F839157A}"/>
    <cellStyle name="Normal 9 3 3 36" xfId="16008" xr:uid="{8DD5F3BD-88C1-4DD4-B6D9-29850BFABAE8}"/>
    <cellStyle name="Normal 9 3 3 37" xfId="16009" xr:uid="{50097750-061E-4184-9909-E2B5BDB28F58}"/>
    <cellStyle name="Normal 9 3 3 38" xfId="16010" xr:uid="{DCA3534D-DCC8-4749-9759-52EE8E190A47}"/>
    <cellStyle name="Normal 9 3 3 4" xfId="16011" xr:uid="{3EF06292-6410-4969-B14F-B177DD4059BA}"/>
    <cellStyle name="Normal 9 3 3 5" xfId="16012" xr:uid="{74D93642-ED0A-4227-806C-D9D3794BE4BD}"/>
    <cellStyle name="Normal 9 3 3 6" xfId="16013" xr:uid="{B403A40B-3038-4DBF-B0E9-07964B7E48DE}"/>
    <cellStyle name="Normal 9 3 3 7" xfId="16014" xr:uid="{BDD216FE-242C-45A0-9A7B-B67EFFBE269A}"/>
    <cellStyle name="Normal 9 3 3 8" xfId="16015" xr:uid="{8B6FFC37-1E0D-49CC-926B-27B0FF45F362}"/>
    <cellStyle name="Normal 9 3 3 9" xfId="16016" xr:uid="{9544CE04-9931-49D1-A64E-456CABFC770F}"/>
    <cellStyle name="Normal 9 3 30" xfId="16017" xr:uid="{C93DA6BE-E314-41C5-BAF1-4F43BF7BE249}"/>
    <cellStyle name="Normal 9 3 31" xfId="16018" xr:uid="{22FB293A-EDD3-43A5-A942-7D2897B19BBE}"/>
    <cellStyle name="Normal 9 3 32" xfId="16019" xr:uid="{54CCCDC7-B072-48B6-A255-88A4FBD67301}"/>
    <cellStyle name="Normal 9 3 33" xfId="16020" xr:uid="{BF64829C-9B66-4D74-8C4D-369B2C640B4F}"/>
    <cellStyle name="Normal 9 3 34" xfId="16021" xr:uid="{7A52B218-75D5-4B9B-BF92-AD79CABE4F06}"/>
    <cellStyle name="Normal 9 3 35" xfId="16022" xr:uid="{67AE04C7-8F21-464B-B339-A7601CAC4739}"/>
    <cellStyle name="Normal 9 3 36" xfId="16023" xr:uid="{CEC49A2C-E527-4C49-8D49-2BDDC5A8B298}"/>
    <cellStyle name="Normal 9 3 37" xfId="16024" xr:uid="{3B72D8EB-75C6-40DE-AEDF-692E556B104C}"/>
    <cellStyle name="Normal 9 3 38" xfId="16025" xr:uid="{5FF8F379-6F1D-4B0B-A8D4-9BDC28BC55F9}"/>
    <cellStyle name="Normal 9 3 39" xfId="16026" xr:uid="{D8375C99-6DBA-4E43-9534-310064EBCC8C}"/>
    <cellStyle name="Normal 9 3 4" xfId="16027" xr:uid="{0E8AE978-E1BE-4B72-9D8C-01AC218D27A7}"/>
    <cellStyle name="Normal 9 3 40" xfId="16028" xr:uid="{331AA7B0-59BB-4210-BEAD-45A0A70F02BC}"/>
    <cellStyle name="Normal 9 3 41" xfId="16029" xr:uid="{5D3D5412-EA32-4A66-AD30-50849935EA8E}"/>
    <cellStyle name="Normal 9 3 42" xfId="16030" xr:uid="{67803640-7102-40B3-880F-4D1B1FF38DFA}"/>
    <cellStyle name="Normal 9 3 43" xfId="16031" xr:uid="{F6DEE859-8577-4718-A4C4-4D6246FC7F86}"/>
    <cellStyle name="Normal 9 3 44" xfId="16032" xr:uid="{4DD73AE2-4B30-4BF9-BFB1-8E8FF1755745}"/>
    <cellStyle name="Normal 9 3 45" xfId="16033" xr:uid="{104CFDA7-D2BA-4725-87A6-121A320F1878}"/>
    <cellStyle name="Normal 9 3 46" xfId="16034" xr:uid="{047EA8B3-E580-4672-87E1-AC77E9B8B12B}"/>
    <cellStyle name="Normal 9 3 47" xfId="16035" xr:uid="{4BC55CE0-FF5B-4529-8E0D-2B69AC2554F5}"/>
    <cellStyle name="Normal 9 3 5" xfId="16036" xr:uid="{8FDC3863-6091-4776-BBEC-93B5A6E65488}"/>
    <cellStyle name="Normal 9 3 6" xfId="16037" xr:uid="{6AD4BE7F-B9B8-473D-9578-FA09A6B27AED}"/>
    <cellStyle name="Normal 9 3 7" xfId="16038" xr:uid="{9B28EC9A-CE13-4959-97AF-285BA7326548}"/>
    <cellStyle name="Normal 9 3 8" xfId="16039" xr:uid="{582875B9-F2FD-4180-B6D5-DE3BB1DC20DD}"/>
    <cellStyle name="Normal 9 3 9" xfId="16040" xr:uid="{25A3810C-25B7-4548-9F2F-F13B40CBB8FA}"/>
    <cellStyle name="Normal 9 30" xfId="16041" xr:uid="{95A31355-D94F-484C-B9BF-FB209B3096A3}"/>
    <cellStyle name="Normal 9 31" xfId="16042" xr:uid="{6C060E60-B83E-45B2-81BD-5F765967AF40}"/>
    <cellStyle name="Normal 9 32" xfId="16043" xr:uid="{F26CA531-6C0A-4B7B-83F4-E590CEB12315}"/>
    <cellStyle name="Normal 9 33" xfId="16044" xr:uid="{809F2351-9F48-44A6-82CB-B981D0449989}"/>
    <cellStyle name="Normal 9 34" xfId="16045" xr:uid="{8142F3FE-E3FD-43F3-BD2E-0A539479421F}"/>
    <cellStyle name="Normal 9 35" xfId="16046" xr:uid="{57CAFBDF-E847-438A-A4A3-46E2071440A8}"/>
    <cellStyle name="Normal 9 36" xfId="16047" xr:uid="{A6BEF314-DAC4-4800-869F-9BDF3224FC20}"/>
    <cellStyle name="Normal 9 37" xfId="16048" xr:uid="{A8892E97-BDD6-4BD0-A465-E0ADD5543ED2}"/>
    <cellStyle name="Normal 9 38" xfId="16049" xr:uid="{35BB77F8-EB9E-4154-9710-CCA86626692A}"/>
    <cellStyle name="Normal 9 39" xfId="16050" xr:uid="{791FB9F8-D231-4679-B4E2-EC42C7B4E245}"/>
    <cellStyle name="Normal 9 4" xfId="16051" xr:uid="{CE78B088-7196-4BFE-B2D2-948AD775DED8}"/>
    <cellStyle name="Normal 9 4 10" xfId="16052" xr:uid="{28C529D3-7633-406D-9B6C-F00D0E2CB7A0}"/>
    <cellStyle name="Normal 9 4 11" xfId="16053" xr:uid="{B8EB3BAE-F4BF-4726-8874-BF921A73F834}"/>
    <cellStyle name="Normal 9 4 12" xfId="16054" xr:uid="{54DDE365-3114-4822-9D53-E77BA151ECFA}"/>
    <cellStyle name="Normal 9 4 13" xfId="16055" xr:uid="{034EB290-4368-4E9E-B9F9-2321CF98F090}"/>
    <cellStyle name="Normal 9 4 14" xfId="16056" xr:uid="{582BAF5E-D9DC-4718-BCCC-57CC86F8921E}"/>
    <cellStyle name="Normal 9 4 15" xfId="16057" xr:uid="{99B30A71-3E99-4990-AA61-03A4EBA85F6D}"/>
    <cellStyle name="Normal 9 4 16" xfId="16058" xr:uid="{8CB5D6D7-E76D-4CA2-BBFB-2956CD513B7F}"/>
    <cellStyle name="Normal 9 4 17" xfId="16059" xr:uid="{F93D0268-0BA4-4D12-9B78-F18C29BBEB48}"/>
    <cellStyle name="Normal 9 4 18" xfId="16060" xr:uid="{171F56E5-A2D1-4E3B-A127-2B715707A0D2}"/>
    <cellStyle name="Normal 9 4 19" xfId="16061" xr:uid="{B8EC7463-34A9-4984-9343-0A3EF5C57800}"/>
    <cellStyle name="Normal 9 4 2" xfId="16062" xr:uid="{CE129D1C-88F2-4402-9243-216C272A2913}"/>
    <cellStyle name="Normal 9 4 2 10" xfId="16063" xr:uid="{FB3A84F8-31C0-45FA-8CB4-1B84FF5A6F20}"/>
    <cellStyle name="Normal 9 4 2 11" xfId="16064" xr:uid="{35C75127-8D73-4F67-8E13-AD0759900E64}"/>
    <cellStyle name="Normal 9 4 2 12" xfId="16065" xr:uid="{DA2D58A8-14B8-4C30-869B-56112F70893F}"/>
    <cellStyle name="Normal 9 4 2 13" xfId="16066" xr:uid="{F1470828-E055-4B46-84F4-415BD9E901B9}"/>
    <cellStyle name="Normal 9 4 2 14" xfId="16067" xr:uid="{A204B83A-7EF9-4771-8B2D-4D12DE949B50}"/>
    <cellStyle name="Normal 9 4 2 15" xfId="16068" xr:uid="{16C825E8-CBF8-474D-8E49-1A2FB7649E69}"/>
    <cellStyle name="Normal 9 4 2 16" xfId="16069" xr:uid="{22B4B262-934A-42EB-95DA-B35104612776}"/>
    <cellStyle name="Normal 9 4 2 17" xfId="16070" xr:uid="{5A15D054-7AA2-4787-965D-B75308659036}"/>
    <cellStyle name="Normal 9 4 2 18" xfId="16071" xr:uid="{AAD5BB34-8DEE-4A84-AA25-7F0D9301126F}"/>
    <cellStyle name="Normal 9 4 2 19" xfId="16072" xr:uid="{C31BC479-2C53-4F9E-A624-8B9F37630DC2}"/>
    <cellStyle name="Normal 9 4 2 2" xfId="16073" xr:uid="{6C4E8C78-55FB-4D6A-8E40-89F0EB34FE9A}"/>
    <cellStyle name="Normal 9 4 2 2 10" xfId="16074" xr:uid="{95D17BD2-6978-4E3E-8946-27B032DF0550}"/>
    <cellStyle name="Normal 9 4 2 2 11" xfId="16075" xr:uid="{8DC35759-9E66-40EE-B6C8-46C875B4B8E9}"/>
    <cellStyle name="Normal 9 4 2 2 12" xfId="16076" xr:uid="{A77B9AA8-20C2-40DC-A44D-70DF6080BFA1}"/>
    <cellStyle name="Normal 9 4 2 2 13" xfId="16077" xr:uid="{58763713-ECE6-4B69-A054-1BA48F3F95DC}"/>
    <cellStyle name="Normal 9 4 2 2 14" xfId="16078" xr:uid="{C74A3F39-E556-4CDC-A903-8C065A3DC3EE}"/>
    <cellStyle name="Normal 9 4 2 2 15" xfId="16079" xr:uid="{30BD6714-142D-4E6A-B7F9-8981BAA72FE7}"/>
    <cellStyle name="Normal 9 4 2 2 16" xfId="16080" xr:uid="{AC4DD2EE-CB81-4ED2-B9C4-386DC85D3B87}"/>
    <cellStyle name="Normal 9 4 2 2 17" xfId="16081" xr:uid="{BF768F65-05BD-4073-85AC-C67043C8D1A0}"/>
    <cellStyle name="Normal 9 4 2 2 18" xfId="16082" xr:uid="{1FC352E4-D75A-4C93-990F-FE34E19B4BE1}"/>
    <cellStyle name="Normal 9 4 2 2 19" xfId="16083" xr:uid="{C7EED736-6980-46AC-BBA8-8D40E8AFC7B5}"/>
    <cellStyle name="Normal 9 4 2 2 2" xfId="16084" xr:uid="{B00D7A3B-55F4-420C-849B-FECF02B526F1}"/>
    <cellStyle name="Normal 9 4 2 2 2 10" xfId="16085" xr:uid="{090CA4ED-2E7F-4BAF-9D39-7DF129AE72D9}"/>
    <cellStyle name="Normal 9 4 2 2 2 11" xfId="16086" xr:uid="{9D42E883-2552-4C4C-BCA9-2DD4AC96C3DD}"/>
    <cellStyle name="Normal 9 4 2 2 2 12" xfId="16087" xr:uid="{33B583AB-85D4-4B08-8547-F12D1B1DB9B8}"/>
    <cellStyle name="Normal 9 4 2 2 2 13" xfId="16088" xr:uid="{5D5F81B9-C197-4547-9769-EDF4640A5069}"/>
    <cellStyle name="Normal 9 4 2 2 2 14" xfId="16089" xr:uid="{C8CC57B8-6F0B-4E01-A0F5-814D04B55D99}"/>
    <cellStyle name="Normal 9 4 2 2 2 15" xfId="16090" xr:uid="{CEBB51EF-6021-4DFD-9373-27CB820887E4}"/>
    <cellStyle name="Normal 9 4 2 2 2 16" xfId="16091" xr:uid="{E8E5B37F-0161-4C11-936F-71E294A0C51E}"/>
    <cellStyle name="Normal 9 4 2 2 2 17" xfId="16092" xr:uid="{15E1AC0D-9838-4700-AF0E-215676FB4E21}"/>
    <cellStyle name="Normal 9 4 2 2 2 18" xfId="16093" xr:uid="{79149728-FADD-422F-B228-ED480DF2E014}"/>
    <cellStyle name="Normal 9 4 2 2 2 19" xfId="16094" xr:uid="{837A2983-615F-4770-92CD-695820F0E511}"/>
    <cellStyle name="Normal 9 4 2 2 2 2" xfId="16095" xr:uid="{0559F6AF-95F0-4D5D-90B9-372931E8C7F8}"/>
    <cellStyle name="Normal 9 4 2 2 2 20" xfId="16096" xr:uid="{5409625B-DC85-4C63-9A80-0C4AB2B99C3B}"/>
    <cellStyle name="Normal 9 4 2 2 2 21" xfId="16097" xr:uid="{D49883CB-43F0-45DE-9786-7B5302B87129}"/>
    <cellStyle name="Normal 9 4 2 2 2 22" xfId="16098" xr:uid="{8FE45A41-552E-4D9E-BCDE-B422F114647D}"/>
    <cellStyle name="Normal 9 4 2 2 2 23" xfId="16099" xr:uid="{C1BDDC6B-8DDC-4A97-9ED1-1970ED86C791}"/>
    <cellStyle name="Normal 9 4 2 2 2 24" xfId="16100" xr:uid="{2B8986AA-B893-4398-B2EE-1BC553D1C85B}"/>
    <cellStyle name="Normal 9 4 2 2 2 25" xfId="16101" xr:uid="{25B04A05-7E8F-4AFA-827C-A60106D6701B}"/>
    <cellStyle name="Normal 9 4 2 2 2 26" xfId="16102" xr:uid="{A75CC965-AB03-4122-90A2-ADE7B2D464A2}"/>
    <cellStyle name="Normal 9 4 2 2 2 27" xfId="16103" xr:uid="{77CE108A-A778-4900-81BC-8FD87C90799C}"/>
    <cellStyle name="Normal 9 4 2 2 2 28" xfId="16104" xr:uid="{9DED21DA-8834-4DB6-B9A6-6DA70F952054}"/>
    <cellStyle name="Normal 9 4 2 2 2 29" xfId="16105" xr:uid="{DD33E8BB-46F0-4B3D-AF7F-CD28BA69728A}"/>
    <cellStyle name="Normal 9 4 2 2 2 3" xfId="16106" xr:uid="{A9E933D1-A875-4989-8A53-4DAB7637A798}"/>
    <cellStyle name="Normal 9 4 2 2 2 30" xfId="16107" xr:uid="{2C02FF32-1FA7-41D8-A122-18F3B65110D5}"/>
    <cellStyle name="Normal 9 4 2 2 2 31" xfId="16108" xr:uid="{4125E3E5-F3C2-4CF8-8600-EF747E3A5EA5}"/>
    <cellStyle name="Normal 9 4 2 2 2 32" xfId="16109" xr:uid="{266D36FB-D3E7-4E3F-9B74-7B2E5B81F3E5}"/>
    <cellStyle name="Normal 9 4 2 2 2 33" xfId="16110" xr:uid="{900BACA1-FC52-4A88-BBCF-968BD6BFFEEC}"/>
    <cellStyle name="Normal 9 4 2 2 2 34" xfId="16111" xr:uid="{AAE3B703-669A-40A3-AAA7-8FD15E1065BD}"/>
    <cellStyle name="Normal 9 4 2 2 2 35" xfId="16112" xr:uid="{67168FD9-3229-4FA4-85A2-FCC5E69A0053}"/>
    <cellStyle name="Normal 9 4 2 2 2 36" xfId="16113" xr:uid="{47CE71CA-EC34-44A6-BD2F-C3DD2F3EB53E}"/>
    <cellStyle name="Normal 9 4 2 2 2 37" xfId="16114" xr:uid="{880CDE24-3801-49C2-A64C-523ED379343B}"/>
    <cellStyle name="Normal 9 4 2 2 2 38" xfId="16115" xr:uid="{B0877FFD-9A23-4E33-BE87-9BBE35BE2D8B}"/>
    <cellStyle name="Normal 9 4 2 2 2 4" xfId="16116" xr:uid="{277FED9F-C9F8-42AD-AA35-36AAA19CF4B6}"/>
    <cellStyle name="Normal 9 4 2 2 2 5" xfId="16117" xr:uid="{C9692657-AB36-4C7B-81EC-CED268BCD8DF}"/>
    <cellStyle name="Normal 9 4 2 2 2 6" xfId="16118" xr:uid="{BD544CFD-8A71-48A8-94E9-F761242B5664}"/>
    <cellStyle name="Normal 9 4 2 2 2 7" xfId="16119" xr:uid="{F21BF33B-BFC9-4CED-A3D5-D5DC5944272C}"/>
    <cellStyle name="Normal 9 4 2 2 2 8" xfId="16120" xr:uid="{65FB07FD-75BC-4DDE-8336-4AB8705F1655}"/>
    <cellStyle name="Normal 9 4 2 2 2 9" xfId="16121" xr:uid="{DFC247C2-6FE3-4668-B455-0F1929B58097}"/>
    <cellStyle name="Normal 9 4 2 2 20" xfId="16122" xr:uid="{127A2A23-9D1C-4CDE-8498-8891219CE940}"/>
    <cellStyle name="Normal 9 4 2 2 21" xfId="16123" xr:uid="{558DC5FA-12B7-4314-A754-D666D7C39DEC}"/>
    <cellStyle name="Normal 9 4 2 2 22" xfId="16124" xr:uid="{2392687B-09E2-4F8C-8E32-1F3F150050BE}"/>
    <cellStyle name="Normal 9 4 2 2 23" xfId="16125" xr:uid="{EC984BCA-68F1-4B89-B240-284CE6C8B2C6}"/>
    <cellStyle name="Normal 9 4 2 2 24" xfId="16126" xr:uid="{BBF230DD-0F00-42E7-A1E1-49575E3C085A}"/>
    <cellStyle name="Normal 9 4 2 2 25" xfId="16127" xr:uid="{6740F928-88B5-4FB7-A87E-5B435646782A}"/>
    <cellStyle name="Normal 9 4 2 2 26" xfId="16128" xr:uid="{F163E26B-2DBA-4660-93F7-21362E96FE41}"/>
    <cellStyle name="Normal 9 4 2 2 27" xfId="16129" xr:uid="{D3BCF92D-22F0-430A-AF77-E9289F2323AB}"/>
    <cellStyle name="Normal 9 4 2 2 28" xfId="16130" xr:uid="{32D689DC-548D-409D-AF70-641187EFB766}"/>
    <cellStyle name="Normal 9 4 2 2 29" xfId="16131" xr:uid="{0EDC17F7-301F-4261-8F75-064E58713383}"/>
    <cellStyle name="Normal 9 4 2 2 3" xfId="16132" xr:uid="{64A99143-AC1B-4E9C-8F54-6DBB92BE0A7B}"/>
    <cellStyle name="Normal 9 4 2 2 30" xfId="16133" xr:uid="{D44F35C8-F28B-4432-80DE-7AB499AEC9DC}"/>
    <cellStyle name="Normal 9 4 2 2 31" xfId="16134" xr:uid="{698BC3E3-E9EA-4928-BC00-4CA1C3F4B6B6}"/>
    <cellStyle name="Normal 9 4 2 2 32" xfId="16135" xr:uid="{8E7407DC-5BE8-4A68-A580-4A84BBC1B3D7}"/>
    <cellStyle name="Normal 9 4 2 2 33" xfId="16136" xr:uid="{B4440DDD-394F-4464-9689-A964C7BD2C38}"/>
    <cellStyle name="Normal 9 4 2 2 34" xfId="16137" xr:uid="{EC51F4E1-1DAE-43A1-ABDF-362685AF25EA}"/>
    <cellStyle name="Normal 9 4 2 2 35" xfId="16138" xr:uid="{167A4BF6-C1CC-472E-8134-893DE563A1D3}"/>
    <cellStyle name="Normal 9 4 2 2 36" xfId="16139" xr:uid="{85159421-1CC8-4E6D-AA9A-1214F8233C3F}"/>
    <cellStyle name="Normal 9 4 2 2 37" xfId="16140" xr:uid="{7FB36714-C6AE-4F7B-A7C9-732C2D1D802A}"/>
    <cellStyle name="Normal 9 4 2 2 38" xfId="16141" xr:uid="{2070F085-3C4F-4C62-A82B-22AAF38CBE6A}"/>
    <cellStyle name="Normal 9 4 2 2 4" xfId="16142" xr:uid="{E7FEC504-A6C7-46CC-9218-01F2C6FC09EE}"/>
    <cellStyle name="Normal 9 4 2 2 5" xfId="16143" xr:uid="{4E0EFBF9-A33F-4EF7-A8D0-E01089E9DE6F}"/>
    <cellStyle name="Normal 9 4 2 2 6" xfId="16144" xr:uid="{0BD100D5-0E6E-4B3E-8B50-0B50A622780E}"/>
    <cellStyle name="Normal 9 4 2 2 7" xfId="16145" xr:uid="{AA9A8670-E52D-4BE5-882C-223B26CE59BA}"/>
    <cellStyle name="Normal 9 4 2 2 8" xfId="16146" xr:uid="{6B829AF3-DA14-4B86-8F62-88F171AFC3F3}"/>
    <cellStyle name="Normal 9 4 2 2 9" xfId="16147" xr:uid="{FF7B0F95-0160-4A1E-A006-9D44A4979A48}"/>
    <cellStyle name="Normal 9 4 2 20" xfId="16148" xr:uid="{27DF20C5-65E2-4C44-A0FF-D935EFBBFD12}"/>
    <cellStyle name="Normal 9 4 2 21" xfId="16149" xr:uid="{DBF44A6A-FF86-4FA3-8572-C2B82A9F58EC}"/>
    <cellStyle name="Normal 9 4 2 22" xfId="16150" xr:uid="{B2BB32B0-AB01-479C-BA6F-DEDB5033AAA7}"/>
    <cellStyle name="Normal 9 4 2 23" xfId="16151" xr:uid="{0B856CDB-7B83-4B9E-AA4A-E2980BAC4B05}"/>
    <cellStyle name="Normal 9 4 2 24" xfId="16152" xr:uid="{FEA5AD06-B2CE-4596-8DD2-861333671AD8}"/>
    <cellStyle name="Normal 9 4 2 25" xfId="16153" xr:uid="{FB30F32C-7321-483D-BED8-319494223242}"/>
    <cellStyle name="Normal 9 4 2 26" xfId="16154" xr:uid="{DAD17E0A-0534-4753-B800-5574684A66A9}"/>
    <cellStyle name="Normal 9 4 2 27" xfId="16155" xr:uid="{0C511CD3-B236-4D22-94E5-DF6C7603D677}"/>
    <cellStyle name="Normal 9 4 2 28" xfId="16156" xr:uid="{891262FC-8090-4F37-ABF6-66A16628FEBD}"/>
    <cellStyle name="Normal 9 4 2 29" xfId="16157" xr:uid="{1FBD9B76-6B67-40AC-AA7A-31F84E7ABE82}"/>
    <cellStyle name="Normal 9 4 2 3" xfId="16158" xr:uid="{F48FE214-CAB7-4384-BFD2-8F1404C81CDC}"/>
    <cellStyle name="Normal 9 4 2 30" xfId="16159" xr:uid="{65925F55-347D-4265-B134-EE89D2BBBBC9}"/>
    <cellStyle name="Normal 9 4 2 31" xfId="16160" xr:uid="{9FDEC058-CCE5-4DE6-9E24-428AC642A37D}"/>
    <cellStyle name="Normal 9 4 2 32" xfId="16161" xr:uid="{D6937F51-CA84-496C-8B57-07D848B2E625}"/>
    <cellStyle name="Normal 9 4 2 33" xfId="16162" xr:uid="{32A11219-CE43-4044-8DAA-AC57B173BA59}"/>
    <cellStyle name="Normal 9 4 2 34" xfId="16163" xr:uid="{F30B0D28-6645-404F-BC37-23B921904DE4}"/>
    <cellStyle name="Normal 9 4 2 35" xfId="16164" xr:uid="{348EE577-BDB3-4623-A9FD-7A34B98710CB}"/>
    <cellStyle name="Normal 9 4 2 36" xfId="16165" xr:uid="{70768662-9512-479C-B421-7CCBC7F7D98B}"/>
    <cellStyle name="Normal 9 4 2 37" xfId="16166" xr:uid="{6B9E7413-F7CC-4FB4-9A92-78DD25EF1C6A}"/>
    <cellStyle name="Normal 9 4 2 38" xfId="16167" xr:uid="{80C27977-F07B-466F-AF92-95D4F5F88E62}"/>
    <cellStyle name="Normal 9 4 2 39" xfId="16168" xr:uid="{82B94CCB-BDC7-4D94-B88C-E2349A151D3F}"/>
    <cellStyle name="Normal 9 4 2 4" xfId="16169" xr:uid="{923643B2-F313-4CD0-B519-972B88635A08}"/>
    <cellStyle name="Normal 9 4 2 40" xfId="16170" xr:uid="{EE8298F4-048E-4FF6-9B82-DCBDAF501375}"/>
    <cellStyle name="Normal 9 4 2 5" xfId="16171" xr:uid="{6BCD88FF-D27B-4AC7-8C56-EC5B55535174}"/>
    <cellStyle name="Normal 9 4 2 6" xfId="16172" xr:uid="{04FAF792-39B9-4679-A7BA-DCFAB2786281}"/>
    <cellStyle name="Normal 9 4 2 7" xfId="16173" xr:uid="{0F48829D-CD62-49BA-96CE-0B6B6766B48D}"/>
    <cellStyle name="Normal 9 4 2 8" xfId="16174" xr:uid="{B1FF7146-EA04-496E-882F-DB0738BD5180}"/>
    <cellStyle name="Normal 9 4 2 9" xfId="16175" xr:uid="{6A0D0F47-4A2F-406C-813F-4FEAEDDA25E1}"/>
    <cellStyle name="Normal 9 4 20" xfId="16176" xr:uid="{4E4D6DFE-D8BA-48B7-AEA2-3B4D4460B093}"/>
    <cellStyle name="Normal 9 4 21" xfId="16177" xr:uid="{F4D55D66-0C39-44CC-B77D-3A0C37D814EA}"/>
    <cellStyle name="Normal 9 4 22" xfId="16178" xr:uid="{5753D38C-CA66-4D2C-A21A-D87798C64A7E}"/>
    <cellStyle name="Normal 9 4 23" xfId="16179" xr:uid="{6E045FC9-A5C3-4849-805B-A3BE0403812A}"/>
    <cellStyle name="Normal 9 4 24" xfId="16180" xr:uid="{341506B4-E33F-4ED3-8B2D-B48C721E1E1A}"/>
    <cellStyle name="Normal 9 4 25" xfId="16181" xr:uid="{71D8537C-CB65-42EB-A67F-DB747783CF58}"/>
    <cellStyle name="Normal 9 4 26" xfId="16182" xr:uid="{B3C07EC0-34EA-4B4A-BB2E-AEAB6681F84F}"/>
    <cellStyle name="Normal 9 4 27" xfId="16183" xr:uid="{0E9618FB-1FD0-4EC9-B0E2-4A7E8E73C1A7}"/>
    <cellStyle name="Normal 9 4 28" xfId="16184" xr:uid="{C0E05A0A-9BFB-4D66-956B-CF0F8234CA60}"/>
    <cellStyle name="Normal 9 4 29" xfId="16185" xr:uid="{CA2BEDBE-1DCA-4FBB-877D-59425BFC65E5}"/>
    <cellStyle name="Normal 9 4 3" xfId="16186" xr:uid="{8F7EE536-D010-453B-BD42-96C654E3248D}"/>
    <cellStyle name="Normal 9 4 3 10" xfId="16187" xr:uid="{3E9DE226-D6C7-40F3-8AA5-6D45976A5B1C}"/>
    <cellStyle name="Normal 9 4 3 11" xfId="16188" xr:uid="{B3D6E05D-EADF-4034-B644-008258DFBC57}"/>
    <cellStyle name="Normal 9 4 3 12" xfId="16189" xr:uid="{549DA515-2840-45CF-9F9F-0928B5C57412}"/>
    <cellStyle name="Normal 9 4 3 13" xfId="16190" xr:uid="{047319FB-69DF-4582-A0E6-23E441D31E40}"/>
    <cellStyle name="Normal 9 4 3 14" xfId="16191" xr:uid="{81EE3AA2-BC46-4595-A3EF-91EF006A43AF}"/>
    <cellStyle name="Normal 9 4 3 15" xfId="16192" xr:uid="{D87F5AFE-5626-4210-A6A1-35C14E5B6404}"/>
    <cellStyle name="Normal 9 4 3 16" xfId="16193" xr:uid="{C26C72AA-6824-490A-81EE-3C560E15D549}"/>
    <cellStyle name="Normal 9 4 3 17" xfId="16194" xr:uid="{65BB1ED8-40D6-48BD-93E7-0656EDF9DF1E}"/>
    <cellStyle name="Normal 9 4 3 18" xfId="16195" xr:uid="{41599729-342B-4785-89B2-CA53A6E6F981}"/>
    <cellStyle name="Normal 9 4 3 19" xfId="16196" xr:uid="{A501B236-6A9A-4260-A348-BBC58707AFB7}"/>
    <cellStyle name="Normal 9 4 3 2" xfId="16197" xr:uid="{9106EB6B-69C2-434B-8847-427A2F5EB5C6}"/>
    <cellStyle name="Normal 9 4 3 2 10" xfId="16198" xr:uid="{0F01CD9D-C3AD-47EF-94AB-19C05BBAED68}"/>
    <cellStyle name="Normal 9 4 3 2 11" xfId="16199" xr:uid="{16CE0804-C2C5-46B3-ADE9-B01734F926C9}"/>
    <cellStyle name="Normal 9 4 3 2 12" xfId="16200" xr:uid="{4BC387FC-6BB8-456B-BDA7-F37848D0D3E7}"/>
    <cellStyle name="Normal 9 4 3 2 13" xfId="16201" xr:uid="{77E91A51-D979-45F1-8517-DE1B68FAB606}"/>
    <cellStyle name="Normal 9 4 3 2 14" xfId="16202" xr:uid="{F3673831-AB11-47F6-A3B8-B9BEE0D04C07}"/>
    <cellStyle name="Normal 9 4 3 2 15" xfId="16203" xr:uid="{CF407AE4-96ED-4DD9-958A-CE081C92C1EB}"/>
    <cellStyle name="Normal 9 4 3 2 16" xfId="16204" xr:uid="{BB42D65A-46F0-4AEB-9BB6-FCF7521BE58D}"/>
    <cellStyle name="Normal 9 4 3 2 17" xfId="16205" xr:uid="{B57FAD8C-8CCF-47AB-992B-342BFAAEF572}"/>
    <cellStyle name="Normal 9 4 3 2 18" xfId="16206" xr:uid="{D8F18D2B-ADF6-48F1-8A4B-D7040D31BB37}"/>
    <cellStyle name="Normal 9 4 3 2 19" xfId="16207" xr:uid="{74FE2D1C-7C91-4C92-9F05-E77B560AA6E0}"/>
    <cellStyle name="Normal 9 4 3 2 2" xfId="16208" xr:uid="{2CA63791-82CA-41BB-B811-7061C7984FB8}"/>
    <cellStyle name="Normal 9 4 3 2 20" xfId="16209" xr:uid="{888A48DB-4771-44B5-931F-EFE416FEAA91}"/>
    <cellStyle name="Normal 9 4 3 2 21" xfId="16210" xr:uid="{30CCFE32-0F6B-4659-BB3C-0A4E112A469F}"/>
    <cellStyle name="Normal 9 4 3 2 22" xfId="16211" xr:uid="{BC69601D-E86A-442A-87A4-FA6BFBC85BEC}"/>
    <cellStyle name="Normal 9 4 3 2 23" xfId="16212" xr:uid="{43054942-B009-4F82-BD45-EF3AB3DAB331}"/>
    <cellStyle name="Normal 9 4 3 2 24" xfId="16213" xr:uid="{96381E08-81C5-475A-BA0D-0F334153242B}"/>
    <cellStyle name="Normal 9 4 3 2 25" xfId="16214" xr:uid="{8FBE0BB8-CE6F-4F19-B3BB-F9736B46A1D2}"/>
    <cellStyle name="Normal 9 4 3 2 26" xfId="16215" xr:uid="{352D81D5-9DB6-415C-99C6-A0C1F50842BC}"/>
    <cellStyle name="Normal 9 4 3 2 27" xfId="16216" xr:uid="{CCD320E7-681B-4F2C-A1E9-269757FA9326}"/>
    <cellStyle name="Normal 9 4 3 2 28" xfId="16217" xr:uid="{0443D3B3-FDA8-4057-8595-A58026D230EE}"/>
    <cellStyle name="Normal 9 4 3 2 29" xfId="16218" xr:uid="{B0A76E1A-7492-466C-964B-B473991AC9B2}"/>
    <cellStyle name="Normal 9 4 3 2 3" xfId="16219" xr:uid="{D2BB51D5-22F8-49E3-A238-D0EFDF4A619D}"/>
    <cellStyle name="Normal 9 4 3 2 30" xfId="16220" xr:uid="{90BA1027-BD13-49C3-BBD9-594F22B11D39}"/>
    <cellStyle name="Normal 9 4 3 2 31" xfId="16221" xr:uid="{771C6399-C860-4184-BAD1-73785AC14B5B}"/>
    <cellStyle name="Normal 9 4 3 2 32" xfId="16222" xr:uid="{16881BCA-1793-4703-9B52-FA35B7EC35D4}"/>
    <cellStyle name="Normal 9 4 3 2 33" xfId="16223" xr:uid="{A8F4D5AF-6B5D-4651-82B3-B530CCF216AE}"/>
    <cellStyle name="Normal 9 4 3 2 34" xfId="16224" xr:uid="{480009B0-0A8B-47DB-9A02-F0D327BB0AC5}"/>
    <cellStyle name="Normal 9 4 3 2 35" xfId="16225" xr:uid="{D9AD5FFF-ADD5-416C-92D0-0B9BCD2B66EF}"/>
    <cellStyle name="Normal 9 4 3 2 36" xfId="16226" xr:uid="{5F367AEE-A7E0-42DA-B5B3-BD08B6B9BEA5}"/>
    <cellStyle name="Normal 9 4 3 2 37" xfId="16227" xr:uid="{91526C86-D4E3-4CE7-835B-0719E97D4687}"/>
    <cellStyle name="Normal 9 4 3 2 38" xfId="16228" xr:uid="{46289505-1902-437A-90E3-DC110322C134}"/>
    <cellStyle name="Normal 9 4 3 2 4" xfId="16229" xr:uid="{ED6075F6-8EA2-43CC-AA4F-BBB09CE56290}"/>
    <cellStyle name="Normal 9 4 3 2 5" xfId="16230" xr:uid="{988EA9AB-846C-4063-A60A-2DE50713B293}"/>
    <cellStyle name="Normal 9 4 3 2 6" xfId="16231" xr:uid="{EBB7EA5E-2936-4240-968B-8235D847FADB}"/>
    <cellStyle name="Normal 9 4 3 2 7" xfId="16232" xr:uid="{301F5D50-A4D7-4B85-887B-06BB6C82C64E}"/>
    <cellStyle name="Normal 9 4 3 2 8" xfId="16233" xr:uid="{5D1D9585-FDA1-446D-B935-F2057318496F}"/>
    <cellStyle name="Normal 9 4 3 2 9" xfId="16234" xr:uid="{3806BD01-26D8-43CE-8B6E-690F69DD2840}"/>
    <cellStyle name="Normal 9 4 3 20" xfId="16235" xr:uid="{CEEAF069-D619-4E5D-AB70-6C158A81FF68}"/>
    <cellStyle name="Normal 9 4 3 21" xfId="16236" xr:uid="{8199935F-FC92-4808-9CFA-A14255F7C59A}"/>
    <cellStyle name="Normal 9 4 3 22" xfId="16237" xr:uid="{110B14E2-0952-4788-AAE9-C2C97CC020DF}"/>
    <cellStyle name="Normal 9 4 3 23" xfId="16238" xr:uid="{9D0B8987-D158-4D62-B941-62534F7120A8}"/>
    <cellStyle name="Normal 9 4 3 24" xfId="16239" xr:uid="{4CCB89D7-2E77-402E-B29C-12403E4A6579}"/>
    <cellStyle name="Normal 9 4 3 25" xfId="16240" xr:uid="{B9F5C4A3-353B-4C94-AA54-5E5F7D7AF8C0}"/>
    <cellStyle name="Normal 9 4 3 26" xfId="16241" xr:uid="{9BC65B54-3F64-48F7-AE61-6B2B15955FFF}"/>
    <cellStyle name="Normal 9 4 3 27" xfId="16242" xr:uid="{68577273-5A37-414D-BC75-8D56EB282DE8}"/>
    <cellStyle name="Normal 9 4 3 28" xfId="16243" xr:uid="{C3CD3C2D-2F95-4363-97F9-1BB0CB5BA1AE}"/>
    <cellStyle name="Normal 9 4 3 29" xfId="16244" xr:uid="{D5610BE6-F66F-4D0D-975B-C84127A6F256}"/>
    <cellStyle name="Normal 9 4 3 3" xfId="16245" xr:uid="{42C1FCCA-48B7-4530-99B5-31DECC187F14}"/>
    <cellStyle name="Normal 9 4 3 30" xfId="16246" xr:uid="{202F9469-EA29-4C48-BCF2-D9858FC686EF}"/>
    <cellStyle name="Normal 9 4 3 31" xfId="16247" xr:uid="{643A032F-BCB1-4D2A-8972-833BA7062EB5}"/>
    <cellStyle name="Normal 9 4 3 32" xfId="16248" xr:uid="{13B17407-F9E1-4401-BB64-6F55370DE567}"/>
    <cellStyle name="Normal 9 4 3 33" xfId="16249" xr:uid="{2C0BD458-6A16-4241-9C56-8CD5E9F14E46}"/>
    <cellStyle name="Normal 9 4 3 34" xfId="16250" xr:uid="{AB163E5F-7EC1-4927-87EC-29F00D3F0F9B}"/>
    <cellStyle name="Normal 9 4 3 35" xfId="16251" xr:uid="{93A22C80-3DCC-40FB-9275-87CA57102655}"/>
    <cellStyle name="Normal 9 4 3 36" xfId="16252" xr:uid="{0251BBE3-1752-4038-BC55-CC0D6517D582}"/>
    <cellStyle name="Normal 9 4 3 37" xfId="16253" xr:uid="{2E427A36-8FF0-4EAA-8A3B-4129B53D73BA}"/>
    <cellStyle name="Normal 9 4 3 38" xfId="16254" xr:uid="{48C25BFF-7E96-4370-B105-43AC72177CA4}"/>
    <cellStyle name="Normal 9 4 3 4" xfId="16255" xr:uid="{A6A0069C-FB4A-4851-BA40-A88225DBEBF0}"/>
    <cellStyle name="Normal 9 4 3 5" xfId="16256" xr:uid="{BD9D8E7B-9710-4728-A713-BA785EC83ED7}"/>
    <cellStyle name="Normal 9 4 3 6" xfId="16257" xr:uid="{99447FAD-9A0B-4CB9-860C-42A0557B3FD6}"/>
    <cellStyle name="Normal 9 4 3 7" xfId="16258" xr:uid="{BF277426-B2A1-4488-8652-95A878427ECD}"/>
    <cellStyle name="Normal 9 4 3 8" xfId="16259" xr:uid="{9C773A3D-3B2C-497B-AE8B-5DD10A07E4B9}"/>
    <cellStyle name="Normal 9 4 3 9" xfId="16260" xr:uid="{0B6A4298-F6FA-4C05-AD5E-967B820FF49E}"/>
    <cellStyle name="Normal 9 4 30" xfId="16261" xr:uid="{CFAE34C8-0449-43E7-8FDC-2044B3119283}"/>
    <cellStyle name="Normal 9 4 31" xfId="16262" xr:uid="{1DDBDF10-9720-41D4-89AA-2DDC9FA1AD46}"/>
    <cellStyle name="Normal 9 4 32" xfId="16263" xr:uid="{32E53869-97BE-4C0A-B43B-2749B73CF5BD}"/>
    <cellStyle name="Normal 9 4 33" xfId="16264" xr:uid="{247ABD3C-A421-44A4-BCA6-E4A1FA5318A0}"/>
    <cellStyle name="Normal 9 4 34" xfId="16265" xr:uid="{F95C7D0B-9B73-4DEE-9F98-C56884433069}"/>
    <cellStyle name="Normal 9 4 35" xfId="16266" xr:uid="{75A89B7D-F1E2-436E-ACC7-5C0E24481E89}"/>
    <cellStyle name="Normal 9 4 36" xfId="16267" xr:uid="{A85F03FE-992F-411D-B1CD-B7543D8D8108}"/>
    <cellStyle name="Normal 9 4 37" xfId="16268" xr:uid="{5F5451DC-AA25-49BB-93FB-04FE7B7E7B92}"/>
    <cellStyle name="Normal 9 4 38" xfId="16269" xr:uid="{870A5FD4-1085-4A64-A801-24001D1A00C7}"/>
    <cellStyle name="Normal 9 4 39" xfId="16270" xr:uid="{C874AB53-07F7-4F6B-B8DF-D42729ACE666}"/>
    <cellStyle name="Normal 9 4 4" xfId="16271" xr:uid="{9B60A9FC-217A-48CA-A200-FD25CC67A8DD}"/>
    <cellStyle name="Normal 9 4 40" xfId="16272" xr:uid="{8B931717-046A-4D7E-B1DC-DF71F5C9BC5C}"/>
    <cellStyle name="Normal 9 4 41" xfId="16273" xr:uid="{690B2E5B-A35A-41FA-8F6A-81442D30EBF5}"/>
    <cellStyle name="Normal 9 4 42" xfId="16274" xr:uid="{D30DD5C4-2626-45B6-8BC0-6B38358C6FC3}"/>
    <cellStyle name="Normal 9 4 43" xfId="16275" xr:uid="{4D1E37CC-B3D0-4D22-98CA-D8AEC7D213DE}"/>
    <cellStyle name="Normal 9 4 44" xfId="16276" xr:uid="{C554EE68-D07C-48F7-8D66-59211C27001D}"/>
    <cellStyle name="Normal 9 4 45" xfId="16277" xr:uid="{65A0B324-613C-487E-824E-3DC4BB732E52}"/>
    <cellStyle name="Normal 9 4 46" xfId="16278" xr:uid="{67B6C2DC-2FE0-4F20-82E3-1B0956214668}"/>
    <cellStyle name="Normal 9 4 47" xfId="16279" xr:uid="{A439CC92-9FC0-460B-916A-B93EDFE4123E}"/>
    <cellStyle name="Normal 9 4 5" xfId="16280" xr:uid="{815D4AD0-7883-49A9-8D7E-6EB7E4956682}"/>
    <cellStyle name="Normal 9 4 6" xfId="16281" xr:uid="{20ECE6DB-1A2D-4722-9389-53D9D8E5C372}"/>
    <cellStyle name="Normal 9 4 7" xfId="16282" xr:uid="{26B4FE96-1F78-401B-87EE-AF366030D370}"/>
    <cellStyle name="Normal 9 4 8" xfId="16283" xr:uid="{D0BBFF9F-4035-49C0-84B4-E890A44036F2}"/>
    <cellStyle name="Normal 9 4 9" xfId="16284" xr:uid="{A9873C80-6470-4F64-9AD9-53C0A4DD0AA5}"/>
    <cellStyle name="Normal 9 40" xfId="16285" xr:uid="{CCE4AEC8-CB7D-457C-B791-4222FBD4E8DA}"/>
    <cellStyle name="Normal 9 41" xfId="16286" xr:uid="{00AAFAFA-0339-4393-95F5-1BF87EB6E349}"/>
    <cellStyle name="Normal 9 42" xfId="16287" xr:uid="{C98F4051-6714-423B-8BB0-AAF8E130A8F7}"/>
    <cellStyle name="Normal 9 43" xfId="16288" xr:uid="{8EF9E21E-E5FA-406B-BDCF-53F3C11D9310}"/>
    <cellStyle name="Normal 9 44" xfId="16289" xr:uid="{409902E8-BA53-43A0-AC04-011F865518A7}"/>
    <cellStyle name="Normal 9 45" xfId="16290" xr:uid="{49AB4501-69A0-41BB-BE6F-A83CC4DE067B}"/>
    <cellStyle name="Normal 9 46" xfId="16291" xr:uid="{0D98327C-4DA3-4FF0-AFBF-1B854735F575}"/>
    <cellStyle name="Normal 9 47" xfId="16292" xr:uid="{A0229DE7-F4D4-44D4-B163-27D3CEAD457A}"/>
    <cellStyle name="Normal 9 48" xfId="16293" xr:uid="{0288C4BF-AC4F-4BC6-B511-6A53E08EA53A}"/>
    <cellStyle name="Normal 9 49" xfId="16294" xr:uid="{2B2BE684-9FB0-437D-B5E6-80CFDD7A3DDD}"/>
    <cellStyle name="Normal 9 5" xfId="16295" xr:uid="{2C9B7E43-25F0-47E1-A9B1-4DB36D154B00}"/>
    <cellStyle name="Normal 9 50" xfId="16296" xr:uid="{9F636470-E9B3-494E-BEFD-E8257C1880CE}"/>
    <cellStyle name="Normal 9 51" xfId="16297" xr:uid="{E58567C3-9EC2-442A-A501-36D7E7FA9A56}"/>
    <cellStyle name="Normal 9 52" xfId="16298" xr:uid="{455C1347-DEE0-4466-916A-8CE14AAB6C08}"/>
    <cellStyle name="Normal 9 53" xfId="16299" xr:uid="{3C37C2A2-0CE4-4254-9E70-CA566073A8DC}"/>
    <cellStyle name="Normal 9 6" xfId="16300" xr:uid="{AC158213-6D9C-4A72-8B1B-AB04D665FFDF}"/>
    <cellStyle name="Normal 9 7" xfId="16301" xr:uid="{57513EB3-D56D-40D4-9964-4784D8EC8AF9}"/>
    <cellStyle name="Normal 9 8" xfId="16302" xr:uid="{CE3EE185-A564-4EFB-9A6D-A8F382056221}"/>
    <cellStyle name="Normal 9 9" xfId="16303" xr:uid="{87AF6E55-DF2B-4D54-87A7-95F296BA5EAD}"/>
    <cellStyle name="Normal_A 3" xfId="16751" xr:uid="{F1426C70-0080-40D0-A545-1CCBE45B68C4}"/>
    <cellStyle name="Normal_A_2" xfId="16748" xr:uid="{EC1DC73B-CBE3-4205-8CE4-4F11D794D52B}"/>
    <cellStyle name="Normal_A_2 2" xfId="16759" xr:uid="{EE6E0F40-90FB-407C-8EEC-B50749C66BA2}"/>
    <cellStyle name="Normal_A_3" xfId="16760" xr:uid="{BA42055D-8137-4716-A4F8-8FAEFBF815F6}"/>
    <cellStyle name="Normal_A_4" xfId="16766" xr:uid="{1210C9EE-1BDE-4EFE-B9AC-E48B3137E672}"/>
    <cellStyle name="Normal_A_4 2" xfId="16764" xr:uid="{CEEFFE6E-0804-4005-83BB-FFA782855998}"/>
    <cellStyle name="Normal_A_6" xfId="16763" xr:uid="{EC8469D9-ECCB-4F6B-B446-A05BB181E288}"/>
    <cellStyle name="Normal_A_7" xfId="16765" xr:uid="{6A0057FD-0390-4B67-8445-43374318FC8B}"/>
    <cellStyle name="Normal_TAB02" xfId="16755" xr:uid="{AF53882E-73E6-436D-8B51-2030C530AFEF}"/>
    <cellStyle name="Normal_tab021" xfId="16768" xr:uid="{C9442349-03A6-43D8-8258-CE8923BFCD3E}"/>
    <cellStyle name="Normal_tab023" xfId="16767" xr:uid="{0EE30A31-404B-45CB-B70E-9B34C5E8D72B}"/>
    <cellStyle name="Normal_TAB05" xfId="16753" xr:uid="{5167931E-8497-4931-9D6F-29F1E085DD15}"/>
    <cellStyle name="Normal_TAB05 10" xfId="16762" xr:uid="{94E3E88F-4C64-492C-B28D-1AB0439A8B7F}"/>
    <cellStyle name="Normal_TAB11" xfId="16761" xr:uid="{493EC4CB-4D6B-4189-A29A-003CCCEFCD19}"/>
    <cellStyle name="Normal_Yrbk2001_3 2" xfId="16758" xr:uid="{2F21759F-16FF-4FA3-B84A-701038FF6F3F}"/>
    <cellStyle name="Normal_Yrbk2002_3 2" xfId="16757" xr:uid="{9B273E79-05C2-487F-8157-3DF20A6EFAF3}"/>
    <cellStyle name="Normal_Yrbk2004_3 2" xfId="16756" xr:uid="{035C5E11-E0EA-4B36-A2C1-A3DC3C0B6CC1}"/>
    <cellStyle name="Normal_Yrbk2008_3 2" xfId="16754" xr:uid="{A7272AEB-42D3-4AC2-B9AD-61F698B8BDAE}"/>
    <cellStyle name="Note" xfId="23" builtinId="10" customBuiltin="1"/>
    <cellStyle name="Note 10" xfId="16304" xr:uid="{D19BA6EE-F829-4ABD-9E79-967263BA05E7}"/>
    <cellStyle name="Note 11" xfId="16305" xr:uid="{43CE64A6-A8AA-4F6F-9E19-AD4D22F7169F}"/>
    <cellStyle name="Note 12" xfId="16306" xr:uid="{916A0F2D-211A-4BC4-A1B8-B1F3D0631517}"/>
    <cellStyle name="Note 13" xfId="16307" xr:uid="{57F5715D-3734-47FB-B55C-D1B7A65B8ED5}"/>
    <cellStyle name="Note 14" xfId="16308" xr:uid="{D3882A19-82A1-4D67-B281-5537C6D63C53}"/>
    <cellStyle name="Note 15" xfId="16309" xr:uid="{3CC793A9-100B-4A57-ACE8-CB45542BF364}"/>
    <cellStyle name="Note 16" xfId="16310" xr:uid="{A0ACD308-B7A2-4AE7-965A-D3BD995FD65A}"/>
    <cellStyle name="Note 2" xfId="16311" xr:uid="{68D5BCBD-444A-4509-8AE2-C12D4A9620A0}"/>
    <cellStyle name="Note 2 10" xfId="16312" xr:uid="{ABC198DB-4920-4DCC-A3F1-82CD9E8B14CD}"/>
    <cellStyle name="Note 2 11" xfId="16313" xr:uid="{FA5741B0-3E9B-434A-9D8D-46D26B945570}"/>
    <cellStyle name="Note 2 12" xfId="16314" xr:uid="{91F6E940-C4A0-4A08-9D84-CF051E017485}"/>
    <cellStyle name="Note 2 13" xfId="16315" xr:uid="{55EC51CD-D18A-4E0A-900B-EAA302AD3C7D}"/>
    <cellStyle name="Note 2 14" xfId="16316" xr:uid="{AD1B50B0-77E9-446D-8325-371FC026F221}"/>
    <cellStyle name="Note 2 15" xfId="16317" xr:uid="{1E2DD0BB-9F64-4A47-B333-E793880887AB}"/>
    <cellStyle name="Note 2 16" xfId="16318" xr:uid="{9193D3A3-C07F-4D55-B264-D9F33DCEEA9B}"/>
    <cellStyle name="Note 2 16 10" xfId="16319" xr:uid="{1A04A314-0C97-4CDB-9F10-ED8C80F64024}"/>
    <cellStyle name="Note 2 16 11" xfId="16320" xr:uid="{4A840C05-D1A6-4368-9FDF-6217603C56AB}"/>
    <cellStyle name="Note 2 16 12" xfId="16321" xr:uid="{70D5F08E-94C7-4FA9-B4BF-D6E95ACE0013}"/>
    <cellStyle name="Note 2 16 13" xfId="16322" xr:uid="{3032C3C5-7048-42B7-B924-0AFC08D6B1E1}"/>
    <cellStyle name="Note 2 16 14" xfId="16323" xr:uid="{0A90BB85-D3DE-456E-96BE-7BB66751353B}"/>
    <cellStyle name="Note 2 16 15" xfId="16324" xr:uid="{5E453041-86BA-4854-B923-8AF043C68940}"/>
    <cellStyle name="Note 2 16 16" xfId="16325" xr:uid="{3554D355-8B78-4F39-A583-7401E8078715}"/>
    <cellStyle name="Note 2 16 17" xfId="16326" xr:uid="{93A43345-66C2-48DE-BF0D-7BF944C54248}"/>
    <cellStyle name="Note 2 16 18" xfId="16327" xr:uid="{B1A6DF7C-B73A-403D-B040-2B3527544A2A}"/>
    <cellStyle name="Note 2 16 19" xfId="16328" xr:uid="{31519AE1-D40D-4F32-A06F-7289CBBF2696}"/>
    <cellStyle name="Note 2 16 2" xfId="16329" xr:uid="{A9E23C07-0B66-4B0C-B2FB-F134488DD3AA}"/>
    <cellStyle name="Note 2 16 20" xfId="16330" xr:uid="{AD6FCCCE-3778-4753-9463-B85B41E82E0E}"/>
    <cellStyle name="Note 2 16 21" xfId="16331" xr:uid="{BA032E4E-E8B0-427F-9DBA-10A5D7CE2F6B}"/>
    <cellStyle name="Note 2 16 22" xfId="16332" xr:uid="{7CB36D95-1D9C-458C-A74E-2F84143B4290}"/>
    <cellStyle name="Note 2 16 23" xfId="16333" xr:uid="{1226F97C-2399-4706-8E7A-A5420D25DD75}"/>
    <cellStyle name="Note 2 16 24" xfId="16334" xr:uid="{348F6C87-3064-441B-9EC0-081297506765}"/>
    <cellStyle name="Note 2 16 25" xfId="16335" xr:uid="{60CE3325-4944-4870-B084-2B34EA2EC1E3}"/>
    <cellStyle name="Note 2 16 26" xfId="16336" xr:uid="{B240FF51-8BDA-4998-87A2-B807939741B6}"/>
    <cellStyle name="Note 2 16 27" xfId="16337" xr:uid="{3AA64DCA-90E0-49F3-B930-6D80FFF4A70F}"/>
    <cellStyle name="Note 2 16 28" xfId="16338" xr:uid="{7DE6BE62-ADBA-488F-BED2-8081BEEEF7F5}"/>
    <cellStyle name="Note 2 16 29" xfId="16339" xr:uid="{4B726E9E-62CF-4B5F-A657-423F92145F39}"/>
    <cellStyle name="Note 2 16 3" xfId="16340" xr:uid="{EF0BFEAD-DB49-41B1-8CA3-CB0418B597A8}"/>
    <cellStyle name="Note 2 16 30" xfId="16341" xr:uid="{24DC3D68-0183-468F-A086-C633B93BB388}"/>
    <cellStyle name="Note 2 16 31" xfId="16342" xr:uid="{5310B2C0-653E-45AC-AB0D-94940DEA3430}"/>
    <cellStyle name="Note 2 16 32" xfId="16343" xr:uid="{88CFB699-ACB2-4F8B-A580-EEFF2EAFC59F}"/>
    <cellStyle name="Note 2 16 33" xfId="16344" xr:uid="{5E02DD55-E03C-4837-9038-9EE5FFE79E48}"/>
    <cellStyle name="Note 2 16 34" xfId="16345" xr:uid="{0BA6F236-52AF-436C-AE4D-BA34A07CF0C7}"/>
    <cellStyle name="Note 2 16 35" xfId="16346" xr:uid="{12406033-1D5C-40BD-B97B-BF7228CE40CD}"/>
    <cellStyle name="Note 2 16 36" xfId="16347" xr:uid="{F7685789-A20D-424A-8481-BE9258A4D280}"/>
    <cellStyle name="Note 2 16 37" xfId="16348" xr:uid="{FD4F5A17-FD6F-446C-9B7C-FDE1EC6712C6}"/>
    <cellStyle name="Note 2 16 38" xfId="16349" xr:uid="{6C51C114-EE17-431B-AF81-AA5F32376D0A}"/>
    <cellStyle name="Note 2 16 39" xfId="16350" xr:uid="{872FF3E5-8C4F-4686-B84C-69E374D46339}"/>
    <cellStyle name="Note 2 16 4" xfId="16351" xr:uid="{1FEA202F-0929-4BF6-A27D-3B90FB5FDE80}"/>
    <cellStyle name="Note 2 16 40" xfId="16352" xr:uid="{8BEC133E-31A8-4AAE-8DF4-547353DACEA4}"/>
    <cellStyle name="Note 2 16 41" xfId="16353" xr:uid="{E55952D7-6A3F-42C0-B7C0-B7812AEA391B}"/>
    <cellStyle name="Note 2 16 42" xfId="16354" xr:uid="{A2987E91-8968-4AF7-93D5-8B32010630A6}"/>
    <cellStyle name="Note 2 16 43" xfId="16355" xr:uid="{E718E8ED-7763-40BA-AF1A-35C4A030A8EC}"/>
    <cellStyle name="Note 2 16 44" xfId="16356" xr:uid="{C4FEA95D-D907-4D8E-8EED-99E4AF0694FF}"/>
    <cellStyle name="Note 2 16 45" xfId="16357" xr:uid="{1AB37F45-C439-402B-A3D6-DDA69E9D7D5B}"/>
    <cellStyle name="Note 2 16 46" xfId="16358" xr:uid="{B6D20A4A-F558-407F-B8C3-63B8499ABDEC}"/>
    <cellStyle name="Note 2 16 47" xfId="16359" xr:uid="{A41610E1-1070-4B2E-AA11-9C9F5F2EDED9}"/>
    <cellStyle name="Note 2 16 5" xfId="16360" xr:uid="{E79A0C4D-1F1F-4FFB-8CF5-600651612F11}"/>
    <cellStyle name="Note 2 16 6" xfId="16361" xr:uid="{CE2D3CCA-2ED1-4A39-B09C-F069D0F22404}"/>
    <cellStyle name="Note 2 16 7" xfId="16362" xr:uid="{D54F7797-3F0A-46AC-8226-D3DDDBF44718}"/>
    <cellStyle name="Note 2 16 8" xfId="16363" xr:uid="{A970EDF6-541B-4B49-8250-95F786781CA1}"/>
    <cellStyle name="Note 2 16 9" xfId="16364" xr:uid="{9813E68F-B982-4B5D-9D39-08934A3F4915}"/>
    <cellStyle name="Note 2 2" xfId="16365" xr:uid="{AA687B73-6B6E-45B1-910C-DA11F23E3FDB}"/>
    <cellStyle name="Note 2 2 10" xfId="16366" xr:uid="{78166C89-3C26-486B-80E4-D25D91B210C8}"/>
    <cellStyle name="Note 2 2 2" xfId="16367" xr:uid="{3DB70E8C-29DD-40B0-BEBF-C77853957247}"/>
    <cellStyle name="Note 2 2 2 2" xfId="16368" xr:uid="{05AF0582-C0DD-4256-9239-193F13A03AE1}"/>
    <cellStyle name="Note 2 2 3" xfId="16369" xr:uid="{8A2EAC58-EB75-4D70-BB95-2F41E411F47C}"/>
    <cellStyle name="Note 2 2 4" xfId="16370" xr:uid="{2D6389B6-DA5C-4FBF-AD8B-1E8881671637}"/>
    <cellStyle name="Note 2 2 5" xfId="16371" xr:uid="{EFB069B4-13F6-4167-B505-50BC20BC40CE}"/>
    <cellStyle name="Note 2 2 6" xfId="16372" xr:uid="{FB2DE338-B35F-4A01-891E-2F911AD567D3}"/>
    <cellStyle name="Note 2 2 7" xfId="16373" xr:uid="{47A9DDC3-4B59-4841-B2D5-EA9BD640107B}"/>
    <cellStyle name="Note 2 2 8" xfId="16374" xr:uid="{00714E0F-73BA-42CF-BA76-0EE0014160CE}"/>
    <cellStyle name="Note 2 2 9" xfId="16375" xr:uid="{10042BFC-F76A-4080-AFA1-78F02F4845DC}"/>
    <cellStyle name="Note 2 3" xfId="16376" xr:uid="{D50511B1-B5F6-483E-9714-4832D88ACE50}"/>
    <cellStyle name="Note 2 3 2" xfId="16377" xr:uid="{30E10DF8-D37E-4D24-95DD-9B38495AA709}"/>
    <cellStyle name="Note 2 4" xfId="16378" xr:uid="{414E5F48-CB75-4B71-B718-8E22712F9CB7}"/>
    <cellStyle name="Note 2 4 2" xfId="16379" xr:uid="{3CCCA15D-36BB-4521-BDA8-A7842A0589F2}"/>
    <cellStyle name="Note 2 5" xfId="16380" xr:uid="{B434C0D1-8DB2-4B03-A929-D29CC5F20278}"/>
    <cellStyle name="Note 2 6" xfId="16381" xr:uid="{0E3C2F0B-2FE2-4540-A889-1BCDB7138A95}"/>
    <cellStyle name="Note 2 7" xfId="16382" xr:uid="{82CB0A25-9974-49D8-863E-EB9388D357A1}"/>
    <cellStyle name="Note 2 8" xfId="16383" xr:uid="{90E441CD-E7CD-4E21-BBCB-C2DF796427DF}"/>
    <cellStyle name="Note 2 9" xfId="16384" xr:uid="{B9A2694B-9CB3-4B37-96D6-47F703B0B853}"/>
    <cellStyle name="Note 3" xfId="16738" xr:uid="{B7072010-413F-462F-86B1-895A183ED61E}"/>
    <cellStyle name="Note 3 10" xfId="16385" xr:uid="{56288962-5980-4295-9F31-D62B914471B8}"/>
    <cellStyle name="Note 3 10 10" xfId="16386" xr:uid="{94160956-0D67-4473-8298-B0508315A1CE}"/>
    <cellStyle name="Note 3 10 11" xfId="16387" xr:uid="{FDC5CD1C-0E50-4CD3-894B-F203237567D6}"/>
    <cellStyle name="Note 3 10 12" xfId="16388" xr:uid="{B9F60D86-164C-4206-94C6-E62244DCACA2}"/>
    <cellStyle name="Note 3 10 13" xfId="16389" xr:uid="{2FF210B0-4F47-4491-AC00-468593CBD86F}"/>
    <cellStyle name="Note 3 10 14" xfId="16390" xr:uid="{9A5D13A8-18AC-4118-9644-5B8009252C64}"/>
    <cellStyle name="Note 3 10 15" xfId="16391" xr:uid="{226951B6-E4E0-49EF-8EF3-40671D166102}"/>
    <cellStyle name="Note 3 10 16" xfId="16392" xr:uid="{1EF53375-5C75-41C3-AFEE-C75DB7D66077}"/>
    <cellStyle name="Note 3 10 17" xfId="16393" xr:uid="{CA38D417-377B-4B4B-B96D-78E82EBF584C}"/>
    <cellStyle name="Note 3 10 18" xfId="16394" xr:uid="{CE02D278-8476-449B-8FC8-F39EFC27DF9D}"/>
    <cellStyle name="Note 3 10 19" xfId="16395" xr:uid="{52256412-5E84-486B-8E6B-24EC2067E033}"/>
    <cellStyle name="Note 3 10 2" xfId="16396" xr:uid="{13976C96-D36C-43F5-B0B1-A9352C9AAD19}"/>
    <cellStyle name="Note 3 10 20" xfId="16397" xr:uid="{C32B24B3-55C7-44DD-94B4-0ADAF5BC8924}"/>
    <cellStyle name="Note 3 10 21" xfId="16398" xr:uid="{CCD59979-79CE-43F4-8DD1-19C34C53B03A}"/>
    <cellStyle name="Note 3 10 22" xfId="16399" xr:uid="{1926014F-7B5B-47D5-AEC5-4A1228BF7840}"/>
    <cellStyle name="Note 3 10 23" xfId="16400" xr:uid="{0744BCC6-24E1-4A45-B148-66770A119B69}"/>
    <cellStyle name="Note 3 10 24" xfId="16401" xr:uid="{7CDCFF77-F98F-4300-834B-852800096985}"/>
    <cellStyle name="Note 3 10 25" xfId="16402" xr:uid="{BBB4B800-AA02-4AC8-96CF-14D30338DFF8}"/>
    <cellStyle name="Note 3 10 26" xfId="16403" xr:uid="{8774BC13-D8BC-43C9-B466-56AE78F76F3C}"/>
    <cellStyle name="Note 3 10 27" xfId="16404" xr:uid="{C455E7FB-B546-4134-B134-D338D910415C}"/>
    <cellStyle name="Note 3 10 28" xfId="16405" xr:uid="{F3D558BD-F25A-4B34-88E0-954834D699EF}"/>
    <cellStyle name="Note 3 10 29" xfId="16406" xr:uid="{13A4B527-9817-4EA7-8B76-C811A9E3B913}"/>
    <cellStyle name="Note 3 10 3" xfId="16407" xr:uid="{9E64361F-90C4-47B5-B1EB-54C27EDADDC5}"/>
    <cellStyle name="Note 3 10 30" xfId="16408" xr:uid="{38D71678-5571-4B93-BDD1-4E8C54A7F4CF}"/>
    <cellStyle name="Note 3 10 31" xfId="16409" xr:uid="{084FF134-0C80-472B-B406-54DBF7D56724}"/>
    <cellStyle name="Note 3 10 32" xfId="16410" xr:uid="{B6BBB9EA-A512-497C-A12F-A18DC621E876}"/>
    <cellStyle name="Note 3 10 33" xfId="16411" xr:uid="{C6884EB3-1893-411E-A017-D0CD9293D419}"/>
    <cellStyle name="Note 3 10 34" xfId="16412" xr:uid="{F723EF8C-D0A6-4A55-9762-C0969F8E3635}"/>
    <cellStyle name="Note 3 10 35" xfId="16413" xr:uid="{A9160ADC-69AA-42B5-8238-ECD22C98CC33}"/>
    <cellStyle name="Note 3 10 36" xfId="16414" xr:uid="{F27C2FF4-A8A8-4F48-A65D-39D2BF766E0D}"/>
    <cellStyle name="Note 3 10 37" xfId="16415" xr:uid="{700C13C0-0C98-4288-9515-4C83C79D3EEA}"/>
    <cellStyle name="Note 3 10 38" xfId="16416" xr:uid="{1CB9E921-FE58-458C-A0CD-AB72DEA56EC4}"/>
    <cellStyle name="Note 3 10 39" xfId="16417" xr:uid="{670142E4-8340-4F75-BFD3-3B10424FB98E}"/>
    <cellStyle name="Note 3 10 4" xfId="16418" xr:uid="{0F7687C4-3EBA-4FE4-BB32-9D94F82E763C}"/>
    <cellStyle name="Note 3 10 40" xfId="16419" xr:uid="{3F7BBC52-9A7F-4B0D-94E6-FB2215D61E5B}"/>
    <cellStyle name="Note 3 10 41" xfId="16420" xr:uid="{A02ADF90-DC7A-4A55-A487-6E701B58BC83}"/>
    <cellStyle name="Note 3 10 42" xfId="16421" xr:uid="{DF3CB9E8-BD96-4C32-8EA6-592403C417E3}"/>
    <cellStyle name="Note 3 10 43" xfId="16422" xr:uid="{45127A24-293B-4886-AF6D-8072B97C7C2F}"/>
    <cellStyle name="Note 3 10 44" xfId="16423" xr:uid="{606A850E-815D-4C2F-9502-F464D69788D5}"/>
    <cellStyle name="Note 3 10 45" xfId="16424" xr:uid="{C3D53DE0-E30A-47BD-9DCE-1ACEC293A962}"/>
    <cellStyle name="Note 3 10 46" xfId="16425" xr:uid="{ADEA547D-086A-4A52-9AB1-65FE9B81F512}"/>
    <cellStyle name="Note 3 10 47" xfId="16426" xr:uid="{3E6C2F2B-C6CB-444D-88A3-B54316B515F5}"/>
    <cellStyle name="Note 3 10 5" xfId="16427" xr:uid="{7A60054F-DEBC-4717-BF5C-5FF1173D9D9C}"/>
    <cellStyle name="Note 3 10 6" xfId="16428" xr:uid="{43A95A2B-270F-4368-B8DB-BBC16450CD6C}"/>
    <cellStyle name="Note 3 10 7" xfId="16429" xr:uid="{AF22FA92-45AE-472E-8D97-7C3B0DA09B41}"/>
    <cellStyle name="Note 3 10 8" xfId="16430" xr:uid="{25A22F79-AEAF-4D5A-8E6E-F1033F91E9DE}"/>
    <cellStyle name="Note 3 10 9" xfId="16431" xr:uid="{140423EB-4F6C-4448-88EF-40A53B45ED56}"/>
    <cellStyle name="Note 3 2" xfId="16432" xr:uid="{4A62803E-9CC4-4C81-90F1-63F07616E475}"/>
    <cellStyle name="Note 3 3" xfId="16433" xr:uid="{57D18315-F77D-4B91-9086-5BB779112ADF}"/>
    <cellStyle name="Note 3 4" xfId="16434" xr:uid="{C3A70C95-1001-4175-B0C3-3BED198863D4}"/>
    <cellStyle name="Note 3 5" xfId="16435" xr:uid="{55076AFA-7EFE-4AED-A29F-80B0A586CB1E}"/>
    <cellStyle name="Note 3 6" xfId="16436" xr:uid="{72BA9948-4348-4E95-8BA0-317790E70055}"/>
    <cellStyle name="Note 3 7" xfId="16437" xr:uid="{98355525-5BC7-479F-8F31-EC02C14A73D0}"/>
    <cellStyle name="Note 3 8" xfId="16438" xr:uid="{94C0E4CD-0FED-4764-B42D-24059D141F1D}"/>
    <cellStyle name="Note 3 9" xfId="16439" xr:uid="{D0535D02-8903-4E60-AD1F-7104CFDBB146}"/>
    <cellStyle name="Note 4" xfId="16776" xr:uid="{CBD989BD-EEC8-4BF0-9047-0CC57001C69E}"/>
    <cellStyle name="Note 4 10" xfId="16440" xr:uid="{B3DC678F-F473-446C-90D8-230E29F6D885}"/>
    <cellStyle name="Note 4 11" xfId="16441" xr:uid="{B629C829-C8E7-4308-AE44-E39823031833}"/>
    <cellStyle name="Note 4 12" xfId="16442" xr:uid="{5132CAA4-0B3F-43A3-B2B6-EB5C12A702E0}"/>
    <cellStyle name="Note 4 2" xfId="16443" xr:uid="{BB281C6D-F108-43BC-9B9A-8E8A59E08888}"/>
    <cellStyle name="Note 4 3" xfId="16444" xr:uid="{C7A90DAE-0D2C-4CFE-916F-30526AD4B187}"/>
    <cellStyle name="Note 4 4" xfId="16445" xr:uid="{617F5D42-412C-48D5-84AF-ADFBF805BC64}"/>
    <cellStyle name="Note 4 5" xfId="16446" xr:uid="{56D5DDA6-013A-42BC-9F10-8BCE45BF216B}"/>
    <cellStyle name="Note 4 6" xfId="16447" xr:uid="{FF152500-CA1D-48BB-8495-D9ACAAAA43DB}"/>
    <cellStyle name="Note 4 7" xfId="16448" xr:uid="{88B12A31-A4D0-4664-A736-934791E4BD30}"/>
    <cellStyle name="Note 4 8" xfId="16449" xr:uid="{AF23F09E-ACC6-40A1-896B-3A1525393EDB}"/>
    <cellStyle name="Note 4 9" xfId="16450" xr:uid="{9B401095-7D74-4FAB-816F-18D97290215F}"/>
    <cellStyle name="Note 5" xfId="16451" xr:uid="{7F2F741A-5920-4FCC-97C4-2BFC799EBFBD}"/>
    <cellStyle name="Note 5 10" xfId="16452" xr:uid="{18A3B67D-700F-4F86-A86F-6D66E412678E}"/>
    <cellStyle name="Note 5 2" xfId="16453" xr:uid="{7682572F-C6BF-4FD3-8D54-E7F986EB9D3E}"/>
    <cellStyle name="Note 5 3" xfId="16454" xr:uid="{620EB378-5E0F-48BF-B3DC-69CE4367A7D9}"/>
    <cellStyle name="Note 5 4" xfId="16455" xr:uid="{5D5A8017-C542-40C6-ABC6-64C26A75E680}"/>
    <cellStyle name="Note 5 5" xfId="16456" xr:uid="{89F5C07D-340F-472D-88EB-3A5590824D40}"/>
    <cellStyle name="Note 5 6" xfId="16457" xr:uid="{6C803B34-1965-45E5-B2DD-BE613F3E3DE3}"/>
    <cellStyle name="Note 5 7" xfId="16458" xr:uid="{6E4B3ED1-23A4-4E1A-86B0-5E014E61DA30}"/>
    <cellStyle name="Note 5 8" xfId="16459" xr:uid="{BB5E9C81-02A5-448D-A390-0143E16363C3}"/>
    <cellStyle name="Note 5 9" xfId="16460" xr:uid="{AAE38FFD-127F-4849-976D-205ED5F0226A}"/>
    <cellStyle name="Note 6" xfId="16461" xr:uid="{FF909F33-D2D2-4E88-B7D8-2056DB3824C8}"/>
    <cellStyle name="Note 6 10" xfId="16462" xr:uid="{0A8E81C6-E5CF-49AC-B1ED-66E334710480}"/>
    <cellStyle name="Note 6 2" xfId="16463" xr:uid="{34F35703-54CE-4ECB-B15A-71715AE579F6}"/>
    <cellStyle name="Note 6 3" xfId="16464" xr:uid="{2FC29C09-2E01-42AD-9191-48093AAD3C7E}"/>
    <cellStyle name="Note 6 4" xfId="16465" xr:uid="{B28E3935-CB10-49E7-96BE-142614B64B6F}"/>
    <cellStyle name="Note 6 5" xfId="16466" xr:uid="{1EBA93E0-72E7-4AFA-8097-EF44D5228FF1}"/>
    <cellStyle name="Note 6 6" xfId="16467" xr:uid="{E85906A7-687D-4DA0-8125-AB0FBD86606D}"/>
    <cellStyle name="Note 6 7" xfId="16468" xr:uid="{3D6E4ED0-D5B6-4610-B0E9-1E1DA322DDA8}"/>
    <cellStyle name="Note 6 8" xfId="16469" xr:uid="{E5E4ED09-5749-41C4-9234-6B57BE776C15}"/>
    <cellStyle name="Note 6 9" xfId="16470" xr:uid="{451C380D-DBA8-449E-A004-E86872CA7247}"/>
    <cellStyle name="Note 7" xfId="16471" xr:uid="{6B30F62A-39E2-42B2-912F-3FFE375A5D76}"/>
    <cellStyle name="Note 7 10" xfId="16472" xr:uid="{E2C64194-76C7-4714-B974-43D9DAA2B72A}"/>
    <cellStyle name="Note 7 2" xfId="16473" xr:uid="{669D8F36-7780-4A77-B853-7CE6C37B4055}"/>
    <cellStyle name="Note 7 3" xfId="16474" xr:uid="{ED3F0CC2-B3B7-4B9F-8F97-9C20B09FDA25}"/>
    <cellStyle name="Note 7 4" xfId="16475" xr:uid="{A5065F51-E574-4F9C-BBA5-C2E9548CEE6C}"/>
    <cellStyle name="Note 7 5" xfId="16476" xr:uid="{404869DE-43EE-48DE-9559-5EE312E18AE7}"/>
    <cellStyle name="Note 7 6" xfId="16477" xr:uid="{747BB85C-FD28-4EEB-B581-FF30136775CB}"/>
    <cellStyle name="Note 7 7" xfId="16478" xr:uid="{89B29488-E0C0-4FAC-BBE2-3B42D9A826F8}"/>
    <cellStyle name="Note 7 8" xfId="16479" xr:uid="{0D10869D-9F4C-4276-8789-E95D70FE79CD}"/>
    <cellStyle name="Note 7 9" xfId="16480" xr:uid="{455A4DEC-4C9D-4312-BBB3-E0AC8A47E571}"/>
    <cellStyle name="Note 8" xfId="16779" xr:uid="{1B4765C8-5386-4496-816B-1C84B55F58FF}"/>
    <cellStyle name="Note 8 2" xfId="16481" xr:uid="{24D4F27C-B515-4ADF-83A9-7D2A94B10D60}"/>
    <cellStyle name="Note 9" xfId="16781" xr:uid="{0DBA5B1B-1587-4E65-B63E-5CFA2DBDEBBB}"/>
    <cellStyle name="Note 9 2" xfId="16482" xr:uid="{83D9091E-2821-4B45-B366-440EAAFDD983}"/>
    <cellStyle name="Output" xfId="18" builtinId="21" customBuiltin="1"/>
    <cellStyle name="Output 10" xfId="16483" xr:uid="{F8D7E032-5B21-4198-B932-BA2E6886CFB0}"/>
    <cellStyle name="Output 11" xfId="16484" xr:uid="{E371397F-E5F5-42B3-A258-C4FF180C0972}"/>
    <cellStyle name="Output 12" xfId="16485" xr:uid="{7F7631AB-EF19-4D9A-A91D-AA5C4D60FFA9}"/>
    <cellStyle name="Output 13" xfId="16486" xr:uid="{E190E85F-D6ED-4FE0-A883-565094AB9A30}"/>
    <cellStyle name="Output 14" xfId="16487" xr:uid="{7DAB23A0-0D86-4827-873C-52940645F219}"/>
    <cellStyle name="Output 2 10" xfId="16488" xr:uid="{807516EB-5A80-4764-8189-5363BB2E713E}"/>
    <cellStyle name="Output 2 11" xfId="16489" xr:uid="{B1211779-E9DB-4334-88A5-CDA789B5F723}"/>
    <cellStyle name="Output 2 12" xfId="16490" xr:uid="{073B8F45-9973-42AE-981E-C44614A3707B}"/>
    <cellStyle name="Output 2 13" xfId="16491" xr:uid="{B20CEADC-0058-4EA8-8BD6-1E953E1AF069}"/>
    <cellStyle name="Output 2 2" xfId="16492" xr:uid="{D4F4F11F-5177-4F55-A62E-3ABF18B50A99}"/>
    <cellStyle name="Output 2 2 10" xfId="16493" xr:uid="{BF51E288-8F61-4229-84C7-C00F8A4352FE}"/>
    <cellStyle name="Output 2 2 2" xfId="16494" xr:uid="{828B84F2-CDFB-440B-8E98-691670BC6E98}"/>
    <cellStyle name="Output 2 2 2 2" xfId="16495" xr:uid="{1651B821-EE04-42D8-9ED9-7BE693BA646E}"/>
    <cellStyle name="Output 2 2 3" xfId="16496" xr:uid="{9CC72E9F-C8F3-4826-8059-94C06309117F}"/>
    <cellStyle name="Output 2 2 4" xfId="16497" xr:uid="{34A7968E-5260-4302-92A6-BB5CDE389E32}"/>
    <cellStyle name="Output 2 2 5" xfId="16498" xr:uid="{2DBFBE12-3D95-49F0-AA76-E47FEA22F719}"/>
    <cellStyle name="Output 2 2 6" xfId="16499" xr:uid="{79396349-3D9F-49D0-A2F6-300AA0A48976}"/>
    <cellStyle name="Output 2 2 7" xfId="16500" xr:uid="{FE00C65F-5269-423A-BDDF-49565F6899F7}"/>
    <cellStyle name="Output 2 2 8" xfId="16501" xr:uid="{85F1D1F6-51F2-456F-9EBE-89E622F403D5}"/>
    <cellStyle name="Output 2 2 9" xfId="16502" xr:uid="{39DD764E-D30E-4062-9D39-CAD023DF178E}"/>
    <cellStyle name="Output 2 3" xfId="16503" xr:uid="{0AE3AD21-D6C8-4221-9842-C47BF261F946}"/>
    <cellStyle name="Output 2 3 2" xfId="16504" xr:uid="{5E2CC336-1B08-4DEB-8A9D-1F6BED8289E0}"/>
    <cellStyle name="Output 2 4" xfId="16505" xr:uid="{6B10292F-7A02-4AB2-B2F6-5640D991D6AD}"/>
    <cellStyle name="Output 2 4 2" xfId="16506" xr:uid="{11C3848B-B49E-473D-BE7A-5E33F22E5E44}"/>
    <cellStyle name="Output 2 5" xfId="16507" xr:uid="{B4497C0C-16BB-4265-841F-9463601A8E1F}"/>
    <cellStyle name="Output 2 6" xfId="16508" xr:uid="{97CEE46D-E9F7-41E0-BFE1-FF72B4991CB8}"/>
    <cellStyle name="Output 2 7" xfId="16509" xr:uid="{CCAB9C2E-887E-45C9-900D-FF35D31DF711}"/>
    <cellStyle name="Output 2 8" xfId="16510" xr:uid="{AC077880-D9F0-4CB4-B66D-76390132B65D}"/>
    <cellStyle name="Output 2 9" xfId="16511" xr:uid="{14F80F25-90B6-428B-8798-5210A50B4AE7}"/>
    <cellStyle name="Output 3" xfId="16512" xr:uid="{FF72C7D4-D141-4908-B534-A9B32FBD9FD7}"/>
    <cellStyle name="Output 3 10" xfId="16513" xr:uid="{6E556611-7586-40B3-ADCD-41A4879BEE51}"/>
    <cellStyle name="Output 3 2" xfId="16514" xr:uid="{81F6EEEE-3057-478F-89C4-80F82B544277}"/>
    <cellStyle name="Output 3 3" xfId="16515" xr:uid="{CE5B4AFA-E092-41A5-9017-D8AE9A16B347}"/>
    <cellStyle name="Output 3 4" xfId="16516" xr:uid="{6E5F3FBD-A0D3-4FA8-B2B4-769D516D13DE}"/>
    <cellStyle name="Output 3 5" xfId="16517" xr:uid="{A3E89EBB-9E06-4682-AD23-E3C3DDC60C71}"/>
    <cellStyle name="Output 3 6" xfId="16518" xr:uid="{1C1326AB-58D5-4666-AFF5-111E12A470B8}"/>
    <cellStyle name="Output 3 7" xfId="16519" xr:uid="{1CAAA73D-F318-40B7-AA4A-C7FD3611E650}"/>
    <cellStyle name="Output 3 8" xfId="16520" xr:uid="{B2907EA5-04C4-4FB6-91AE-73AB24C37FF6}"/>
    <cellStyle name="Output 3 9" xfId="16521" xr:uid="{38B366D7-9AAB-466D-8F1C-4C47BD117736}"/>
    <cellStyle name="Output 4" xfId="16522" xr:uid="{CC9FA614-BB10-4B56-8721-41CDA984DD76}"/>
    <cellStyle name="Output 4 10" xfId="16523" xr:uid="{4E39F47B-9191-41B2-9E15-437B4DE760D4}"/>
    <cellStyle name="Output 4 2" xfId="16524" xr:uid="{0488CF4E-D59F-42BF-8A14-08409DCC4437}"/>
    <cellStyle name="Output 4 3" xfId="16525" xr:uid="{1C74E8EC-3D63-48B8-A7FC-93996E60994D}"/>
    <cellStyle name="Output 4 4" xfId="16526" xr:uid="{EBD355CD-4CB5-4DC1-8F87-00853148265A}"/>
    <cellStyle name="Output 4 5" xfId="16527" xr:uid="{A6001103-3FA8-41C8-8A29-4B3168B3EEE4}"/>
    <cellStyle name="Output 4 6" xfId="16528" xr:uid="{D04C76C8-E00B-4545-89B2-7D6C4F0E8192}"/>
    <cellStyle name="Output 4 7" xfId="16529" xr:uid="{5ED3634B-0AF2-4985-BBD6-B19EE9CB9F60}"/>
    <cellStyle name="Output 4 8" xfId="16530" xr:uid="{C0A9B38A-D52F-430F-AB1B-F75D71A71025}"/>
    <cellStyle name="Output 4 9" xfId="16531" xr:uid="{E6370A8E-777C-4F85-8A72-DA807F7E3EA6}"/>
    <cellStyle name="Output 5" xfId="16532" xr:uid="{57EB9543-42DC-4B39-A40C-5FB27C02F753}"/>
    <cellStyle name="Output 5 10" xfId="16533" xr:uid="{D6E33EAD-86C0-4459-9DEF-9E37F24A8762}"/>
    <cellStyle name="Output 5 2" xfId="16534" xr:uid="{7969907D-75C9-4977-9CEE-4F0EF76BC451}"/>
    <cellStyle name="Output 5 3" xfId="16535" xr:uid="{F534E6C4-B135-4CCE-B4E5-17FD80D7BFBF}"/>
    <cellStyle name="Output 5 4" xfId="16536" xr:uid="{EAA89CE5-5E74-41F2-BE34-BBD3268C761F}"/>
    <cellStyle name="Output 5 5" xfId="16537" xr:uid="{50B1BEEE-42CC-44CC-8B45-F1883533A3EB}"/>
    <cellStyle name="Output 5 6" xfId="16538" xr:uid="{638E3D86-1247-40FB-9DBF-7C49DE5EE0C3}"/>
    <cellStyle name="Output 5 7" xfId="16539" xr:uid="{BD037D28-0F15-41DA-B6FD-7D1779880300}"/>
    <cellStyle name="Output 5 8" xfId="16540" xr:uid="{2CAF17DB-53BB-448A-BEB7-EF7255299078}"/>
    <cellStyle name="Output 5 9" xfId="16541" xr:uid="{D44237F5-28D2-4DE2-87A8-844C075C2C4C}"/>
    <cellStyle name="Output 6 2" xfId="16542" xr:uid="{6FA3C3A6-3E07-4A20-BA1F-E68CC402DC8D}"/>
    <cellStyle name="Output 7 2" xfId="16543" xr:uid="{BC357374-D219-40FF-8189-1121FBDF2FC4}"/>
    <cellStyle name="Output 8" xfId="16544" xr:uid="{44C820AA-D870-4F5A-BD59-30DBE06C54BC}"/>
    <cellStyle name="Output 9" xfId="16545" xr:uid="{175BCD9B-63DF-49BF-93C2-2D5FEF0A7689}"/>
    <cellStyle name="Percent" xfId="16769" builtinId="5"/>
    <cellStyle name="Percent 2" xfId="16546" xr:uid="{23AC9247-B086-4CC6-A40B-C7B6420E3BDE}"/>
    <cellStyle name="Percent 3" xfId="16777" xr:uid="{9609CA13-7FB8-4A65-8FED-F4AEE2DB87D4}"/>
    <cellStyle name="Percent 4" xfId="16784" xr:uid="{61F2DBA6-02B2-4FED-9E35-540B7DD97843}"/>
    <cellStyle name="Title" xfId="9" builtinId="15" customBuiltin="1"/>
    <cellStyle name="Title 10" xfId="16547" xr:uid="{7B964031-EEFC-462E-8303-4115C7B84933}"/>
    <cellStyle name="Title 11" xfId="16548" xr:uid="{8AE72C96-51CC-46D1-A6A9-5D4E45CE7675}"/>
    <cellStyle name="Title 12" xfId="16549" xr:uid="{E4E4D9F4-FA49-441C-999A-5C2DB95825F8}"/>
    <cellStyle name="Title 13" xfId="16550" xr:uid="{A1D63614-748A-41E1-A1F8-A8E64C4DDB88}"/>
    <cellStyle name="Title 14" xfId="16551" xr:uid="{962D381E-264D-466C-9F00-5E5AB0B3CEBD}"/>
    <cellStyle name="Title 2 10" xfId="16552" xr:uid="{E6E2D69E-3187-4C29-BAFE-C6E2E5F840D1}"/>
    <cellStyle name="Title 2 11" xfId="16553" xr:uid="{CAF06098-934A-4290-A134-EE9D0654E8A0}"/>
    <cellStyle name="Title 2 12" xfId="16554" xr:uid="{B1A8F9EB-BF55-4CEF-94C7-DD10EAACB0EB}"/>
    <cellStyle name="Title 2 2" xfId="16555" xr:uid="{F8280321-92AA-4DA1-893A-A6C52A4D140D}"/>
    <cellStyle name="Title 2 2 10" xfId="16556" xr:uid="{E52A7F95-29F9-4BDA-A2B8-09B205BC7A8E}"/>
    <cellStyle name="Title 2 2 2" xfId="16557" xr:uid="{CD5D6E99-60C1-4502-B377-F774CC522EB6}"/>
    <cellStyle name="Title 2 2 2 2" xfId="16558" xr:uid="{CFC41F20-5690-438C-ABDC-7C6F086876CA}"/>
    <cellStyle name="Title 2 2 3" xfId="16559" xr:uid="{856A82CD-9949-4F31-8E7A-98C66DFCB2B7}"/>
    <cellStyle name="Title 2 2 4" xfId="16560" xr:uid="{FE276D9F-7A1E-42C3-BEC5-01C2239AD75C}"/>
    <cellStyle name="Title 2 2 5" xfId="16561" xr:uid="{D74F722F-6801-4255-9AA6-F10381CFC835}"/>
    <cellStyle name="Title 2 2 6" xfId="16562" xr:uid="{2EFBFF7E-2022-4DC2-A703-500305F15FD1}"/>
    <cellStyle name="Title 2 2 7" xfId="16563" xr:uid="{7744C433-45FD-4B59-A6EF-0391BF4F70F1}"/>
    <cellStyle name="Title 2 2 8" xfId="16564" xr:uid="{5A6553A3-E634-46E7-B448-34C993681014}"/>
    <cellStyle name="Title 2 2 9" xfId="16565" xr:uid="{549CBA2C-E9E4-400B-808B-30639FAFAF73}"/>
    <cellStyle name="Title 2 3" xfId="16566" xr:uid="{7D2C50A7-0370-41B7-94F8-11AF6C52AAF8}"/>
    <cellStyle name="Title 2 3 2" xfId="16567" xr:uid="{4081BDC2-8036-47A9-8502-9AB69401E03E}"/>
    <cellStyle name="Title 2 4" xfId="16568" xr:uid="{24CC69B0-DA65-4685-9016-12E878272E65}"/>
    <cellStyle name="Title 2 4 2" xfId="16569" xr:uid="{7077257F-E60D-4EE5-BE77-D38891DD2223}"/>
    <cellStyle name="Title 2 5" xfId="16570" xr:uid="{81E5EF4C-B5AF-417F-A609-8A5680E5290E}"/>
    <cellStyle name="Title 2 6" xfId="16571" xr:uid="{95C329CC-7CC8-4FFB-9034-591F845798D1}"/>
    <cellStyle name="Title 2 7" xfId="16572" xr:uid="{DC37AE36-CDD7-4C9D-A5BE-08899376FD38}"/>
    <cellStyle name="Title 2 8" xfId="16573" xr:uid="{8E5AC3AC-9120-458F-AF9F-A1770786F5EB}"/>
    <cellStyle name="Title 2 9" xfId="16574" xr:uid="{0BEDC4E4-C5AB-4D5D-A655-9DDE75AF8861}"/>
    <cellStyle name="Title 3" xfId="16575" xr:uid="{ED553A56-8C13-4D0B-AA71-02036C39AF0B}"/>
    <cellStyle name="Title 3 10" xfId="16576" xr:uid="{92241D66-8878-4705-AD41-ADD925D6C451}"/>
    <cellStyle name="Title 3 2" xfId="16577" xr:uid="{965E91F4-A864-439C-A31D-35FBBB40D1A7}"/>
    <cellStyle name="Title 3 3" xfId="16578" xr:uid="{510C6966-0527-43B9-A240-B86CC5BC07AA}"/>
    <cellStyle name="Title 3 4" xfId="16579" xr:uid="{B2872EA1-47CB-4850-BFF6-3E1C457AA241}"/>
    <cellStyle name="Title 3 5" xfId="16580" xr:uid="{669632A7-86F9-4B56-8A39-47E0170BABB7}"/>
    <cellStyle name="Title 3 6" xfId="16581" xr:uid="{9671B6B4-BD51-43C2-BBE1-470726B11CDD}"/>
    <cellStyle name="Title 3 7" xfId="16582" xr:uid="{3EA27D82-6135-4FED-B29F-FC8E7C2F2C1A}"/>
    <cellStyle name="Title 3 8" xfId="16583" xr:uid="{9E357E52-02FB-4502-8B96-1D087D0591D4}"/>
    <cellStyle name="Title 3 9" xfId="16584" xr:uid="{FFEF5A2E-327F-41BD-9679-EA8B619C217F}"/>
    <cellStyle name="Title 4" xfId="16585" xr:uid="{AB0F4360-1B7C-4EA7-96C9-067D8F6CD5E4}"/>
    <cellStyle name="Title 4 10" xfId="16586" xr:uid="{18F4D137-D9D6-41FF-B625-6BDD8844C44C}"/>
    <cellStyle name="Title 4 2" xfId="16587" xr:uid="{E837FFEB-246E-4AC9-A882-C31D8327A9F2}"/>
    <cellStyle name="Title 4 3" xfId="16588" xr:uid="{07E2B28E-5CF8-433C-B8F6-F863974D9FED}"/>
    <cellStyle name="Title 4 4" xfId="16589" xr:uid="{278CC30E-44E0-466B-A2FE-98EC23B839B0}"/>
    <cellStyle name="Title 4 5" xfId="16590" xr:uid="{52716A29-DFA7-4E93-BB60-AEDB373DBC5F}"/>
    <cellStyle name="Title 4 6" xfId="16591" xr:uid="{7578835E-985D-40F7-A03F-76E64284FBC1}"/>
    <cellStyle name="Title 4 7" xfId="16592" xr:uid="{D336E068-A089-417E-AC16-6FC9FD541950}"/>
    <cellStyle name="Title 4 8" xfId="16593" xr:uid="{3DAA075F-FC82-4485-BFBD-A72FF0E9F806}"/>
    <cellStyle name="Title 4 9" xfId="16594" xr:uid="{6635A0BF-6889-4F23-A568-544FABA59F25}"/>
    <cellStyle name="Title 5" xfId="16595" xr:uid="{475B4355-DCCD-4DF6-A66F-AFA508E539D1}"/>
    <cellStyle name="Title 5 10" xfId="16596" xr:uid="{252B31C6-7CED-48BD-8B9B-AD1621361B63}"/>
    <cellStyle name="Title 5 2" xfId="16597" xr:uid="{4C8F14D6-9981-4C5E-811B-A0F01D1EE7E5}"/>
    <cellStyle name="Title 5 3" xfId="16598" xr:uid="{71294AA4-B6A0-45D8-BDD5-F2894F67A6CF}"/>
    <cellStyle name="Title 5 4" xfId="16599" xr:uid="{9C5B0F3D-AB18-4E7E-AF5C-77D83DCFB4CC}"/>
    <cellStyle name="Title 5 5" xfId="16600" xr:uid="{45C6DEFD-F45C-46BD-BF63-E32C8B4C813F}"/>
    <cellStyle name="Title 5 6" xfId="16601" xr:uid="{8BC75DC6-96A9-434D-8B58-E9F9F3F63E76}"/>
    <cellStyle name="Title 5 7" xfId="16602" xr:uid="{F827F1D2-DABC-4E6F-8153-088360D5F17E}"/>
    <cellStyle name="Title 5 8" xfId="16603" xr:uid="{361333F7-9ADB-4865-B475-3214ADE0F9EB}"/>
    <cellStyle name="Title 5 9" xfId="16604" xr:uid="{876A57F1-9E9F-4450-8A1A-A56ED3DEA187}"/>
    <cellStyle name="Title 6 2" xfId="16605" xr:uid="{658B24B8-EAF5-4208-A663-84CD9295E078}"/>
    <cellStyle name="Title 7 2" xfId="16606" xr:uid="{169BBF1C-95D9-452A-924B-83C8EBCF3410}"/>
    <cellStyle name="Title 8" xfId="16607" xr:uid="{2E284304-5EE4-4404-8120-03117E36335A}"/>
    <cellStyle name="Title 9" xfId="16608" xr:uid="{E2F0331F-0443-4680-974C-24074C0A1AAB}"/>
    <cellStyle name="Total" xfId="25" builtinId="25" customBuiltin="1"/>
    <cellStyle name="Total 10" xfId="16609" xr:uid="{CB8701D7-11AF-42F3-80FE-9A5F146B003E}"/>
    <cellStyle name="Total 11" xfId="16610" xr:uid="{A8249525-F8AF-4C78-850D-2A858893E59E}"/>
    <cellStyle name="Total 12" xfId="16611" xr:uid="{D2680C92-27F6-4375-88CA-FD6D0035C6AB}"/>
    <cellStyle name="Total 13" xfId="16612" xr:uid="{2E39025C-69EA-4D2A-ACA1-5DFA770F6AE0}"/>
    <cellStyle name="Total 14" xfId="16613" xr:uid="{7DD0CF2E-2280-481E-AB27-AF4E8463772C}"/>
    <cellStyle name="Total 2 10" xfId="16614" xr:uid="{33CEB28F-E326-45FF-9C75-0F37B534D72D}"/>
    <cellStyle name="Total 2 11" xfId="16615" xr:uid="{5A519207-451E-479D-A170-0E7125CACBAD}"/>
    <cellStyle name="Total 2 12" xfId="16616" xr:uid="{5160DD4F-6D2D-40C0-98B9-7D5949BE0A1A}"/>
    <cellStyle name="Total 2 13" xfId="16617" xr:uid="{2FBCA37E-74D7-4A7C-9BDE-8C8B0026EDC3}"/>
    <cellStyle name="Total 2 2" xfId="16618" xr:uid="{0149AF95-7FD7-46A2-931F-89A92AFF9724}"/>
    <cellStyle name="Total 2 2 10" xfId="16619" xr:uid="{42A62912-5972-4439-8EDA-DE4430A8C6BD}"/>
    <cellStyle name="Total 2 2 2" xfId="16620" xr:uid="{69FEA10B-D512-403E-B91D-99804C018F44}"/>
    <cellStyle name="Total 2 2 2 2" xfId="16621" xr:uid="{827886D3-3FC9-4B89-B418-448B55E1702E}"/>
    <cellStyle name="Total 2 2 3" xfId="16622" xr:uid="{DDFCED43-A212-459B-B04C-16FBF89B92CE}"/>
    <cellStyle name="Total 2 2 4" xfId="16623" xr:uid="{1171C5BA-0870-4FE1-A40E-C53D9557146C}"/>
    <cellStyle name="Total 2 2 5" xfId="16624" xr:uid="{28B1B72F-02AD-4633-94BE-61E04EDCB3DF}"/>
    <cellStyle name="Total 2 2 6" xfId="16625" xr:uid="{CD69DB9F-2C9C-4EB1-8F91-54938EE894FF}"/>
    <cellStyle name="Total 2 2 7" xfId="16626" xr:uid="{9495BC6D-B963-45C0-921A-CB542400370F}"/>
    <cellStyle name="Total 2 2 8" xfId="16627" xr:uid="{1536DD1D-A8B2-467D-9827-23DA9918B809}"/>
    <cellStyle name="Total 2 2 9" xfId="16628" xr:uid="{2A6934B5-931C-490A-B8FF-78FC47F752D4}"/>
    <cellStyle name="Total 2 3" xfId="16629" xr:uid="{02B0D544-FB2B-4C2D-A425-58A8103D5F50}"/>
    <cellStyle name="Total 2 3 2" xfId="16630" xr:uid="{5E389605-D9A4-4BB8-AF99-7273D3754278}"/>
    <cellStyle name="Total 2 4" xfId="16631" xr:uid="{2B4465DA-FE79-418E-88FD-550991DE23F9}"/>
    <cellStyle name="Total 2 4 2" xfId="16632" xr:uid="{5407D319-7E03-47A8-94B0-239318483AF7}"/>
    <cellStyle name="Total 2 5" xfId="16633" xr:uid="{DA959069-B043-4E4F-84B2-560ED037E099}"/>
    <cellStyle name="Total 2 6" xfId="16634" xr:uid="{92642DA6-356E-4158-8E2B-3FEAC8FD1521}"/>
    <cellStyle name="Total 2 7" xfId="16635" xr:uid="{E4C4D561-BBE7-480A-B7D5-C5E15461E7ED}"/>
    <cellStyle name="Total 2 8" xfId="16636" xr:uid="{E1EA62DF-EC4D-42A9-AC97-12B7A5488905}"/>
    <cellStyle name="Total 2 9" xfId="16637" xr:uid="{FC1138C6-0F02-43D5-9DF6-7AF831DFD2D2}"/>
    <cellStyle name="Total 3" xfId="16638" xr:uid="{BDEC3B1E-21B6-4BA0-AEF7-EB685708DE4C}"/>
    <cellStyle name="Total 3 10" xfId="16639" xr:uid="{42CB8C14-461B-4646-A24E-0A3A55E2A870}"/>
    <cellStyle name="Total 3 2" xfId="16640" xr:uid="{0BE18045-B4D8-4383-856E-CCFDA70FBAB6}"/>
    <cellStyle name="Total 3 3" xfId="16641" xr:uid="{E2BDCF35-F179-43AD-ADD5-317B5FBBD509}"/>
    <cellStyle name="Total 3 4" xfId="16642" xr:uid="{9FCE3974-58CC-4C60-B591-5C46A80AF20F}"/>
    <cellStyle name="Total 3 5" xfId="16643" xr:uid="{74B8B32D-FC93-48C7-8B3A-604E1EE94453}"/>
    <cellStyle name="Total 3 6" xfId="16644" xr:uid="{5CCA8F77-B062-4A63-A9B1-89E8D25E79CA}"/>
    <cellStyle name="Total 3 7" xfId="16645" xr:uid="{08324500-4065-4CF1-9603-19D5C62A0081}"/>
    <cellStyle name="Total 3 8" xfId="16646" xr:uid="{57892019-3234-4C3E-A3F5-99FAE9793388}"/>
    <cellStyle name="Total 3 9" xfId="16647" xr:uid="{AB8A6E7A-FC56-4193-B514-C16CFF1D9611}"/>
    <cellStyle name="Total 4" xfId="16648" xr:uid="{DF1D7A57-8301-4F00-90FC-1F5D89EFFFB4}"/>
    <cellStyle name="Total 4 10" xfId="16649" xr:uid="{121F5215-489F-4518-A68B-5D5D3EE6D315}"/>
    <cellStyle name="Total 4 2" xfId="16650" xr:uid="{3F3090B0-3B5B-404A-887A-29A20E2137FF}"/>
    <cellStyle name="Total 4 3" xfId="16651" xr:uid="{1CC627FC-E803-4441-8664-4FD484E21EEF}"/>
    <cellStyle name="Total 4 4" xfId="16652" xr:uid="{F2EB6A9B-F6F0-4114-84A7-BEC4F55B4283}"/>
    <cellStyle name="Total 4 5" xfId="16653" xr:uid="{C7B3929A-4F12-4A8D-8222-98FEBC168529}"/>
    <cellStyle name="Total 4 6" xfId="16654" xr:uid="{049B2AB6-3E53-4679-BE18-F3340909B878}"/>
    <cellStyle name="Total 4 7" xfId="16655" xr:uid="{E78B4194-9697-4BE0-B7B9-84BFF21D9ACC}"/>
    <cellStyle name="Total 4 8" xfId="16656" xr:uid="{9CAF34B6-96EE-4A51-8BDF-1EC0C0D95E84}"/>
    <cellStyle name="Total 4 9" xfId="16657" xr:uid="{1070ACC8-DD5B-4039-B176-16B25247E74F}"/>
    <cellStyle name="Total 5" xfId="16658" xr:uid="{CF9C3CBD-1D40-4C52-9BEF-7A9D05AC351D}"/>
    <cellStyle name="Total 5 10" xfId="16659" xr:uid="{AE46EE1D-5CD4-4E67-A78B-F05125F68C53}"/>
    <cellStyle name="Total 5 2" xfId="16660" xr:uid="{15102414-C94F-473E-B371-31C028F4B392}"/>
    <cellStyle name="Total 5 3" xfId="16661" xr:uid="{AC6A2BA9-CD7C-4D55-AE49-DD5E5E79C6B6}"/>
    <cellStyle name="Total 5 4" xfId="16662" xr:uid="{A201DBDA-B895-420F-AD31-3F621BE46211}"/>
    <cellStyle name="Total 5 5" xfId="16663" xr:uid="{A3EB8C8A-E1DF-4A77-9F0A-676B6CDB0281}"/>
    <cellStyle name="Total 5 6" xfId="16664" xr:uid="{EE15B47C-A7A2-46D9-A80A-5FEABEAE7C7B}"/>
    <cellStyle name="Total 5 7" xfId="16665" xr:uid="{FF296104-31DA-4670-B018-10AA24F85760}"/>
    <cellStyle name="Total 5 8" xfId="16666" xr:uid="{1EFDA9BE-1D3B-4A08-B85D-DA312F678E33}"/>
    <cellStyle name="Total 5 9" xfId="16667" xr:uid="{72F1F749-BC07-4B2D-BAB4-95C82A078F4C}"/>
    <cellStyle name="Total 6 2" xfId="16668" xr:uid="{72DB6F81-7785-44A4-97BD-417CED80DED5}"/>
    <cellStyle name="Total 7 2" xfId="16669" xr:uid="{8F76C494-A5C4-4D30-80A2-E024AE03F99F}"/>
    <cellStyle name="Total 8" xfId="16670" xr:uid="{97ECAAFD-91C0-43AB-A1E8-3C719CFEC62A}"/>
    <cellStyle name="Total 9" xfId="16671" xr:uid="{18656FF3-857E-4D6E-AC58-EBEF53844AE8}"/>
    <cellStyle name="Warning Text" xfId="22" builtinId="11" customBuiltin="1"/>
    <cellStyle name="Warning Text 10" xfId="16672" xr:uid="{E01CFE9E-6B2C-4850-86B8-B8A78FC32416}"/>
    <cellStyle name="Warning Text 11" xfId="16673" xr:uid="{7077D4C3-6EB5-4616-93D8-A6F2768D1E4D}"/>
    <cellStyle name="Warning Text 12" xfId="16674" xr:uid="{3945D94E-7A41-46E9-8A4A-668CDD584F53}"/>
    <cellStyle name="Warning Text 13" xfId="16675" xr:uid="{50914999-117D-4F6A-82F2-B3973ABA502B}"/>
    <cellStyle name="Warning Text 14" xfId="16676" xr:uid="{5B65A042-0A63-4E3F-A2F5-EEBC8BCAF624}"/>
    <cellStyle name="Warning Text 2 10" xfId="16677" xr:uid="{AAD502AA-A5A1-4A6A-A3CA-548CB68BBCD5}"/>
    <cellStyle name="Warning Text 2 11" xfId="16678" xr:uid="{B8F32AE5-82C8-4A58-9CE2-350D6A0EFE95}"/>
    <cellStyle name="Warning Text 2 12" xfId="16679" xr:uid="{EA89ED50-BB89-4E65-9866-1D4A53ACA766}"/>
    <cellStyle name="Warning Text 2 13" xfId="16680" xr:uid="{FABE5F18-6282-4B7A-9EC3-630395D34751}"/>
    <cellStyle name="Warning Text 2 2" xfId="16681" xr:uid="{533429C6-2034-4B80-9435-8E4DDB9BFB48}"/>
    <cellStyle name="Warning Text 2 2 10" xfId="16682" xr:uid="{0EAE3A7C-C2F2-41DC-AB51-B01259B4F749}"/>
    <cellStyle name="Warning Text 2 2 2" xfId="16683" xr:uid="{52526513-7287-4CF9-9247-6CF0557E7EED}"/>
    <cellStyle name="Warning Text 2 2 2 2" xfId="16684" xr:uid="{6E68A1FD-6632-4D93-9622-FCA8587417D1}"/>
    <cellStyle name="Warning Text 2 2 3" xfId="16685" xr:uid="{910EC4F6-FAC6-4CFC-95F1-B9C935B18C31}"/>
    <cellStyle name="Warning Text 2 2 4" xfId="16686" xr:uid="{10C0807F-69AC-4C15-B4AF-00AD0EA4C47A}"/>
    <cellStyle name="Warning Text 2 2 5" xfId="16687" xr:uid="{E236A00E-36BF-45F1-963A-BA17AF9D8402}"/>
    <cellStyle name="Warning Text 2 2 6" xfId="16688" xr:uid="{563F27F1-C3E5-4AD1-9DD7-7F3D2CE009CF}"/>
    <cellStyle name="Warning Text 2 2 7" xfId="16689" xr:uid="{D62D2AD0-BEEC-43DE-81FF-1C170BAACB2C}"/>
    <cellStyle name="Warning Text 2 2 8" xfId="16690" xr:uid="{5C5F5B95-77A6-4FAE-AF9B-C957ED2BED78}"/>
    <cellStyle name="Warning Text 2 2 9" xfId="16691" xr:uid="{4D82FAA4-B3CE-4403-B4DD-0091F4864938}"/>
    <cellStyle name="Warning Text 2 3" xfId="16692" xr:uid="{BFE7C82E-4195-4893-9333-6E3E63EFA24D}"/>
    <cellStyle name="Warning Text 2 3 2" xfId="16693" xr:uid="{77C18415-C838-40AD-980C-D421B89277EB}"/>
    <cellStyle name="Warning Text 2 4" xfId="16694" xr:uid="{BDA3B279-6DCD-47A3-A974-70C50AF4EC1C}"/>
    <cellStyle name="Warning Text 2 4 2" xfId="16695" xr:uid="{7D6E2074-326D-4C39-9406-076C9DF58C53}"/>
    <cellStyle name="Warning Text 2 5" xfId="16696" xr:uid="{E4007A4F-20E6-47C7-9D77-053B8E7CA262}"/>
    <cellStyle name="Warning Text 2 6" xfId="16697" xr:uid="{AD495EBF-5847-4451-8189-7588B0B5DA1D}"/>
    <cellStyle name="Warning Text 2 7" xfId="16698" xr:uid="{02120C7A-5406-404C-8D17-A13B337B6EC0}"/>
    <cellStyle name="Warning Text 2 8" xfId="16699" xr:uid="{D2107C12-ABE1-4352-B052-AB87CCE7F374}"/>
    <cellStyle name="Warning Text 2 9" xfId="16700" xr:uid="{EA2EB7FC-E5E7-41BC-AC2B-8424B8EA21B0}"/>
    <cellStyle name="Warning Text 3" xfId="16701" xr:uid="{1983E142-16F2-4F95-B3F0-623B44969FB5}"/>
    <cellStyle name="Warning Text 3 10" xfId="16702" xr:uid="{33E468B5-82B0-4827-8DA3-536B3DF9AE9B}"/>
    <cellStyle name="Warning Text 3 2" xfId="16703" xr:uid="{16EDEFE4-D7A5-4552-9BEE-4FDDC3CCC43A}"/>
    <cellStyle name="Warning Text 3 3" xfId="16704" xr:uid="{EEC212A2-3A77-4C23-966C-3D85B5ECCE95}"/>
    <cellStyle name="Warning Text 3 4" xfId="16705" xr:uid="{0AEA29B2-9C78-43A2-A735-70FBB2A8A75E}"/>
    <cellStyle name="Warning Text 3 5" xfId="16706" xr:uid="{0818FB11-5A40-4DA6-A31F-F7CBE9801D5D}"/>
    <cellStyle name="Warning Text 3 6" xfId="16707" xr:uid="{F0E4AE02-6A84-418F-BB9C-A87473B4CFF8}"/>
    <cellStyle name="Warning Text 3 7" xfId="16708" xr:uid="{5A41597B-296D-484C-973C-9AE60332D373}"/>
    <cellStyle name="Warning Text 3 8" xfId="16709" xr:uid="{2C0E0374-C77B-4E06-AA07-332C04854DD0}"/>
    <cellStyle name="Warning Text 3 9" xfId="16710" xr:uid="{BD922765-3536-41F6-9698-BB8417F1C949}"/>
    <cellStyle name="Warning Text 4" xfId="16711" xr:uid="{9B01AA6D-0E96-486F-A3B0-44AB6648BD88}"/>
    <cellStyle name="Warning Text 4 10" xfId="16712" xr:uid="{FBC8FE37-8C98-4691-B771-1D7B760C4FCE}"/>
    <cellStyle name="Warning Text 4 2" xfId="16713" xr:uid="{BEA889C3-F5F8-4565-865D-9D95BC0AF466}"/>
    <cellStyle name="Warning Text 4 3" xfId="16714" xr:uid="{279F2AE9-40D3-4A2D-A1EE-6F4D170423C6}"/>
    <cellStyle name="Warning Text 4 4" xfId="16715" xr:uid="{276B7964-2E90-4E5A-B127-14219CF53A04}"/>
    <cellStyle name="Warning Text 4 5" xfId="16716" xr:uid="{A1A8E6BC-63B6-4F51-9035-0392853C18F1}"/>
    <cellStyle name="Warning Text 4 6" xfId="16717" xr:uid="{991665ED-C55E-46AD-A8C4-7A78674589F8}"/>
    <cellStyle name="Warning Text 4 7" xfId="16718" xr:uid="{FDC6096C-669B-457E-B3DD-C1CA03E68C4E}"/>
    <cellStyle name="Warning Text 4 8" xfId="16719" xr:uid="{071907C4-EB8D-4F01-BB21-4D2B72401A0A}"/>
    <cellStyle name="Warning Text 4 9" xfId="16720" xr:uid="{5FF7B750-FF29-477B-90DE-C60965C88872}"/>
    <cellStyle name="Warning Text 5" xfId="16721" xr:uid="{AF9DE642-F3C5-4641-97FB-DF101D95BC50}"/>
    <cellStyle name="Warning Text 5 10" xfId="16722" xr:uid="{DA61AD8F-E8A8-4CD3-8466-A7EE6A893CB4}"/>
    <cellStyle name="Warning Text 5 2" xfId="16723" xr:uid="{5B7D8515-655B-42E5-A24B-DF6A9F8427C3}"/>
    <cellStyle name="Warning Text 5 3" xfId="16724" xr:uid="{605E6464-5599-484E-8EAB-FE71EB4263F8}"/>
    <cellStyle name="Warning Text 5 4" xfId="16725" xr:uid="{9EFCDD0D-6832-4305-AB00-19A8E7D46398}"/>
    <cellStyle name="Warning Text 5 5" xfId="16726" xr:uid="{7495410D-748C-457C-BEFE-D2D466DF456E}"/>
    <cellStyle name="Warning Text 5 6" xfId="16727" xr:uid="{C45A6A4B-BC47-43AC-8B98-5652700027D9}"/>
    <cellStyle name="Warning Text 5 7" xfId="16728" xr:uid="{C411C799-E919-467F-884A-8455D08DC138}"/>
    <cellStyle name="Warning Text 5 8" xfId="16729" xr:uid="{138A31C5-D685-478D-9370-2FEBB57120E6}"/>
    <cellStyle name="Warning Text 5 9" xfId="16730" xr:uid="{C0477A0A-2C57-4FBB-8286-8A009420F410}"/>
    <cellStyle name="Warning Text 6 2" xfId="16731" xr:uid="{B26A93D7-AD2E-4DFE-A541-E62271E37C42}"/>
    <cellStyle name="Warning Text 7 2" xfId="16732" xr:uid="{3B9E80DD-CF36-464B-A9D6-AC05AC107A98}"/>
    <cellStyle name="Warning Text 8" xfId="16733" xr:uid="{94DA93AE-28C3-4191-8A7D-6C7985F56FCB}"/>
    <cellStyle name="Warning Text 9" xfId="16734" xr:uid="{A77DC12A-DF86-478D-9C6F-AB5993857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071E-54F6-41BF-9D52-09AE2B632093}">
  <sheetPr codeName="Sheet188"/>
  <dimension ref="A1:B20"/>
  <sheetViews>
    <sheetView showGridLines="0" zoomScaleNormal="100" workbookViewId="0">
      <pane ySplit="1" topLeftCell="A2" activePane="bottomLeft" state="frozen"/>
      <selection activeCell="C18" sqref="C18"/>
      <selection pane="bottomLeft" activeCell="A20" sqref="A20"/>
    </sheetView>
  </sheetViews>
  <sheetFormatPr defaultRowHeight="15"/>
  <cols>
    <col min="1" max="1" width="9.140625" style="3"/>
    <col min="2" max="2" width="95.85546875" style="74" customWidth="1"/>
  </cols>
  <sheetData>
    <row r="1" spans="1:2" s="76" customFormat="1">
      <c r="A1" s="73" t="s">
        <v>0</v>
      </c>
      <c r="B1" s="73" t="s">
        <v>1</v>
      </c>
    </row>
    <row r="2" spans="1:2">
      <c r="A2" s="75" t="s">
        <v>2</v>
      </c>
      <c r="B2" s="74" t="s">
        <v>88</v>
      </c>
    </row>
    <row r="3" spans="1:2">
      <c r="A3" s="75" t="s">
        <v>3</v>
      </c>
      <c r="B3" s="74" t="s">
        <v>253</v>
      </c>
    </row>
    <row r="4" spans="1:2">
      <c r="A4" s="75" t="s">
        <v>4</v>
      </c>
      <c r="B4" s="401" t="s">
        <v>28</v>
      </c>
    </row>
    <row r="5" spans="1:2">
      <c r="A5" s="75" t="s">
        <v>5</v>
      </c>
      <c r="B5" s="74" t="s">
        <v>260</v>
      </c>
    </row>
    <row r="6" spans="1:2">
      <c r="A6" s="75" t="s">
        <v>6</v>
      </c>
      <c r="B6" s="74" t="s">
        <v>261</v>
      </c>
    </row>
    <row r="7" spans="1:2">
      <c r="A7" s="75" t="s">
        <v>7</v>
      </c>
      <c r="B7" s="74" t="s">
        <v>254</v>
      </c>
    </row>
    <row r="8" spans="1:2">
      <c r="A8" s="75" t="s">
        <v>8</v>
      </c>
      <c r="B8" s="74" t="s">
        <v>255</v>
      </c>
    </row>
    <row r="9" spans="1:2" ht="30">
      <c r="A9" s="75" t="s">
        <v>9</v>
      </c>
      <c r="B9" s="74" t="s">
        <v>256</v>
      </c>
    </row>
    <row r="10" spans="1:2">
      <c r="A10" s="75" t="s">
        <v>10</v>
      </c>
      <c r="B10" s="74" t="s">
        <v>257</v>
      </c>
    </row>
    <row r="11" spans="1:2">
      <c r="A11" s="75" t="s">
        <v>11</v>
      </c>
      <c r="B11" s="74" t="s">
        <v>165</v>
      </c>
    </row>
    <row r="12" spans="1:2">
      <c r="A12" s="75" t="s">
        <v>12</v>
      </c>
      <c r="B12" s="74" t="s">
        <v>103</v>
      </c>
    </row>
    <row r="13" spans="1:2">
      <c r="A13" s="75" t="s">
        <v>13</v>
      </c>
      <c r="B13" s="74" t="s">
        <v>107</v>
      </c>
    </row>
    <row r="14" spans="1:2">
      <c r="A14" s="75" t="s">
        <v>14</v>
      </c>
      <c r="B14" s="74" t="s">
        <v>108</v>
      </c>
    </row>
    <row r="15" spans="1:2">
      <c r="A15" s="75" t="s">
        <v>15</v>
      </c>
      <c r="B15" s="74" t="s">
        <v>258</v>
      </c>
    </row>
    <row r="16" spans="1:2" ht="30">
      <c r="A16" s="75" t="s">
        <v>16</v>
      </c>
      <c r="B16" s="74" t="s">
        <v>64</v>
      </c>
    </row>
    <row r="17" spans="1:2">
      <c r="A17" s="75" t="s">
        <v>17</v>
      </c>
      <c r="B17" s="74" t="s">
        <v>18</v>
      </c>
    </row>
    <row r="18" spans="1:2">
      <c r="A18" s="75" t="s">
        <v>19</v>
      </c>
      <c r="B18" s="74" t="s">
        <v>20</v>
      </c>
    </row>
    <row r="19" spans="1:2">
      <c r="A19" s="75" t="s">
        <v>21</v>
      </c>
      <c r="B19" s="74" t="s">
        <v>225</v>
      </c>
    </row>
    <row r="20" spans="1:2">
      <c r="A20" s="75" t="s">
        <v>22</v>
      </c>
      <c r="B20" s="74" t="s">
        <v>259</v>
      </c>
    </row>
  </sheetData>
  <autoFilter ref="A1:B20" xr:uid="{4D80071E-54F6-41BF-9D52-09AE2B632093}"/>
  <hyperlinks>
    <hyperlink ref="A2" location="'E-1'!A1" display="E-1" xr:uid="{25428A4D-2B99-44E5-A8A6-98E07D1AB6F0}"/>
    <hyperlink ref="A3" location="'E-2'!A1" display="E-2" xr:uid="{E49CA1B5-8334-4A2A-B575-534904C02181}"/>
    <hyperlink ref="A4" location="'E-3'!A1" display="E-3" xr:uid="{45B59662-5178-4FFE-A421-ADA85EF69D18}"/>
    <hyperlink ref="A5" location="'E-4'!A1" display="E-4" xr:uid="{487612F0-DA12-4380-BE76-ECABB4C45F3B}"/>
    <hyperlink ref="A6" location="'E-5'!A1" display="E-5" xr:uid="{153F30C7-F5E9-4936-B3A3-9B78253414BB}"/>
    <hyperlink ref="A7" location="'E-6'!A1" display="E-6" xr:uid="{6E98AA8A-3676-4EBB-BC36-1EE68B0C1986}"/>
    <hyperlink ref="A8" location="'E-7'!A1" display="E-7" xr:uid="{E05D61B5-EEAE-4660-B919-9FF841D59176}"/>
    <hyperlink ref="A9" location="'E-8'!A1" display="E-8" xr:uid="{4EC3CEA5-6635-485E-9F08-76C0DD3C17CD}"/>
    <hyperlink ref="A10" location="'E-9'!A1" display="E-9" xr:uid="{336E5048-C2E0-4AC4-90E2-9F9EA204FE30}"/>
    <hyperlink ref="A11" location="'E-10'!A1" display="E-10" xr:uid="{CB5246E7-3582-4CC2-8D05-68E109003654}"/>
    <hyperlink ref="A12" location="'E-11'!A1" display="E-11" xr:uid="{A6B303D6-19F1-4CF8-A832-A6BF5B240046}"/>
    <hyperlink ref="A13" location="'E-12'!A1" display="E-12" xr:uid="{89A0253D-1786-49EE-AB5A-98D098A71824}"/>
    <hyperlink ref="A14" location="'E-13'!A1" display="E-13" xr:uid="{DE3C0D63-D8B5-4F89-A39C-D15203F38240}"/>
    <hyperlink ref="A15" location="'E-14'!A1" display="E-14" xr:uid="{64B2E000-A48E-468C-9CE8-4467B7F5523B}"/>
    <hyperlink ref="A16" location="'E-15'!A1" display="E-15" xr:uid="{5942DA81-EFA5-4593-A9ED-3FC2081E1FAF}"/>
    <hyperlink ref="A17" location="'E-16'!A1" display="E-16" xr:uid="{3A8CB647-7146-4B67-BB7E-AA50ABCAB360}"/>
    <hyperlink ref="A18" location="'E-17'!A1" display="E-17" xr:uid="{C2CEDC7E-B48B-439C-BEA7-3DA7CDD499F4}"/>
    <hyperlink ref="A19" location="'E-18'!A1" display="E-18" xr:uid="{EFB9D586-DE98-4C14-8E5F-00717F0C8092}"/>
    <hyperlink ref="A20" location="'E-19'!A1" display="E-19" xr:uid="{2C1C14F6-5664-4430-BD94-895A7CF876D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B2584-BF3E-4808-8F0F-235280203B29}">
  <sheetPr transitionEvaluation="1" codeName="Sheet109">
    <pageSetUpPr fitToPage="1"/>
  </sheetPr>
  <dimension ref="A1:E66"/>
  <sheetViews>
    <sheetView showGridLines="0" topLeftCell="A33" zoomScale="140" zoomScaleNormal="140" workbookViewId="0"/>
  </sheetViews>
  <sheetFormatPr defaultColWidth="9.140625" defaultRowHeight="11.25"/>
  <cols>
    <col min="1" max="1" width="7.140625" style="126" customWidth="1"/>
    <col min="2" max="2" width="7.140625" style="417" customWidth="1"/>
    <col min="3" max="5" width="14.42578125" style="30" customWidth="1"/>
    <col min="6" max="16384" width="9.140625" style="30"/>
  </cols>
  <sheetData>
    <row r="1" spans="1:5" ht="11.25" customHeight="1">
      <c r="A1" s="139" t="s">
        <v>98</v>
      </c>
      <c r="B1" s="416"/>
      <c r="C1" s="382"/>
      <c r="D1" s="382"/>
      <c r="E1" s="382"/>
    </row>
    <row r="2" spans="1:5" ht="22.5">
      <c r="A2" s="342" t="s">
        <v>23</v>
      </c>
      <c r="B2" s="414" t="s">
        <v>161</v>
      </c>
      <c r="C2" s="140" t="s">
        <v>95</v>
      </c>
      <c r="D2" s="140" t="s">
        <v>96</v>
      </c>
      <c r="E2" s="140" t="s">
        <v>244</v>
      </c>
    </row>
    <row r="3" spans="1:5" ht="11.25" customHeight="1">
      <c r="A3" s="126">
        <v>2007</v>
      </c>
      <c r="B3" s="415" t="s">
        <v>166</v>
      </c>
      <c r="C3" s="131">
        <v>2.36</v>
      </c>
      <c r="D3" s="131">
        <v>2.89</v>
      </c>
      <c r="E3" s="131">
        <v>3.74</v>
      </c>
    </row>
    <row r="4" spans="1:5" ht="11.25" customHeight="1">
      <c r="A4" s="126">
        <v>2008</v>
      </c>
      <c r="B4" s="415" t="s">
        <v>167</v>
      </c>
      <c r="C4" s="131">
        <v>2.37</v>
      </c>
      <c r="D4" s="131">
        <v>3.25</v>
      </c>
      <c r="E4" s="131">
        <v>4.08</v>
      </c>
    </row>
    <row r="5" spans="1:5" ht="11.25" customHeight="1">
      <c r="A5" s="126">
        <v>2008</v>
      </c>
      <c r="B5" s="415" t="s">
        <v>168</v>
      </c>
      <c r="C5" s="131">
        <v>2.27</v>
      </c>
      <c r="D5" s="131">
        <v>3.11</v>
      </c>
      <c r="E5" s="131">
        <v>4.8899999999999997</v>
      </c>
    </row>
    <row r="6" spans="1:5" ht="11.25" customHeight="1">
      <c r="A6" s="126">
        <v>2008</v>
      </c>
      <c r="B6" s="415" t="s">
        <v>169</v>
      </c>
      <c r="C6" s="131">
        <v>2.17</v>
      </c>
      <c r="D6" s="131">
        <v>2.98</v>
      </c>
      <c r="E6" s="131">
        <v>3.96</v>
      </c>
    </row>
    <row r="7" spans="1:5" ht="11.25" customHeight="1">
      <c r="A7" s="126">
        <v>2008</v>
      </c>
      <c r="B7" s="415" t="s">
        <v>166</v>
      </c>
      <c r="C7" s="131">
        <v>2.4300000000000002</v>
      </c>
      <c r="D7" s="131">
        <v>3.18</v>
      </c>
      <c r="E7" s="131">
        <v>1.75</v>
      </c>
    </row>
    <row r="8" spans="1:5" ht="11.25" customHeight="1">
      <c r="A8" s="126">
        <v>2009</v>
      </c>
      <c r="B8" s="415" t="s">
        <v>167</v>
      </c>
      <c r="C8" s="131">
        <v>2.15</v>
      </c>
      <c r="D8" s="131">
        <v>3.46</v>
      </c>
      <c r="E8" s="131">
        <v>3.42</v>
      </c>
    </row>
    <row r="9" spans="1:5" ht="11.25" customHeight="1">
      <c r="A9" s="126">
        <v>2009</v>
      </c>
      <c r="B9" s="415" t="s">
        <v>168</v>
      </c>
      <c r="C9" s="131">
        <v>2.04</v>
      </c>
      <c r="D9" s="131">
        <v>2.94</v>
      </c>
      <c r="E9" s="131">
        <v>4.95</v>
      </c>
    </row>
    <row r="10" spans="1:5" ht="11.25" customHeight="1">
      <c r="A10" s="126">
        <v>2009</v>
      </c>
      <c r="B10" s="415" t="s">
        <v>169</v>
      </c>
      <c r="C10" s="131">
        <v>1.96</v>
      </c>
      <c r="D10" s="131">
        <v>2.8</v>
      </c>
      <c r="E10" s="131">
        <v>4.12</v>
      </c>
    </row>
    <row r="11" spans="1:5" ht="11.25" customHeight="1">
      <c r="A11" s="126">
        <v>2009</v>
      </c>
      <c r="B11" s="415" t="s">
        <v>166</v>
      </c>
      <c r="C11" s="131">
        <v>2.2000000000000002</v>
      </c>
      <c r="D11" s="131">
        <v>2.84</v>
      </c>
      <c r="E11" s="131">
        <v>3.16</v>
      </c>
    </row>
    <row r="12" spans="1:5" ht="11.25" customHeight="1">
      <c r="A12" s="126">
        <v>2010</v>
      </c>
      <c r="B12" s="415" t="s">
        <v>167</v>
      </c>
      <c r="C12" s="131">
        <v>2.12</v>
      </c>
      <c r="D12" s="131">
        <v>3.21</v>
      </c>
      <c r="E12" s="131">
        <v>4.49</v>
      </c>
    </row>
    <row r="13" spans="1:5" ht="11.25" customHeight="1">
      <c r="A13" s="126">
        <v>2010</v>
      </c>
      <c r="B13" s="415" t="s">
        <v>168</v>
      </c>
      <c r="C13" s="131">
        <v>2.19</v>
      </c>
      <c r="D13" s="131">
        <v>3.24</v>
      </c>
      <c r="E13" s="131">
        <v>4.57</v>
      </c>
    </row>
    <row r="14" spans="1:5" ht="11.25" customHeight="1">
      <c r="A14" s="126">
        <v>2010</v>
      </c>
      <c r="B14" s="415" t="s">
        <v>169</v>
      </c>
      <c r="C14" s="131">
        <v>1.89</v>
      </c>
      <c r="D14" s="131">
        <v>2.71</v>
      </c>
      <c r="E14" s="131">
        <v>3.98</v>
      </c>
    </row>
    <row r="15" spans="1:5" ht="11.25" customHeight="1">
      <c r="A15" s="126">
        <v>2010</v>
      </c>
      <c r="B15" s="415" t="s">
        <v>166</v>
      </c>
      <c r="C15" s="131">
        <v>2.16</v>
      </c>
      <c r="D15" s="131">
        <v>2.84</v>
      </c>
      <c r="E15" s="131">
        <v>3.37</v>
      </c>
    </row>
    <row r="16" spans="1:5" ht="11.25" customHeight="1">
      <c r="A16" s="126">
        <v>2011</v>
      </c>
      <c r="B16" s="415" t="s">
        <v>167</v>
      </c>
      <c r="C16" s="131">
        <v>2.2400000000000002</v>
      </c>
      <c r="D16" s="131">
        <v>3.4</v>
      </c>
      <c r="E16" s="131">
        <v>3.81</v>
      </c>
    </row>
    <row r="17" spans="1:5" ht="11.25" customHeight="1">
      <c r="A17" s="126">
        <v>2011</v>
      </c>
      <c r="B17" s="415" t="s">
        <v>168</v>
      </c>
      <c r="C17" s="131">
        <v>2.21</v>
      </c>
      <c r="D17" s="131">
        <v>3.2</v>
      </c>
      <c r="E17" s="131">
        <v>4.72</v>
      </c>
    </row>
    <row r="18" spans="1:5" ht="11.25" customHeight="1">
      <c r="A18" s="126">
        <v>2011</v>
      </c>
      <c r="B18" s="415" t="s">
        <v>169</v>
      </c>
      <c r="C18" s="131">
        <v>2.19</v>
      </c>
      <c r="D18" s="131">
        <v>3.14</v>
      </c>
      <c r="E18" s="131">
        <v>4.3</v>
      </c>
    </row>
    <row r="19" spans="1:5" ht="11.25" customHeight="1">
      <c r="A19" s="126">
        <v>2011</v>
      </c>
      <c r="B19" s="415" t="s">
        <v>166</v>
      </c>
      <c r="C19" s="131">
        <v>2.5299999999999998</v>
      </c>
      <c r="D19" s="131">
        <v>3.14</v>
      </c>
      <c r="E19" s="131">
        <v>3.34</v>
      </c>
    </row>
    <row r="20" spans="1:5" ht="11.25" customHeight="1">
      <c r="A20" s="126">
        <v>2012</v>
      </c>
      <c r="B20" s="415" t="s">
        <v>167</v>
      </c>
      <c r="C20" s="131">
        <v>2.38</v>
      </c>
      <c r="D20" s="131">
        <v>3.6</v>
      </c>
      <c r="E20" s="131">
        <v>4.05</v>
      </c>
    </row>
    <row r="21" spans="1:5" ht="11.25" customHeight="1">
      <c r="A21" s="126">
        <v>2012</v>
      </c>
      <c r="B21" s="415" t="s">
        <v>168</v>
      </c>
      <c r="C21" s="131">
        <v>2.4500000000000002</v>
      </c>
      <c r="D21" s="131">
        <v>3.22</v>
      </c>
      <c r="E21" s="131">
        <v>5.18</v>
      </c>
    </row>
    <row r="22" spans="1:5" ht="11.25" customHeight="1">
      <c r="A22" s="126">
        <v>2012</v>
      </c>
      <c r="B22" s="415" t="s">
        <v>169</v>
      </c>
      <c r="C22" s="131">
        <v>2.2999999999999998</v>
      </c>
      <c r="D22" s="131">
        <v>3.19</v>
      </c>
      <c r="E22" s="131">
        <v>4.58</v>
      </c>
    </row>
    <row r="23" spans="1:5" ht="11.25" customHeight="1">
      <c r="A23" s="126">
        <v>2012</v>
      </c>
      <c r="B23" s="415" t="s">
        <v>166</v>
      </c>
      <c r="C23" s="131">
        <v>2.65</v>
      </c>
      <c r="D23" s="131">
        <v>3.4</v>
      </c>
      <c r="E23" s="131">
        <v>5.08</v>
      </c>
    </row>
    <row r="24" spans="1:5" ht="11.25" customHeight="1">
      <c r="A24" s="126">
        <v>2013</v>
      </c>
      <c r="B24" s="415" t="s">
        <v>167</v>
      </c>
      <c r="C24" s="131">
        <v>2.2058333333333331</v>
      </c>
      <c r="D24" s="131">
        <v>3.2250000000000001</v>
      </c>
      <c r="E24" s="131">
        <v>4.24</v>
      </c>
    </row>
    <row r="25" spans="1:5" ht="11.25" customHeight="1">
      <c r="A25" s="126">
        <v>2013</v>
      </c>
      <c r="B25" s="415" t="s">
        <v>168</v>
      </c>
      <c r="C25" s="131">
        <v>2.3306666666666667</v>
      </c>
      <c r="D25" s="131">
        <v>3.1253333333333333</v>
      </c>
      <c r="E25" s="131">
        <v>4.7707692307692309</v>
      </c>
    </row>
    <row r="26" spans="1:5" ht="11.25" customHeight="1">
      <c r="A26" s="126">
        <v>2013</v>
      </c>
      <c r="B26" s="415" t="s">
        <v>169</v>
      </c>
      <c r="C26" s="131">
        <v>2.1518333333333337</v>
      </c>
      <c r="D26" s="131">
        <v>3.0268333333333337</v>
      </c>
      <c r="E26" s="131">
        <v>4.3438461538461537</v>
      </c>
    </row>
    <row r="27" spans="1:5" ht="11.25" customHeight="1">
      <c r="A27" s="126">
        <v>2013</v>
      </c>
      <c r="B27" s="415" t="s">
        <v>166</v>
      </c>
      <c r="C27" s="131">
        <v>2.6147222222222219</v>
      </c>
      <c r="D27" s="131">
        <v>3.2955555555555556</v>
      </c>
      <c r="E27" s="131">
        <v>3.9350000000000001</v>
      </c>
    </row>
    <row r="28" spans="1:5" ht="11.25" customHeight="1">
      <c r="A28" s="126">
        <v>2014</v>
      </c>
      <c r="B28" s="415" t="s">
        <v>167</v>
      </c>
      <c r="C28" s="131">
        <v>2.4266666666666663</v>
      </c>
      <c r="D28" s="131">
        <v>3.311666666666667</v>
      </c>
      <c r="E28" s="131">
        <v>3.493642857142857</v>
      </c>
    </row>
    <row r="29" spans="1:5" ht="11.25" customHeight="1">
      <c r="A29" s="126">
        <v>2014</v>
      </c>
      <c r="B29" s="415" t="s">
        <v>168</v>
      </c>
      <c r="C29" s="131">
        <v>2.3450000000000002</v>
      </c>
      <c r="D29" s="131">
        <v>3.023166666666667</v>
      </c>
      <c r="E29" s="131">
        <v>4.2205555555555554</v>
      </c>
    </row>
    <row r="30" spans="1:5" ht="11.25" customHeight="1">
      <c r="A30" s="126">
        <v>2014</v>
      </c>
      <c r="B30" s="415" t="s">
        <v>169</v>
      </c>
      <c r="C30" s="131">
        <v>2.2736666666666667</v>
      </c>
      <c r="D30" s="131">
        <v>3.2536666666666663</v>
      </c>
      <c r="E30" s="131">
        <v>3.7553333333333327</v>
      </c>
    </row>
    <row r="31" spans="1:5" ht="11.25" customHeight="1">
      <c r="A31" s="126">
        <v>2014</v>
      </c>
      <c r="B31" s="415" t="s">
        <v>166</v>
      </c>
      <c r="C31" s="131">
        <v>2.603444444444444</v>
      </c>
      <c r="D31" s="131">
        <v>3.3686666666666665</v>
      </c>
      <c r="E31" s="131">
        <v>3.1947619047619047</v>
      </c>
    </row>
    <row r="32" spans="1:5" ht="11.25" customHeight="1">
      <c r="A32" s="126">
        <v>2015</v>
      </c>
      <c r="B32" s="415" t="s">
        <v>167</v>
      </c>
      <c r="C32" s="131">
        <v>2.3866666666666663</v>
      </c>
      <c r="D32" s="131">
        <v>3.1591666666666662</v>
      </c>
      <c r="E32" s="131">
        <v>3.6176666666666666</v>
      </c>
    </row>
    <row r="33" spans="1:5" ht="11.25" customHeight="1">
      <c r="A33" s="126">
        <v>2015</v>
      </c>
      <c r="B33" s="415" t="s">
        <v>168</v>
      </c>
      <c r="C33" s="131">
        <v>2.278</v>
      </c>
      <c r="D33" s="131">
        <v>2.9619999999999997</v>
      </c>
      <c r="E33" s="131">
        <v>3.7170000000000001</v>
      </c>
    </row>
    <row r="34" spans="1:5" ht="11.25" customHeight="1">
      <c r="A34" s="126">
        <v>2015</v>
      </c>
      <c r="B34" s="415" t="s">
        <v>169</v>
      </c>
      <c r="C34" s="131">
        <v>2.2189999999999999</v>
      </c>
      <c r="D34" s="131">
        <v>3.1553333333333335</v>
      </c>
      <c r="E34" s="131">
        <v>3.4401666666666664</v>
      </c>
    </row>
    <row r="35" spans="1:5" ht="11.25" customHeight="1">
      <c r="A35" s="126">
        <v>2015</v>
      </c>
      <c r="B35" s="415" t="s">
        <v>166</v>
      </c>
      <c r="C35" s="131">
        <v>2.4677777777777781</v>
      </c>
      <c r="D35" s="131">
        <v>3.1219444444444449</v>
      </c>
      <c r="E35" s="131">
        <v>2.8722222222222222</v>
      </c>
    </row>
    <row r="36" spans="1:5" ht="11.25" customHeight="1">
      <c r="A36" s="126">
        <v>2016</v>
      </c>
      <c r="B36" s="415" t="s">
        <v>167</v>
      </c>
      <c r="C36" s="131">
        <v>2.4215384615384616</v>
      </c>
      <c r="D36" s="131">
        <v>3.2253846153846157</v>
      </c>
      <c r="E36" s="131">
        <v>3.8816666666666668</v>
      </c>
    </row>
    <row r="37" spans="1:5" ht="11.25" customHeight="1">
      <c r="A37" s="126">
        <v>2016</v>
      </c>
      <c r="B37" s="415" t="s">
        <v>168</v>
      </c>
      <c r="C37" s="131">
        <v>2.246923076923077</v>
      </c>
      <c r="D37" s="131">
        <v>2.8846153846153846</v>
      </c>
      <c r="E37" s="131">
        <v>4.0435135135135143</v>
      </c>
    </row>
    <row r="38" spans="1:5" ht="11.25" customHeight="1">
      <c r="A38" s="126">
        <v>2016</v>
      </c>
      <c r="B38" s="415" t="s">
        <v>169</v>
      </c>
      <c r="C38" s="131">
        <v>2.039166666666667</v>
      </c>
      <c r="D38" s="131">
        <v>3.04</v>
      </c>
      <c r="E38" s="131">
        <v>3.9568421052631577</v>
      </c>
    </row>
    <row r="39" spans="1:5" ht="11.25" customHeight="1">
      <c r="A39" s="126">
        <v>2016</v>
      </c>
      <c r="B39" s="415" t="s">
        <v>166</v>
      </c>
      <c r="C39" s="131">
        <v>2.5541666666666667</v>
      </c>
      <c r="D39" s="131">
        <v>2.8176923076923077</v>
      </c>
      <c r="E39" s="131">
        <v>2.984666666666667</v>
      </c>
    </row>
    <row r="40" spans="1:5" ht="11.25" customHeight="1">
      <c r="A40" s="126">
        <v>2017</v>
      </c>
      <c r="B40" s="415" t="s">
        <v>167</v>
      </c>
      <c r="C40" s="131">
        <v>2.1800000000000002</v>
      </c>
      <c r="D40" s="131">
        <v>3</v>
      </c>
      <c r="E40" s="131">
        <v>3.67</v>
      </c>
    </row>
    <row r="41" spans="1:5" ht="11.25" customHeight="1">
      <c r="A41" s="126">
        <v>2017</v>
      </c>
      <c r="B41" s="415" t="s">
        <v>168</v>
      </c>
      <c r="C41" s="131">
        <v>2.19</v>
      </c>
      <c r="D41" s="131">
        <v>2.9</v>
      </c>
      <c r="E41" s="131">
        <v>3.66</v>
      </c>
    </row>
    <row r="42" spans="1:5" ht="11.25" customHeight="1">
      <c r="A42" s="126">
        <v>2017</v>
      </c>
      <c r="B42" s="415" t="s">
        <v>169</v>
      </c>
      <c r="C42" s="131">
        <v>2.74</v>
      </c>
      <c r="D42" s="131">
        <v>3.12</v>
      </c>
      <c r="E42" s="131">
        <v>3.43</v>
      </c>
    </row>
    <row r="43" spans="1:5" ht="11.25" customHeight="1">
      <c r="A43" s="126">
        <v>2017</v>
      </c>
      <c r="B43" s="415" t="s">
        <v>166</v>
      </c>
      <c r="C43" s="131">
        <v>2.4500000000000002</v>
      </c>
      <c r="D43" s="131">
        <v>2.96</v>
      </c>
      <c r="E43" s="131">
        <v>3.54</v>
      </c>
    </row>
    <row r="44" spans="1:5" ht="11.25" customHeight="1">
      <c r="A44" s="126">
        <v>2018</v>
      </c>
      <c r="B44" s="415" t="s">
        <v>167</v>
      </c>
      <c r="C44" s="131">
        <v>2.25</v>
      </c>
      <c r="D44" s="131">
        <v>3.01</v>
      </c>
      <c r="E44" s="131">
        <v>3.97</v>
      </c>
    </row>
    <row r="45" spans="1:5" ht="11.25" customHeight="1">
      <c r="A45" s="126">
        <v>2018</v>
      </c>
      <c r="B45" s="415" t="s">
        <v>168</v>
      </c>
      <c r="C45" s="131">
        <v>2.16</v>
      </c>
      <c r="D45" s="131">
        <v>2.97</v>
      </c>
      <c r="E45" s="131">
        <v>4.4800000000000004</v>
      </c>
    </row>
    <row r="46" spans="1:5" ht="11.25" customHeight="1">
      <c r="A46" s="126">
        <v>2018</v>
      </c>
      <c r="B46" s="415" t="s">
        <v>169</v>
      </c>
      <c r="C46" s="131">
        <v>2.08</v>
      </c>
      <c r="D46" s="131">
        <v>3.15</v>
      </c>
      <c r="E46" s="131">
        <v>3.86</v>
      </c>
    </row>
    <row r="47" spans="1:5" ht="11.25" customHeight="1">
      <c r="A47" s="126">
        <v>2018</v>
      </c>
      <c r="B47" s="415" t="s">
        <v>166</v>
      </c>
      <c r="C47" s="131">
        <v>2.38</v>
      </c>
      <c r="D47" s="131">
        <v>3.3</v>
      </c>
      <c r="E47" s="131">
        <v>3.43</v>
      </c>
    </row>
    <row r="48" spans="1:5" ht="11.25" customHeight="1">
      <c r="A48" s="126">
        <v>2019</v>
      </c>
      <c r="B48" s="415" t="s">
        <v>167</v>
      </c>
      <c r="C48" s="131">
        <v>2.3833333333333333</v>
      </c>
      <c r="D48" s="131">
        <v>3.32</v>
      </c>
      <c r="E48" s="131">
        <v>3.5590909090909104</v>
      </c>
    </row>
    <row r="49" spans="1:5" ht="11.25" customHeight="1">
      <c r="A49" s="126">
        <v>2019</v>
      </c>
      <c r="B49" s="415" t="s">
        <v>168</v>
      </c>
      <c r="C49" s="131">
        <v>2.3146153846153847</v>
      </c>
      <c r="D49" s="131">
        <v>3.16</v>
      </c>
      <c r="E49" s="131">
        <v>3.61</v>
      </c>
    </row>
    <row r="50" spans="1:5" ht="11.25" customHeight="1">
      <c r="A50" s="126">
        <v>2019</v>
      </c>
      <c r="B50" s="415" t="s">
        <v>169</v>
      </c>
      <c r="C50" s="131">
        <v>2.2046153846153844</v>
      </c>
      <c r="D50" s="131">
        <v>3.27</v>
      </c>
      <c r="E50" s="131">
        <v>3.2792307692307689</v>
      </c>
    </row>
    <row r="51" spans="1:5" ht="11.25" customHeight="1">
      <c r="A51" s="126">
        <v>2019</v>
      </c>
      <c r="B51" s="415" t="s">
        <v>166</v>
      </c>
      <c r="C51" s="131">
        <v>2.5999999999999996</v>
      </c>
      <c r="D51" s="131">
        <v>3.14</v>
      </c>
      <c r="E51" s="131">
        <v>3.4524999999999997</v>
      </c>
    </row>
    <row r="52" spans="1:5" ht="11.25" customHeight="1">
      <c r="A52" s="126">
        <v>2020</v>
      </c>
      <c r="B52" s="415" t="s">
        <v>167</v>
      </c>
      <c r="C52" s="131">
        <v>2.2707692307692304</v>
      </c>
      <c r="D52" s="131">
        <v>3.0791666666666671</v>
      </c>
      <c r="E52" s="131">
        <v>3.65</v>
      </c>
    </row>
    <row r="53" spans="1:5" ht="11.25" customHeight="1">
      <c r="A53" s="126">
        <v>2020</v>
      </c>
      <c r="B53" s="415" t="s">
        <v>168</v>
      </c>
      <c r="C53" s="131">
        <v>2.3061538461538462</v>
      </c>
      <c r="D53" s="131">
        <v>2.8984615384615378</v>
      </c>
      <c r="E53" s="131">
        <v>3.8153846153846143</v>
      </c>
    </row>
    <row r="54" spans="1:5" ht="11.25" customHeight="1">
      <c r="A54" s="126">
        <v>2020</v>
      </c>
      <c r="B54" s="415" t="s">
        <v>169</v>
      </c>
      <c r="C54" s="131">
        <v>2.4053846153846155</v>
      </c>
      <c r="D54" s="131">
        <v>3.1692307692307691</v>
      </c>
      <c r="E54" s="131">
        <v>3.5853846153846147</v>
      </c>
    </row>
    <row r="55" spans="1:5" ht="11.25" customHeight="1">
      <c r="A55" s="126">
        <v>2020</v>
      </c>
      <c r="B55" s="415" t="s">
        <v>166</v>
      </c>
      <c r="C55" s="131">
        <v>2.62</v>
      </c>
      <c r="D55" s="131">
        <v>3.42</v>
      </c>
      <c r="E55" s="131">
        <v>3.21</v>
      </c>
    </row>
    <row r="56" spans="1:5" ht="11.25" customHeight="1">
      <c r="A56" s="126">
        <v>2021</v>
      </c>
      <c r="B56" s="415" t="s">
        <v>167</v>
      </c>
      <c r="C56" s="131">
        <v>2.61</v>
      </c>
      <c r="D56" s="131">
        <v>3.23</v>
      </c>
      <c r="E56" s="131">
        <v>3.52</v>
      </c>
    </row>
    <row r="57" spans="1:5" ht="11.25" customHeight="1">
      <c r="A57" s="126">
        <v>2021</v>
      </c>
      <c r="B57" s="415" t="s">
        <v>168</v>
      </c>
      <c r="C57" s="131">
        <v>2.62</v>
      </c>
      <c r="D57" s="131">
        <v>3.06</v>
      </c>
      <c r="E57" s="131">
        <v>3.92</v>
      </c>
    </row>
    <row r="58" spans="1:5" ht="11.25" customHeight="1">
      <c r="A58" s="126">
        <v>2021</v>
      </c>
      <c r="B58" s="415" t="s">
        <v>169</v>
      </c>
      <c r="C58" s="131">
        <v>2.69</v>
      </c>
      <c r="D58" s="131">
        <v>3.73</v>
      </c>
      <c r="E58" s="131">
        <v>3.625</v>
      </c>
    </row>
    <row r="59" spans="1:5" ht="11.25" customHeight="1">
      <c r="A59" s="126">
        <v>2021</v>
      </c>
      <c r="B59" s="415" t="s">
        <v>166</v>
      </c>
      <c r="C59" s="131">
        <v>3.06</v>
      </c>
      <c r="D59" s="131">
        <v>3.87</v>
      </c>
      <c r="E59" s="131">
        <v>3.33</v>
      </c>
    </row>
    <row r="60" spans="1:5" ht="11.25" customHeight="1">
      <c r="A60" s="126">
        <v>2022</v>
      </c>
      <c r="B60" s="415" t="s">
        <v>167</v>
      </c>
      <c r="C60" s="385">
        <v>2.7506553170601098</v>
      </c>
      <c r="D60" s="385">
        <v>3.8068727954144617</v>
      </c>
      <c r="E60" s="385">
        <v>3.774194096411128</v>
      </c>
    </row>
    <row r="61" spans="1:5" ht="11.25" customHeight="1">
      <c r="A61" s="126">
        <v>2022</v>
      </c>
      <c r="B61" s="415" t="s">
        <v>168</v>
      </c>
      <c r="C61" s="385">
        <v>2.8754676413674476</v>
      </c>
      <c r="D61" s="385">
        <v>3.5546236948518319</v>
      </c>
      <c r="E61" s="385">
        <v>4.7377752476374821</v>
      </c>
    </row>
    <row r="62" spans="1:5" ht="11.25" customHeight="1">
      <c r="A62" s="126">
        <v>2022</v>
      </c>
      <c r="B62" s="415" t="s">
        <v>169</v>
      </c>
      <c r="C62" s="385">
        <v>2.9506645429608001</v>
      </c>
      <c r="D62" s="385">
        <v>4.1975898704700922</v>
      </c>
      <c r="E62" s="385">
        <v>4.4383563112943039</v>
      </c>
    </row>
    <row r="63" spans="1:5">
      <c r="A63" s="383">
        <v>2022</v>
      </c>
      <c r="B63" s="416" t="s">
        <v>166</v>
      </c>
      <c r="C63" s="384">
        <v>3.20840138213102</v>
      </c>
      <c r="D63" s="384">
        <v>4.3946153846153848</v>
      </c>
      <c r="E63" s="384">
        <v>4.2558593231585933</v>
      </c>
    </row>
    <row r="64" spans="1:5">
      <c r="A64" s="28" t="s">
        <v>97</v>
      </c>
      <c r="B64" s="415"/>
    </row>
    <row r="65" spans="1:2">
      <c r="A65" s="343" t="s">
        <v>61</v>
      </c>
      <c r="B65" s="418"/>
    </row>
    <row r="66" spans="1:2">
      <c r="A66" s="29" t="s">
        <v>219</v>
      </c>
      <c r="B66" s="419"/>
    </row>
  </sheetData>
  <pageMargins left="0.66700000000000004" right="0.66700000000000004" top="0.38" bottom="0.83299999999999996" header="0" footer="0"/>
  <pageSetup scale="91" firstPageNumber="13"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78714-4086-45AE-AD51-DBF8782FA572}">
  <sheetPr transitionEvaluation="1" codeName="Sheet110">
    <pageSetUpPr fitToPage="1"/>
  </sheetPr>
  <dimension ref="A1:J69"/>
  <sheetViews>
    <sheetView showGridLines="0" topLeftCell="A23" zoomScale="120" zoomScaleNormal="120" workbookViewId="0"/>
  </sheetViews>
  <sheetFormatPr defaultColWidth="9.140625" defaultRowHeight="11.25"/>
  <cols>
    <col min="1" max="1" width="11.140625" style="31" customWidth="1"/>
    <col min="2" max="10" width="14.42578125" style="31" customWidth="1"/>
    <col min="11" max="16384" width="9.140625" style="31"/>
  </cols>
  <sheetData>
    <row r="1" spans="1:10" ht="11.25" customHeight="1">
      <c r="A1" s="376" t="s">
        <v>165</v>
      </c>
      <c r="B1" s="377"/>
      <c r="C1" s="377"/>
      <c r="D1" s="377"/>
      <c r="E1" s="377"/>
      <c r="F1" s="377"/>
      <c r="G1" s="377"/>
      <c r="H1" s="377"/>
      <c r="I1" s="377"/>
    </row>
    <row r="2" spans="1:10" ht="33.75" customHeight="1">
      <c r="A2" s="372" t="s">
        <v>23</v>
      </c>
      <c r="B2" s="373" t="s">
        <v>77</v>
      </c>
      <c r="C2" s="373" t="s">
        <v>75</v>
      </c>
      <c r="D2" s="373" t="s">
        <v>72</v>
      </c>
      <c r="E2" s="373" t="s">
        <v>76</v>
      </c>
      <c r="F2" s="373" t="s">
        <v>229</v>
      </c>
      <c r="G2" s="373" t="s">
        <v>245</v>
      </c>
      <c r="H2" s="374" t="s">
        <v>246</v>
      </c>
      <c r="I2" s="375" t="s">
        <v>247</v>
      </c>
      <c r="J2" s="371"/>
    </row>
    <row r="3" spans="1:10" ht="11.25" customHeight="1">
      <c r="A3" s="142">
        <v>1970</v>
      </c>
      <c r="B3" s="366">
        <v>4258.6000000000004</v>
      </c>
      <c r="C3" s="366">
        <v>305.7</v>
      </c>
      <c r="D3" s="366">
        <f t="shared" ref="D3:D27" si="0">B3+C3</f>
        <v>4564.3</v>
      </c>
      <c r="E3" s="366">
        <v>156.6</v>
      </c>
      <c r="F3" s="366">
        <f t="shared" ref="F3:F27" si="1">D3-E3</f>
        <v>4407.7</v>
      </c>
      <c r="G3" s="367">
        <v>21.5</v>
      </c>
      <c r="H3" s="368">
        <f t="shared" ref="H3:H27" si="2">+C3/F3*100</f>
        <v>6.9355899902443454</v>
      </c>
      <c r="I3" s="368">
        <f t="shared" ref="I3:I27" si="3">+E3/D3*100</f>
        <v>3.4309751769165038</v>
      </c>
      <c r="J3" s="35"/>
    </row>
    <row r="4" spans="1:10" ht="11.25" customHeight="1">
      <c r="A4" s="143">
        <v>1971</v>
      </c>
      <c r="B4" s="365">
        <v>4151.5</v>
      </c>
      <c r="C4" s="365">
        <v>323.89999999999998</v>
      </c>
      <c r="D4" s="365">
        <f t="shared" si="0"/>
        <v>4475.3999999999996</v>
      </c>
      <c r="E4" s="365">
        <v>180.5</v>
      </c>
      <c r="F4" s="365">
        <f t="shared" si="1"/>
        <v>4294.8999999999996</v>
      </c>
      <c r="G4" s="369">
        <v>20.68</v>
      </c>
      <c r="H4" s="370">
        <f t="shared" si="2"/>
        <v>7.5415027125195007</v>
      </c>
      <c r="I4" s="370">
        <f t="shared" si="3"/>
        <v>4.0331590472360013</v>
      </c>
      <c r="J4" s="35"/>
    </row>
    <row r="5" spans="1:10" ht="11.25" customHeight="1">
      <c r="A5" s="358">
        <v>1972</v>
      </c>
      <c r="B5" s="365">
        <v>4063.2</v>
      </c>
      <c r="C5" s="365">
        <v>340.3</v>
      </c>
      <c r="D5" s="365">
        <f t="shared" si="0"/>
        <v>4403.5</v>
      </c>
      <c r="E5" s="365">
        <v>166.8</v>
      </c>
      <c r="F5" s="365">
        <f t="shared" si="1"/>
        <v>4236.7</v>
      </c>
      <c r="G5" s="369">
        <v>20.18</v>
      </c>
      <c r="H5" s="370">
        <f t="shared" si="2"/>
        <v>8.0321948686477675</v>
      </c>
      <c r="I5" s="370">
        <f t="shared" si="3"/>
        <v>3.7878959918246848</v>
      </c>
    </row>
    <row r="6" spans="1:10" ht="11.25" customHeight="1">
      <c r="A6" s="143">
        <v>1973</v>
      </c>
      <c r="B6" s="365">
        <v>3992.5</v>
      </c>
      <c r="C6" s="365">
        <v>361.2</v>
      </c>
      <c r="D6" s="365">
        <f t="shared" si="0"/>
        <v>4353.7</v>
      </c>
      <c r="E6" s="365">
        <v>156.1</v>
      </c>
      <c r="F6" s="365">
        <f t="shared" si="1"/>
        <v>4197.5999999999995</v>
      </c>
      <c r="G6" s="369">
        <v>19.809999999999999</v>
      </c>
      <c r="H6" s="370">
        <f t="shared" si="2"/>
        <v>8.6049170954831347</v>
      </c>
      <c r="I6" s="370">
        <f t="shared" si="3"/>
        <v>3.5854560488779654</v>
      </c>
    </row>
    <row r="7" spans="1:10" ht="11.25" customHeight="1">
      <c r="A7" s="358">
        <v>1974</v>
      </c>
      <c r="B7" s="365">
        <v>3537.1</v>
      </c>
      <c r="C7" s="365">
        <v>383</v>
      </c>
      <c r="D7" s="365">
        <f t="shared" si="0"/>
        <v>3920.1</v>
      </c>
      <c r="E7" s="365">
        <v>161.4</v>
      </c>
      <c r="F7" s="365">
        <f t="shared" si="1"/>
        <v>3758.7</v>
      </c>
      <c r="G7" s="369">
        <v>17.579999999999998</v>
      </c>
      <c r="H7" s="370">
        <f t="shared" si="2"/>
        <v>10.189693245004923</v>
      </c>
      <c r="I7" s="370">
        <f t="shared" si="3"/>
        <v>4.1172419070942077</v>
      </c>
    </row>
    <row r="8" spans="1:10" ht="11.25" customHeight="1">
      <c r="A8" s="143">
        <v>1975</v>
      </c>
      <c r="B8" s="365">
        <v>3664.8</v>
      </c>
      <c r="C8" s="365">
        <v>308.39999999999998</v>
      </c>
      <c r="D8" s="365">
        <f t="shared" si="0"/>
        <v>3973.2000000000003</v>
      </c>
      <c r="E8" s="365">
        <v>170.5</v>
      </c>
      <c r="F8" s="365">
        <f t="shared" si="1"/>
        <v>3802.7000000000003</v>
      </c>
      <c r="G8" s="369">
        <v>17.61</v>
      </c>
      <c r="H8" s="370">
        <f t="shared" si="2"/>
        <v>8.1100270860178281</v>
      </c>
      <c r="I8" s="370">
        <f t="shared" si="3"/>
        <v>4.2912513842746396</v>
      </c>
    </row>
    <row r="9" spans="1:10" ht="11.25" customHeight="1">
      <c r="A9" s="358">
        <v>1976</v>
      </c>
      <c r="B9" s="365">
        <v>3894.5</v>
      </c>
      <c r="C9" s="365">
        <v>362.4</v>
      </c>
      <c r="D9" s="365">
        <f t="shared" si="0"/>
        <v>4256.8999999999996</v>
      </c>
      <c r="E9" s="365">
        <v>111.5</v>
      </c>
      <c r="F9" s="365">
        <f t="shared" si="1"/>
        <v>4145.3999999999996</v>
      </c>
      <c r="G9" s="369">
        <v>19.010000000000002</v>
      </c>
      <c r="H9" s="370">
        <f t="shared" si="2"/>
        <v>8.7422202923722683</v>
      </c>
      <c r="I9" s="370">
        <f t="shared" si="3"/>
        <v>2.619276938617304</v>
      </c>
    </row>
    <row r="10" spans="1:10" ht="11.25" customHeight="1">
      <c r="A10" s="143">
        <v>1977</v>
      </c>
      <c r="B10" s="365">
        <v>4037.5</v>
      </c>
      <c r="C10" s="365">
        <v>394.2</v>
      </c>
      <c r="D10" s="365">
        <f t="shared" si="0"/>
        <v>4431.7</v>
      </c>
      <c r="E10" s="365">
        <v>113.5</v>
      </c>
      <c r="F10" s="365">
        <f t="shared" si="1"/>
        <v>4318.2</v>
      </c>
      <c r="G10" s="369">
        <v>19.61</v>
      </c>
      <c r="H10" s="370">
        <f t="shared" si="2"/>
        <v>9.128803668195081</v>
      </c>
      <c r="I10" s="370">
        <f t="shared" si="3"/>
        <v>2.5610939368639576</v>
      </c>
    </row>
    <row r="11" spans="1:10" ht="11.25" customHeight="1">
      <c r="A11" s="358">
        <v>1978</v>
      </c>
      <c r="B11" s="365">
        <v>4200.1000000000004</v>
      </c>
      <c r="C11" s="365">
        <v>443.9</v>
      </c>
      <c r="D11" s="365">
        <f t="shared" si="0"/>
        <v>4644</v>
      </c>
      <c r="E11" s="365">
        <v>161.5</v>
      </c>
      <c r="F11" s="365">
        <f t="shared" si="1"/>
        <v>4482.5</v>
      </c>
      <c r="G11" s="369">
        <v>20.14</v>
      </c>
      <c r="H11" s="370">
        <f t="shared" si="2"/>
        <v>9.9029559397657554</v>
      </c>
      <c r="I11" s="370">
        <f t="shared" si="3"/>
        <v>3.4776055124892333</v>
      </c>
    </row>
    <row r="12" spans="1:10" ht="11.25" customHeight="1">
      <c r="A12" s="360">
        <v>1979</v>
      </c>
      <c r="B12" s="365">
        <v>3997.4</v>
      </c>
      <c r="C12" s="365">
        <v>471.2</v>
      </c>
      <c r="D12" s="365">
        <f t="shared" si="0"/>
        <v>4468.6000000000004</v>
      </c>
      <c r="E12" s="365">
        <v>140.80000000000001</v>
      </c>
      <c r="F12" s="365">
        <f t="shared" si="1"/>
        <v>4327.8</v>
      </c>
      <c r="G12" s="369">
        <v>19.23</v>
      </c>
      <c r="H12" s="370">
        <f t="shared" si="2"/>
        <v>10.887748971763944</v>
      </c>
      <c r="I12" s="370">
        <f t="shared" si="3"/>
        <v>3.1508749944054069</v>
      </c>
    </row>
    <row r="13" spans="1:10" ht="11.25" customHeight="1">
      <c r="A13" s="358">
        <v>1980</v>
      </c>
      <c r="B13" s="366">
        <v>3813.8</v>
      </c>
      <c r="C13" s="366">
        <v>420.7</v>
      </c>
      <c r="D13" s="366">
        <f t="shared" si="0"/>
        <v>4234.5</v>
      </c>
      <c r="E13" s="366">
        <v>136.80000000000001</v>
      </c>
      <c r="F13" s="366">
        <f t="shared" si="1"/>
        <v>4097.7</v>
      </c>
      <c r="G13" s="367">
        <v>17.989999999999998</v>
      </c>
      <c r="H13" s="368">
        <f t="shared" si="2"/>
        <v>10.266734997681626</v>
      </c>
      <c r="I13" s="368">
        <f t="shared" si="3"/>
        <v>3.2306057385759832</v>
      </c>
      <c r="J13" s="141"/>
    </row>
    <row r="14" spans="1:10" ht="11.25" customHeight="1">
      <c r="A14" s="360">
        <v>1981</v>
      </c>
      <c r="B14" s="365">
        <v>4289.3</v>
      </c>
      <c r="C14" s="365">
        <v>315.7</v>
      </c>
      <c r="D14" s="365">
        <f t="shared" si="0"/>
        <v>4605</v>
      </c>
      <c r="E14" s="365">
        <v>141.5</v>
      </c>
      <c r="F14" s="365">
        <f t="shared" si="1"/>
        <v>4463.5</v>
      </c>
      <c r="G14" s="369">
        <v>19.41</v>
      </c>
      <c r="H14" s="370">
        <f t="shared" si="2"/>
        <v>7.0729248347709186</v>
      </c>
      <c r="I14" s="370">
        <f t="shared" si="3"/>
        <v>3.0727470141150923</v>
      </c>
    </row>
    <row r="15" spans="1:10" ht="11.25" customHeight="1">
      <c r="A15" s="358">
        <v>1982</v>
      </c>
      <c r="B15" s="363">
        <v>4794.3</v>
      </c>
      <c r="C15" s="365">
        <v>568.79999999999995</v>
      </c>
      <c r="D15" s="365">
        <f t="shared" si="0"/>
        <v>5363.1</v>
      </c>
      <c r="E15" s="365">
        <v>189.3</v>
      </c>
      <c r="F15" s="365">
        <f t="shared" si="1"/>
        <v>5173.8</v>
      </c>
      <c r="G15" s="369">
        <v>22.28</v>
      </c>
      <c r="H15" s="370">
        <f t="shared" si="2"/>
        <v>10.993853647222544</v>
      </c>
      <c r="I15" s="370">
        <f t="shared" si="3"/>
        <v>3.5296750013984446</v>
      </c>
      <c r="J15" s="35"/>
    </row>
    <row r="16" spans="1:10" ht="11.25" customHeight="1">
      <c r="A16" s="360">
        <v>1983</v>
      </c>
      <c r="B16" s="363">
        <v>4379.5</v>
      </c>
      <c r="C16" s="365">
        <v>442</v>
      </c>
      <c r="D16" s="365">
        <f t="shared" si="0"/>
        <v>4821.5</v>
      </c>
      <c r="E16" s="365">
        <v>175.1</v>
      </c>
      <c r="F16" s="365">
        <f t="shared" si="1"/>
        <v>4646.3999999999996</v>
      </c>
      <c r="G16" s="369">
        <v>19.829999999999998</v>
      </c>
      <c r="H16" s="370">
        <f t="shared" si="2"/>
        <v>9.5127410468319571</v>
      </c>
      <c r="I16" s="370">
        <f t="shared" si="3"/>
        <v>3.6316499014829411</v>
      </c>
      <c r="J16" s="35"/>
    </row>
    <row r="17" spans="1:10" ht="11.25" customHeight="1">
      <c r="A17" s="358">
        <v>1984</v>
      </c>
      <c r="B17" s="363">
        <v>5245.2</v>
      </c>
      <c r="C17" s="365">
        <v>627.70000000000005</v>
      </c>
      <c r="D17" s="365">
        <f t="shared" si="0"/>
        <v>5872.9</v>
      </c>
      <c r="E17" s="365">
        <v>166.9</v>
      </c>
      <c r="F17" s="365">
        <f t="shared" si="1"/>
        <v>5706</v>
      </c>
      <c r="G17" s="369">
        <v>24.14</v>
      </c>
      <c r="H17" s="370">
        <f t="shared" si="2"/>
        <v>11.000701016473888</v>
      </c>
      <c r="I17" s="370">
        <f t="shared" si="3"/>
        <v>2.841866880076283</v>
      </c>
      <c r="J17" s="35"/>
    </row>
    <row r="18" spans="1:10" ht="11.25" customHeight="1">
      <c r="A18" s="360">
        <v>1985</v>
      </c>
      <c r="B18" s="363">
        <v>5393.9</v>
      </c>
      <c r="C18" s="365">
        <v>560</v>
      </c>
      <c r="D18" s="365">
        <f t="shared" si="0"/>
        <v>5953.9</v>
      </c>
      <c r="E18" s="365">
        <v>164.9</v>
      </c>
      <c r="F18" s="365">
        <f t="shared" si="1"/>
        <v>5789</v>
      </c>
      <c r="G18" s="369">
        <v>24.28</v>
      </c>
      <c r="H18" s="370">
        <f t="shared" si="2"/>
        <v>9.6735187424425639</v>
      </c>
      <c r="I18" s="370">
        <f t="shared" si="3"/>
        <v>2.7696131947127096</v>
      </c>
      <c r="J18" s="35"/>
    </row>
    <row r="19" spans="1:10" ht="11.25" customHeight="1">
      <c r="A19" s="358">
        <v>1986</v>
      </c>
      <c r="B19" s="363">
        <v>5529.6</v>
      </c>
      <c r="C19" s="365">
        <v>659.3</v>
      </c>
      <c r="D19" s="365">
        <f t="shared" si="0"/>
        <v>6188.9000000000005</v>
      </c>
      <c r="E19" s="365">
        <v>184.7</v>
      </c>
      <c r="F19" s="365">
        <f t="shared" si="1"/>
        <v>6004.2000000000007</v>
      </c>
      <c r="G19" s="369">
        <v>24.95</v>
      </c>
      <c r="H19" s="370">
        <f t="shared" si="2"/>
        <v>10.98064688051697</v>
      </c>
      <c r="I19" s="370">
        <f t="shared" si="3"/>
        <v>2.9843752524681277</v>
      </c>
      <c r="J19" s="35"/>
    </row>
    <row r="20" spans="1:10" ht="11.25" customHeight="1">
      <c r="A20" s="360">
        <v>1987</v>
      </c>
      <c r="B20" s="363">
        <v>5401.5</v>
      </c>
      <c r="C20" s="365">
        <v>769.3</v>
      </c>
      <c r="D20" s="365">
        <f t="shared" si="0"/>
        <v>6170.8</v>
      </c>
      <c r="E20" s="365">
        <v>182.8</v>
      </c>
      <c r="F20" s="365">
        <f t="shared" si="1"/>
        <v>5988</v>
      </c>
      <c r="G20" s="369">
        <v>24.66</v>
      </c>
      <c r="H20" s="370">
        <f t="shared" si="2"/>
        <v>12.847361389445558</v>
      </c>
      <c r="I20" s="370">
        <f t="shared" si="3"/>
        <v>2.9623387567252224</v>
      </c>
      <c r="J20" s="35"/>
    </row>
    <row r="21" spans="1:10" ht="11.25" customHeight="1">
      <c r="A21" s="358">
        <v>1988</v>
      </c>
      <c r="B21" s="363">
        <v>5331.2</v>
      </c>
      <c r="C21" s="365">
        <v>743.9</v>
      </c>
      <c r="D21" s="365">
        <f t="shared" si="0"/>
        <v>6075.0999999999995</v>
      </c>
      <c r="E21" s="365">
        <v>184.2</v>
      </c>
      <c r="F21" s="365">
        <f t="shared" si="1"/>
        <v>5890.9</v>
      </c>
      <c r="G21" s="369">
        <v>24.04</v>
      </c>
      <c r="H21" s="370">
        <f t="shared" si="2"/>
        <v>12.62795158634504</v>
      </c>
      <c r="I21" s="370">
        <f t="shared" si="3"/>
        <v>3.0320488551628779</v>
      </c>
      <c r="J21" s="35"/>
    </row>
    <row r="22" spans="1:10" ht="11.25" customHeight="1">
      <c r="A22" s="360">
        <v>1989</v>
      </c>
      <c r="B22" s="363">
        <v>5779.4</v>
      </c>
      <c r="C22" s="365">
        <v>1077.5999999999999</v>
      </c>
      <c r="D22" s="365">
        <f t="shared" si="0"/>
        <v>6857</v>
      </c>
      <c r="E22" s="365">
        <v>203.8</v>
      </c>
      <c r="F22" s="365">
        <f t="shared" si="1"/>
        <v>6653.2</v>
      </c>
      <c r="G22" s="369">
        <v>26.9</v>
      </c>
      <c r="H22" s="370">
        <f t="shared" si="2"/>
        <v>16.196717369085555</v>
      </c>
      <c r="I22" s="370">
        <f t="shared" si="3"/>
        <v>2.9721452530261048</v>
      </c>
      <c r="J22" s="35"/>
    </row>
    <row r="23" spans="1:10" ht="11.25" customHeight="1">
      <c r="A23" s="358">
        <v>1990</v>
      </c>
      <c r="B23" s="366">
        <v>5494.1</v>
      </c>
      <c r="C23" s="366">
        <v>960.1</v>
      </c>
      <c r="D23" s="366">
        <f t="shared" si="0"/>
        <v>6454.2000000000007</v>
      </c>
      <c r="E23" s="366">
        <v>259.8</v>
      </c>
      <c r="F23" s="366">
        <f t="shared" si="1"/>
        <v>6194.4000000000005</v>
      </c>
      <c r="G23" s="367">
        <v>24.76</v>
      </c>
      <c r="H23" s="368">
        <f t="shared" si="2"/>
        <v>15.499483404365233</v>
      </c>
      <c r="I23" s="368">
        <f t="shared" si="3"/>
        <v>4.0252858603699915</v>
      </c>
      <c r="J23" s="35"/>
    </row>
    <row r="24" spans="1:10" ht="11.25" customHeight="1">
      <c r="A24" s="360">
        <v>1991</v>
      </c>
      <c r="B24" s="365">
        <v>5135.1000000000004</v>
      </c>
      <c r="C24" s="365">
        <v>1122.8</v>
      </c>
      <c r="D24" s="365">
        <f t="shared" si="0"/>
        <v>6257.9000000000005</v>
      </c>
      <c r="E24" s="365">
        <v>273.39999999999998</v>
      </c>
      <c r="F24" s="365">
        <f t="shared" si="1"/>
        <v>5984.5000000000009</v>
      </c>
      <c r="G24" s="369">
        <v>23.61</v>
      </c>
      <c r="H24" s="370">
        <f t="shared" si="2"/>
        <v>18.761801320076863</v>
      </c>
      <c r="I24" s="370">
        <f t="shared" si="3"/>
        <v>4.3688777385384867</v>
      </c>
      <c r="J24" s="35"/>
    </row>
    <row r="25" spans="1:10" ht="11.25" customHeight="1">
      <c r="A25" s="358">
        <v>1992</v>
      </c>
      <c r="B25" s="363">
        <v>6063.4</v>
      </c>
      <c r="C25" s="365">
        <v>922.4</v>
      </c>
      <c r="D25" s="365">
        <f t="shared" si="0"/>
        <v>6985.7999999999993</v>
      </c>
      <c r="E25" s="365">
        <v>421.5</v>
      </c>
      <c r="F25" s="365">
        <f t="shared" si="1"/>
        <v>6564.2999999999993</v>
      </c>
      <c r="G25" s="369">
        <v>25.55</v>
      </c>
      <c r="H25" s="370">
        <f t="shared" si="2"/>
        <v>14.051764849260396</v>
      </c>
      <c r="I25" s="370">
        <f t="shared" si="3"/>
        <v>6.0336682985484851</v>
      </c>
      <c r="J25" s="35"/>
    </row>
    <row r="26" spans="1:10" ht="11.25" customHeight="1">
      <c r="A26" s="360">
        <v>1993</v>
      </c>
      <c r="B26" s="363">
        <v>5969.6</v>
      </c>
      <c r="C26" s="365">
        <v>935.3</v>
      </c>
      <c r="D26" s="365">
        <f t="shared" si="0"/>
        <v>6904.9000000000005</v>
      </c>
      <c r="E26" s="365">
        <v>431.6</v>
      </c>
      <c r="F26" s="365">
        <f t="shared" si="1"/>
        <v>6473.3</v>
      </c>
      <c r="G26" s="369">
        <v>24.87</v>
      </c>
      <c r="H26" s="370">
        <f t="shared" si="2"/>
        <v>14.448581094650331</v>
      </c>
      <c r="I26" s="370">
        <f t="shared" si="3"/>
        <v>6.2506336080174947</v>
      </c>
      <c r="J26" s="35"/>
    </row>
    <row r="27" spans="1:10" ht="11.25" customHeight="1">
      <c r="A27" s="358">
        <v>1994</v>
      </c>
      <c r="B27" s="363">
        <v>6191.3</v>
      </c>
      <c r="C27" s="365">
        <v>1050.9000000000001</v>
      </c>
      <c r="D27" s="365">
        <f t="shared" si="0"/>
        <v>7242.2000000000007</v>
      </c>
      <c r="E27" s="365">
        <v>487.8</v>
      </c>
      <c r="F27" s="365">
        <f t="shared" si="1"/>
        <v>6754.4000000000005</v>
      </c>
      <c r="G27" s="369">
        <v>25.64</v>
      </c>
      <c r="H27" s="370">
        <f t="shared" si="2"/>
        <v>15.55874689091555</v>
      </c>
      <c r="I27" s="370">
        <f t="shared" si="3"/>
        <v>6.7355223550854699</v>
      </c>
      <c r="J27" s="35"/>
    </row>
    <row r="28" spans="1:10" ht="11.25" customHeight="1">
      <c r="A28" s="360">
        <v>1995</v>
      </c>
      <c r="B28" s="363">
        <v>6272</v>
      </c>
      <c r="C28" s="365">
        <v>1223.5397800000001</v>
      </c>
      <c r="D28" s="365">
        <v>7495.5397800000001</v>
      </c>
      <c r="E28" s="365">
        <v>471.64200000000005</v>
      </c>
      <c r="F28" s="365">
        <v>7023.8977800000002</v>
      </c>
      <c r="G28" s="369">
        <v>26.350453298919181</v>
      </c>
      <c r="H28" s="370">
        <v>17.419669510053719</v>
      </c>
      <c r="I28" s="370">
        <v>6.2923020068342561</v>
      </c>
      <c r="J28" s="35"/>
    </row>
    <row r="29" spans="1:10" ht="11.25" customHeight="1">
      <c r="A29" s="358">
        <v>1996</v>
      </c>
      <c r="B29" s="363">
        <v>6903.2999999999993</v>
      </c>
      <c r="C29" s="365">
        <v>1478.39111</v>
      </c>
      <c r="D29" s="365">
        <v>8381.6911099999998</v>
      </c>
      <c r="E29" s="365">
        <v>492.00900000000001</v>
      </c>
      <c r="F29" s="365">
        <v>7889.6821099999997</v>
      </c>
      <c r="G29" s="369">
        <v>29.257128643845931</v>
      </c>
      <c r="H29" s="370">
        <v>18.738284881290358</v>
      </c>
      <c r="I29" s="370">
        <v>5.8700445237476666</v>
      </c>
      <c r="J29" s="35"/>
    </row>
    <row r="30" spans="1:10" ht="11.25" customHeight="1">
      <c r="A30" s="360">
        <v>1997</v>
      </c>
      <c r="B30" s="363">
        <v>6559.1</v>
      </c>
      <c r="C30" s="365">
        <v>1788.68334</v>
      </c>
      <c r="D30" s="365">
        <v>8347.78334</v>
      </c>
      <c r="E30" s="365">
        <v>491.67800000000005</v>
      </c>
      <c r="F30" s="365">
        <v>7856.1053400000001</v>
      </c>
      <c r="G30" s="369">
        <v>28.786221712493408</v>
      </c>
      <c r="H30" s="370">
        <v>22.768067160362186</v>
      </c>
      <c r="I30" s="370">
        <v>5.8899228690331586</v>
      </c>
      <c r="J30" s="35"/>
    </row>
    <row r="31" spans="1:10" ht="11.25" customHeight="1">
      <c r="A31" s="358">
        <v>1998</v>
      </c>
      <c r="B31" s="363">
        <v>6365.8</v>
      </c>
      <c r="C31" s="365">
        <v>1840.8742000000002</v>
      </c>
      <c r="D31" s="365">
        <v>8206.6742000000013</v>
      </c>
      <c r="E31" s="365">
        <v>476.37900000000002</v>
      </c>
      <c r="F31" s="365">
        <v>7730.2952000000014</v>
      </c>
      <c r="G31" s="369">
        <v>27.996650670916107</v>
      </c>
      <c r="H31" s="370">
        <v>23.813763282933877</v>
      </c>
      <c r="I31" s="370">
        <v>5.8047753376148394</v>
      </c>
      <c r="J31" s="35"/>
    </row>
    <row r="32" spans="1:10" ht="11.25" customHeight="1">
      <c r="A32" s="360">
        <v>1999</v>
      </c>
      <c r="B32" s="363">
        <v>6797.8</v>
      </c>
      <c r="C32" s="365">
        <v>2030.8182400000001</v>
      </c>
      <c r="D32" s="365">
        <v>8828.6182399999998</v>
      </c>
      <c r="E32" s="365">
        <v>539.97400000000005</v>
      </c>
      <c r="F32" s="365">
        <v>8288.6442399999996</v>
      </c>
      <c r="G32" s="369">
        <v>29.677023362394596</v>
      </c>
      <c r="H32" s="370">
        <v>24.501211310282997</v>
      </c>
      <c r="I32" s="370">
        <v>6.1161779263886267</v>
      </c>
      <c r="J32" s="35"/>
    </row>
    <row r="33" spans="1:10" ht="11.25" customHeight="1">
      <c r="A33" s="358">
        <v>2000</v>
      </c>
      <c r="B33" s="366">
        <v>6438.4</v>
      </c>
      <c r="C33" s="366">
        <v>1968.8293700000004</v>
      </c>
      <c r="D33" s="366">
        <v>8407.2293700000009</v>
      </c>
      <c r="E33" s="366">
        <v>557.05468999999994</v>
      </c>
      <c r="F33" s="366">
        <v>7850.174680000001</v>
      </c>
      <c r="G33" s="367">
        <v>27.799587030565156</v>
      </c>
      <c r="H33" s="368">
        <v>25.080070829710504</v>
      </c>
      <c r="I33" s="368">
        <v>6.6259009417272487</v>
      </c>
      <c r="J33" s="35"/>
    </row>
    <row r="34" spans="1:10" ht="11.25" customHeight="1">
      <c r="A34" s="360">
        <v>2001</v>
      </c>
      <c r="B34" s="365">
        <v>6781.1</v>
      </c>
      <c r="C34" s="365">
        <v>1915.7898500000001</v>
      </c>
      <c r="D34" s="365">
        <v>8696.8898499999996</v>
      </c>
      <c r="E34" s="365">
        <v>520.91790000000003</v>
      </c>
      <c r="F34" s="365">
        <v>8175.9719499999992</v>
      </c>
      <c r="G34" s="369">
        <v>28.65654923442851</v>
      </c>
      <c r="H34" s="370">
        <v>23.431952331979321</v>
      </c>
      <c r="I34" s="370">
        <v>5.9897033190549154</v>
      </c>
      <c r="J34" s="35"/>
    </row>
    <row r="35" spans="1:10" ht="11.25" customHeight="1">
      <c r="A35" s="358">
        <v>2002</v>
      </c>
      <c r="B35" s="363">
        <v>6709.3</v>
      </c>
      <c r="C35" s="365">
        <v>1951.09078</v>
      </c>
      <c r="D35" s="365">
        <v>8660.3907799999997</v>
      </c>
      <c r="E35" s="365">
        <v>628.21695</v>
      </c>
      <c r="F35" s="365">
        <v>8032.1738299999997</v>
      </c>
      <c r="G35" s="369">
        <v>27.879345738674871</v>
      </c>
      <c r="H35" s="370">
        <v>24.290943165506668</v>
      </c>
      <c r="I35" s="370">
        <v>7.253909967328287</v>
      </c>
      <c r="J35" s="35"/>
    </row>
    <row r="36" spans="1:10" ht="11.25" customHeight="1">
      <c r="A36" s="360">
        <v>2003</v>
      </c>
      <c r="B36" s="363">
        <v>6547.1</v>
      </c>
      <c r="C36" s="365">
        <v>1947.4638400000003</v>
      </c>
      <c r="D36" s="365">
        <v>8494.5638400000007</v>
      </c>
      <c r="E36" s="365">
        <v>620.61499000000003</v>
      </c>
      <c r="F36" s="365">
        <v>7873.9488500000007</v>
      </c>
      <c r="G36" s="369">
        <v>27.075024962035407</v>
      </c>
      <c r="H36" s="370">
        <v>24.733000900812304</v>
      </c>
      <c r="I36" s="370">
        <v>7.3060253791676733</v>
      </c>
      <c r="J36" s="35"/>
    </row>
    <row r="37" spans="1:10" ht="11.25" customHeight="1">
      <c r="A37" s="358">
        <v>2004</v>
      </c>
      <c r="B37" s="363">
        <v>6295.9</v>
      </c>
      <c r="C37" s="365">
        <v>1833.97579</v>
      </c>
      <c r="D37" s="365">
        <v>8129.8757900000001</v>
      </c>
      <c r="E37" s="365">
        <v>681.50956999999994</v>
      </c>
      <c r="F37" s="365">
        <v>7448.3662199999999</v>
      </c>
      <c r="G37" s="369">
        <v>25.380922039675948</v>
      </c>
      <c r="H37" s="370">
        <v>24.622524401062545</v>
      </c>
      <c r="I37" s="370">
        <v>8.382779609477895</v>
      </c>
      <c r="J37" s="35"/>
    </row>
    <row r="38" spans="1:10" ht="11.25" customHeight="1">
      <c r="A38" s="360">
        <v>2005</v>
      </c>
      <c r="B38" s="363">
        <v>6173.1</v>
      </c>
      <c r="C38" s="365">
        <v>2011.0174223399999</v>
      </c>
      <c r="D38" s="365">
        <v>8184.1174223400003</v>
      </c>
      <c r="E38" s="365">
        <v>615.77057440999999</v>
      </c>
      <c r="F38" s="365">
        <v>7568.34684793</v>
      </c>
      <c r="G38" s="369">
        <v>25.552663963031961</v>
      </c>
      <c r="H38" s="370">
        <v>26.571422567532409</v>
      </c>
      <c r="I38" s="370">
        <v>7.5239704250716759</v>
      </c>
      <c r="J38" s="35"/>
    </row>
    <row r="39" spans="1:10" ht="11.25" customHeight="1">
      <c r="A39" s="358">
        <v>2006</v>
      </c>
      <c r="B39" s="363">
        <v>6358.4</v>
      </c>
      <c r="C39" s="365">
        <v>2218.9586767000001</v>
      </c>
      <c r="D39" s="365">
        <v>8577.3586766999997</v>
      </c>
      <c r="E39" s="365">
        <v>548.77074054000002</v>
      </c>
      <c r="F39" s="365">
        <v>8028.58793616</v>
      </c>
      <c r="G39" s="369">
        <v>26.851839607325619</v>
      </c>
      <c r="H39" s="370">
        <v>27.63821850547367</v>
      </c>
      <c r="I39" s="370">
        <v>6.3978989479676356</v>
      </c>
      <c r="J39" s="35"/>
    </row>
    <row r="40" spans="1:10" ht="11.25" customHeight="1">
      <c r="A40" s="360">
        <v>2007</v>
      </c>
      <c r="B40" s="363">
        <v>6191.9</v>
      </c>
      <c r="C40" s="365">
        <v>2335.3465893000002</v>
      </c>
      <c r="D40" s="365">
        <v>8527.2465893000008</v>
      </c>
      <c r="E40" s="365">
        <v>543.13164152999991</v>
      </c>
      <c r="F40" s="365">
        <v>7984.114947770001</v>
      </c>
      <c r="G40" s="369">
        <v>26.437123819721851</v>
      </c>
      <c r="H40" s="370">
        <v>29.249911913558723</v>
      </c>
      <c r="I40" s="370">
        <v>6.3693671320766327</v>
      </c>
      <c r="J40" s="35"/>
    </row>
    <row r="41" spans="1:10" ht="11.25" customHeight="1">
      <c r="A41" s="358">
        <v>2008</v>
      </c>
      <c r="B41" s="363">
        <v>6292.4</v>
      </c>
      <c r="C41" s="365">
        <v>2394.6540670899999</v>
      </c>
      <c r="D41" s="365">
        <v>8687.0540670899991</v>
      </c>
      <c r="E41" s="365">
        <v>563.13464872999987</v>
      </c>
      <c r="F41" s="365">
        <v>8123.9194183599993</v>
      </c>
      <c r="G41" s="369">
        <v>26.653474722735904</v>
      </c>
      <c r="H41" s="370">
        <v>29.476585669696565</v>
      </c>
      <c r="I41" s="370">
        <v>6.4824582002243654</v>
      </c>
      <c r="J41" s="35"/>
    </row>
    <row r="42" spans="1:10" ht="11.25" customHeight="1">
      <c r="A42" s="360">
        <v>2009</v>
      </c>
      <c r="B42" s="363">
        <v>6164.7</v>
      </c>
      <c r="C42" s="365">
        <v>2438.12830244</v>
      </c>
      <c r="D42" s="365">
        <v>8602.8283024400007</v>
      </c>
      <c r="E42" s="365">
        <v>569.11243721999995</v>
      </c>
      <c r="F42" s="365">
        <v>8033.7158652200005</v>
      </c>
      <c r="G42" s="369">
        <v>26.13105447263322</v>
      </c>
      <c r="H42" s="370">
        <v>30.348699696927017</v>
      </c>
      <c r="I42" s="370">
        <v>6.6154108534118237</v>
      </c>
      <c r="J42" s="35"/>
    </row>
    <row r="43" spans="1:10" ht="11.25" customHeight="1">
      <c r="A43" s="358">
        <v>2010</v>
      </c>
      <c r="B43" s="364">
        <v>6421.3</v>
      </c>
      <c r="C43" s="366">
        <v>2362.9924146900003</v>
      </c>
      <c r="D43" s="366">
        <v>8784.2924146900004</v>
      </c>
      <c r="E43" s="366">
        <v>578.64750891999984</v>
      </c>
      <c r="F43" s="366">
        <v>8205.6449057700011</v>
      </c>
      <c r="G43" s="367">
        <v>26.490499051172311</v>
      </c>
      <c r="H43" s="368">
        <v>28.79715661383792</v>
      </c>
      <c r="I43" s="368">
        <v>6.5872978904063544</v>
      </c>
      <c r="J43" s="35"/>
    </row>
    <row r="44" spans="1:10" ht="11.25" customHeight="1">
      <c r="A44" s="360">
        <v>2011</v>
      </c>
      <c r="B44" s="364">
        <v>5844.7</v>
      </c>
      <c r="C44" s="366">
        <v>2495.4013947200001</v>
      </c>
      <c r="D44" s="366">
        <v>8340.1013947200008</v>
      </c>
      <c r="E44" s="366">
        <v>643.88054989000011</v>
      </c>
      <c r="F44" s="366">
        <v>7696.2208448300007</v>
      </c>
      <c r="G44" s="367">
        <v>24.662527367473803</v>
      </c>
      <c r="H44" s="368">
        <v>32.423723864373081</v>
      </c>
      <c r="I44" s="368">
        <v>7.720296425863979</v>
      </c>
      <c r="J44" s="35"/>
    </row>
    <row r="45" spans="1:10" ht="11.25" customHeight="1">
      <c r="A45" s="358">
        <v>2012</v>
      </c>
      <c r="B45" s="364">
        <v>5614.5</v>
      </c>
      <c r="C45" s="366">
        <v>2348.0893926399999</v>
      </c>
      <c r="D45" s="366">
        <v>7962.5893926400004</v>
      </c>
      <c r="E45" s="366">
        <v>592.66702870999995</v>
      </c>
      <c r="F45" s="366">
        <v>7369.9223639300008</v>
      </c>
      <c r="G45" s="367">
        <v>23.455344922277749</v>
      </c>
      <c r="H45" s="368">
        <v>31.860435927141634</v>
      </c>
      <c r="I45" s="368">
        <v>7.4431444280903811</v>
      </c>
      <c r="J45" s="35"/>
    </row>
    <row r="46" spans="1:10" ht="11.25" customHeight="1">
      <c r="A46" s="360">
        <v>2013</v>
      </c>
      <c r="B46" s="364">
        <v>5788</v>
      </c>
      <c r="C46" s="366">
        <v>2702.8779588699999</v>
      </c>
      <c r="D46" s="366">
        <v>8490.8779588699999</v>
      </c>
      <c r="E46" s="366">
        <v>587.67299770000011</v>
      </c>
      <c r="F46" s="366">
        <v>7903.2049611699995</v>
      </c>
      <c r="G46" s="367">
        <v>24.981778634794196</v>
      </c>
      <c r="H46" s="368">
        <v>34.199770500066379</v>
      </c>
      <c r="I46" s="368">
        <v>6.9212277051525302</v>
      </c>
      <c r="J46" s="35"/>
    </row>
    <row r="47" spans="1:10" ht="11.25" customHeight="1">
      <c r="A47" s="358">
        <v>2014</v>
      </c>
      <c r="B47" s="364">
        <v>5061.3999999999996</v>
      </c>
      <c r="C47" s="366">
        <v>2793.3446667400003</v>
      </c>
      <c r="D47" s="366">
        <v>7854.74466674</v>
      </c>
      <c r="E47" s="366">
        <v>591.84641327999998</v>
      </c>
      <c r="F47" s="366">
        <v>7262.89825346</v>
      </c>
      <c r="G47" s="367">
        <v>22.791829167164163</v>
      </c>
      <c r="H47" s="368">
        <v>38.460468111463193</v>
      </c>
      <c r="I47" s="368">
        <v>7.534890545660951</v>
      </c>
      <c r="J47" s="35"/>
    </row>
    <row r="48" spans="1:10" ht="11.25" customHeight="1">
      <c r="A48" s="361">
        <v>2015</v>
      </c>
      <c r="B48" s="364">
        <v>5279.6</v>
      </c>
      <c r="C48" s="366">
        <v>2967.1859369399999</v>
      </c>
      <c r="D48" s="366">
        <v>8246.7859369399994</v>
      </c>
      <c r="E48" s="366">
        <v>542.32047072</v>
      </c>
      <c r="F48" s="366">
        <v>7704.4654662199991</v>
      </c>
      <c r="G48" s="367">
        <v>24.003079194100938</v>
      </c>
      <c r="H48" s="368">
        <v>38.512547690031695</v>
      </c>
      <c r="I48" s="368">
        <v>6.5761434195929915</v>
      </c>
      <c r="J48" s="35"/>
    </row>
    <row r="49" spans="1:10" ht="11.25" customHeight="1">
      <c r="A49" s="359">
        <v>2016</v>
      </c>
      <c r="B49" s="378">
        <v>5900.73</v>
      </c>
      <c r="C49" s="378">
        <v>3239.8695333010219</v>
      </c>
      <c r="D49" s="378">
        <v>9140.5995333010214</v>
      </c>
      <c r="E49" s="378">
        <v>570.79928398654442</v>
      </c>
      <c r="F49" s="378">
        <v>8569.8002493144777</v>
      </c>
      <c r="G49" s="154">
        <v>26.518670129158863</v>
      </c>
      <c r="H49" s="153">
        <v>37.805659864244653</v>
      </c>
      <c r="I49" s="153">
        <v>6.2446591375873011</v>
      </c>
      <c r="J49" s="35"/>
    </row>
    <row r="50" spans="1:10" ht="11.25" customHeight="1">
      <c r="A50" s="361">
        <v>2017</v>
      </c>
      <c r="B50" s="378">
        <v>5904.23</v>
      </c>
      <c r="C50" s="378">
        <v>3076.6260466324102</v>
      </c>
      <c r="D50" s="378">
        <v>8980.8560466324088</v>
      </c>
      <c r="E50" s="378">
        <v>615.50373966641166</v>
      </c>
      <c r="F50" s="378">
        <v>8365.3523069659968</v>
      </c>
      <c r="G50" s="154">
        <v>25.723238609585422</v>
      </c>
      <c r="H50" s="153">
        <v>36.778200531619476</v>
      </c>
      <c r="I50" s="153">
        <v>6.8535085794767845</v>
      </c>
      <c r="J50" s="35"/>
    </row>
    <row r="51" spans="1:10" ht="11.25" customHeight="1">
      <c r="A51" s="359">
        <v>2018</v>
      </c>
      <c r="B51" s="378">
        <v>5759.5599999999995</v>
      </c>
      <c r="C51" s="378">
        <v>3036.9443826722454</v>
      </c>
      <c r="D51" s="378">
        <v>8796.5043826722449</v>
      </c>
      <c r="E51" s="378">
        <v>579.43016108941219</v>
      </c>
      <c r="F51" s="378">
        <v>8217.0742215828323</v>
      </c>
      <c r="G51" s="154">
        <v>25.134510849038588</v>
      </c>
      <c r="H51" s="153">
        <v>36.958950360889489</v>
      </c>
      <c r="I51" s="153">
        <v>6.5870502177069357</v>
      </c>
      <c r="J51" s="35"/>
    </row>
    <row r="52" spans="1:10" ht="11.25" customHeight="1">
      <c r="A52" s="361">
        <v>2019</v>
      </c>
      <c r="B52" s="378">
        <v>4968.7999999999993</v>
      </c>
      <c r="C52" s="378">
        <v>3031.735079878722</v>
      </c>
      <c r="D52" s="378">
        <v>8000.5350798787213</v>
      </c>
      <c r="E52" s="378">
        <v>527.65636250983982</v>
      </c>
      <c r="F52" s="378">
        <v>7472.8787173688816</v>
      </c>
      <c r="G52" s="154">
        <v>22.750151496210329</v>
      </c>
      <c r="H52" s="153">
        <v>40.569841884790584</v>
      </c>
      <c r="I52" s="153">
        <v>6.5952634072799849</v>
      </c>
      <c r="J52" s="35"/>
    </row>
    <row r="53" spans="1:10" ht="11.25" customHeight="1">
      <c r="A53" s="359">
        <v>2020</v>
      </c>
      <c r="B53" s="378">
        <v>4780.68</v>
      </c>
      <c r="C53" s="378">
        <v>2788.3015318065304</v>
      </c>
      <c r="D53" s="378">
        <v>7568.9815318065303</v>
      </c>
      <c r="E53" s="378">
        <v>538.66139771433939</v>
      </c>
      <c r="F53" s="378">
        <v>7030.3201340921905</v>
      </c>
      <c r="G53" s="154">
        <v>21.191122041852761</v>
      </c>
      <c r="H53" s="153">
        <v>39.661089091593368</v>
      </c>
      <c r="I53" s="153">
        <v>7.1166958916568284</v>
      </c>
      <c r="J53" s="35"/>
    </row>
    <row r="54" spans="1:10" ht="11.25" customHeight="1">
      <c r="A54" s="361">
        <v>2021</v>
      </c>
      <c r="B54" s="378">
        <v>4505.41</v>
      </c>
      <c r="C54" s="378">
        <v>2923.6624947879218</v>
      </c>
      <c r="D54" s="378">
        <v>7429.0724947879216</v>
      </c>
      <c r="E54" s="378">
        <v>547.61503156906804</v>
      </c>
      <c r="F54" s="378">
        <v>6881.4574632188533</v>
      </c>
      <c r="G54" s="154">
        <v>20.709728461380912</v>
      </c>
      <c r="H54" s="153">
        <v>42.486094121990789</v>
      </c>
      <c r="I54" s="153">
        <v>7.3712436101984871</v>
      </c>
      <c r="J54" s="35"/>
    </row>
    <row r="55" spans="1:10" ht="11.25" customHeight="1">
      <c r="A55" s="362">
        <v>2022</v>
      </c>
      <c r="B55" s="379">
        <v>4533.33</v>
      </c>
      <c r="C55" s="379">
        <v>2986.6225485515224</v>
      </c>
      <c r="D55" s="379">
        <v>7519.9525485515223</v>
      </c>
      <c r="E55" s="379">
        <v>486.70174944773242</v>
      </c>
      <c r="F55" s="379">
        <v>7033.2507991037901</v>
      </c>
      <c r="G55" s="381">
        <v>21.086852515285145</v>
      </c>
      <c r="H55" s="350">
        <v>42.464326011694219</v>
      </c>
      <c r="I55" s="350">
        <v>6.4721385714259574</v>
      </c>
      <c r="J55" s="35"/>
    </row>
    <row r="56" spans="1:10" ht="11.25" customHeight="1">
      <c r="A56" s="34" t="s">
        <v>162</v>
      </c>
      <c r="B56" s="33"/>
      <c r="C56" s="33"/>
      <c r="D56" s="33"/>
      <c r="E56" s="33"/>
      <c r="F56" s="33"/>
      <c r="G56" s="33"/>
      <c r="H56" s="32"/>
      <c r="I56" s="32"/>
    </row>
    <row r="57" spans="1:10" ht="11.25" customHeight="1">
      <c r="A57" s="34" t="s">
        <v>163</v>
      </c>
      <c r="B57" s="33"/>
      <c r="C57" s="33"/>
      <c r="D57" s="33"/>
      <c r="E57" s="33"/>
      <c r="F57" s="33"/>
      <c r="G57" s="33"/>
      <c r="H57" s="32"/>
      <c r="I57" s="32"/>
    </row>
    <row r="58" spans="1:10" ht="11.25" customHeight="1">
      <c r="A58" s="34" t="s">
        <v>235</v>
      </c>
      <c r="B58" s="33"/>
      <c r="C58" s="33"/>
      <c r="D58" s="33"/>
      <c r="E58" s="33"/>
      <c r="F58" s="33"/>
      <c r="G58" s="33"/>
      <c r="H58" s="32"/>
      <c r="I58" s="32"/>
    </row>
    <row r="59" spans="1:10" ht="11.25" customHeight="1">
      <c r="A59" s="34" t="s">
        <v>237</v>
      </c>
      <c r="B59" s="33"/>
      <c r="C59" s="33"/>
      <c r="D59" s="33"/>
      <c r="E59" s="33"/>
      <c r="F59" s="33"/>
      <c r="G59" s="33"/>
      <c r="H59" s="32"/>
      <c r="I59" s="32"/>
    </row>
    <row r="60" spans="1:10" ht="11.25" customHeight="1">
      <c r="A60" s="34" t="s">
        <v>236</v>
      </c>
    </row>
    <row r="61" spans="1:10" ht="11.25" customHeight="1">
      <c r="A61" s="357" t="s">
        <v>164</v>
      </c>
    </row>
    <row r="62" spans="1:10">
      <c r="A62" s="12" t="s">
        <v>29</v>
      </c>
      <c r="B62" s="149"/>
      <c r="C62" s="149"/>
      <c r="E62" s="150"/>
      <c r="G62" s="144"/>
      <c r="I62" s="144"/>
    </row>
    <row r="63" spans="1:10">
      <c r="B63" s="149"/>
      <c r="C63" s="149"/>
      <c r="E63" s="150"/>
      <c r="G63" s="144"/>
      <c r="I63" s="144"/>
    </row>
    <row r="64" spans="1:10">
      <c r="B64" s="149"/>
      <c r="C64" s="149"/>
      <c r="E64" s="150"/>
      <c r="G64" s="144"/>
      <c r="I64" s="144"/>
    </row>
    <row r="65" spans="2:9">
      <c r="B65" s="149"/>
      <c r="C65" s="149"/>
      <c r="E65" s="150"/>
      <c r="G65" s="144"/>
      <c r="I65" s="144"/>
    </row>
    <row r="66" spans="2:9">
      <c r="B66" s="149"/>
      <c r="C66" s="149"/>
      <c r="E66" s="150"/>
      <c r="G66" s="144"/>
      <c r="I66" s="144"/>
    </row>
    <row r="67" spans="2:9">
      <c r="G67" s="144"/>
      <c r="I67" s="144"/>
    </row>
    <row r="68" spans="2:9">
      <c r="G68" s="144"/>
      <c r="I68" s="144"/>
    </row>
    <row r="69" spans="2:9">
      <c r="G69" s="144"/>
    </row>
  </sheetData>
  <pageMargins left="0.31" right="0.27" top="0.75" bottom="0.75" header="0" footer="0.5"/>
  <pageSetup firstPageNumber="75"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2723A-5A69-41F2-8AB6-B16FC8CC705D}">
  <sheetPr transitionEvaluation="1" codeName="Sheet111">
    <pageSetUpPr fitToPage="1"/>
  </sheetPr>
  <dimension ref="A1:Q69"/>
  <sheetViews>
    <sheetView showGridLines="0" zoomScale="130" zoomScaleNormal="130" workbookViewId="0"/>
  </sheetViews>
  <sheetFormatPr defaultColWidth="9.140625" defaultRowHeight="11.25"/>
  <cols>
    <col min="1" max="1" width="11.140625" style="145" customWidth="1"/>
    <col min="2" max="12" width="14.42578125" style="31" customWidth="1"/>
    <col min="13" max="13" width="12.85546875" style="31" bestFit="1" customWidth="1"/>
    <col min="14" max="16384" width="9.140625" style="31"/>
  </cols>
  <sheetData>
    <row r="1" spans="1:12" ht="11.25" customHeight="1">
      <c r="A1" s="168" t="s">
        <v>103</v>
      </c>
      <c r="B1" s="148"/>
      <c r="C1" s="148"/>
      <c r="D1" s="148"/>
      <c r="E1" s="148"/>
      <c r="F1" s="148"/>
      <c r="G1" s="148"/>
      <c r="H1" s="148"/>
      <c r="I1" s="148"/>
      <c r="J1" s="148"/>
      <c r="K1" s="148"/>
    </row>
    <row r="2" spans="1:12" s="164" customFormat="1" ht="45">
      <c r="A2" s="165" t="s">
        <v>23</v>
      </c>
      <c r="B2" s="166" t="s">
        <v>77</v>
      </c>
      <c r="C2" s="166" t="s">
        <v>75</v>
      </c>
      <c r="D2" s="166" t="s">
        <v>72</v>
      </c>
      <c r="E2" s="166" t="s">
        <v>76</v>
      </c>
      <c r="F2" s="166" t="s">
        <v>73</v>
      </c>
      <c r="G2" s="166" t="s">
        <v>74</v>
      </c>
      <c r="H2" s="166" t="s">
        <v>248</v>
      </c>
      <c r="I2" s="167" t="s">
        <v>249</v>
      </c>
      <c r="J2" s="166" t="s">
        <v>101</v>
      </c>
      <c r="K2" s="167" t="s">
        <v>102</v>
      </c>
    </row>
    <row r="3" spans="1:12" ht="11.25" customHeight="1">
      <c r="A3" s="142">
        <v>1970</v>
      </c>
      <c r="B3" s="169">
        <v>1328.2</v>
      </c>
      <c r="C3" s="170">
        <v>148.80000000000001</v>
      </c>
      <c r="D3" s="170">
        <v>1477</v>
      </c>
      <c r="E3" s="170">
        <v>39.253999999999998</v>
      </c>
      <c r="F3" s="170">
        <v>1437.7460000000001</v>
      </c>
      <c r="G3" s="170">
        <v>7.01</v>
      </c>
      <c r="H3" s="176">
        <v>6.16</v>
      </c>
      <c r="I3" s="176">
        <v>28.43689410026775</v>
      </c>
      <c r="J3" s="171">
        <v>10.349533227705033</v>
      </c>
      <c r="K3" s="171">
        <v>2.6576844955991876</v>
      </c>
    </row>
    <row r="4" spans="1:12" ht="11.25" customHeight="1">
      <c r="A4" s="143">
        <v>1971</v>
      </c>
      <c r="B4" s="172">
        <v>1238.2</v>
      </c>
      <c r="C4" s="173">
        <v>180.8</v>
      </c>
      <c r="D4" s="173">
        <v>1419</v>
      </c>
      <c r="E4" s="173">
        <v>39.475000000000001</v>
      </c>
      <c r="F4" s="173">
        <v>1379.5250000000001</v>
      </c>
      <c r="G4" s="173">
        <v>6.64</v>
      </c>
      <c r="H4" s="177">
        <v>6.56</v>
      </c>
      <c r="I4" s="177">
        <v>28.821229295725143</v>
      </c>
      <c r="J4" s="171">
        <v>13.105960384915097</v>
      </c>
      <c r="K4" s="171">
        <v>2.7818886539816772</v>
      </c>
    </row>
    <row r="5" spans="1:12" ht="11.25" customHeight="1">
      <c r="A5" s="142">
        <v>1972</v>
      </c>
      <c r="B5" s="172">
        <v>1304.5</v>
      </c>
      <c r="C5" s="173">
        <v>155.19999999999999</v>
      </c>
      <c r="D5" s="173">
        <v>1459.7</v>
      </c>
      <c r="E5" s="173">
        <v>38.323</v>
      </c>
      <c r="F5" s="173">
        <v>1421.377</v>
      </c>
      <c r="G5" s="173">
        <v>6.77</v>
      </c>
      <c r="H5" s="177">
        <v>7.28</v>
      </c>
      <c r="I5" s="177">
        <v>30.659086123394395</v>
      </c>
      <c r="J5" s="171">
        <v>10.918989121112837</v>
      </c>
      <c r="K5" s="171">
        <v>2.625402479961636</v>
      </c>
    </row>
    <row r="6" spans="1:12" ht="11.25" customHeight="1">
      <c r="A6" s="143">
        <v>1973</v>
      </c>
      <c r="B6" s="172">
        <v>1130.2</v>
      </c>
      <c r="C6" s="173">
        <v>157.5</v>
      </c>
      <c r="D6" s="173">
        <v>1287.7</v>
      </c>
      <c r="E6" s="173">
        <v>41.828000000000003</v>
      </c>
      <c r="F6" s="173">
        <v>1245.8720000000001</v>
      </c>
      <c r="G6" s="173">
        <v>5.88</v>
      </c>
      <c r="H6" s="177">
        <v>8.08</v>
      </c>
      <c r="I6" s="177">
        <v>32.261928528648433</v>
      </c>
      <c r="J6" s="171">
        <v>12.641748108955012</v>
      </c>
      <c r="K6" s="171">
        <v>3.2482721130698144</v>
      </c>
    </row>
    <row r="7" spans="1:12" ht="11.25" customHeight="1">
      <c r="A7" s="142">
        <v>1974</v>
      </c>
      <c r="B7" s="172">
        <v>972</v>
      </c>
      <c r="C7" s="173">
        <v>168.2</v>
      </c>
      <c r="D7" s="173">
        <v>1140.2</v>
      </c>
      <c r="E7" s="173">
        <v>41.091999999999999</v>
      </c>
      <c r="F7" s="173">
        <v>1099.1079999999999</v>
      </c>
      <c r="G7" s="173">
        <v>5.14</v>
      </c>
      <c r="H7" s="177">
        <v>9.99</v>
      </c>
      <c r="I7" s="177">
        <v>36.604133079290634</v>
      </c>
      <c r="J7" s="171">
        <v>15.303318691156829</v>
      </c>
      <c r="K7" s="171">
        <v>3.6039291352394316</v>
      </c>
    </row>
    <row r="8" spans="1:12" ht="11.25" customHeight="1">
      <c r="A8" s="143">
        <v>1975</v>
      </c>
      <c r="B8" s="172">
        <v>985.8</v>
      </c>
      <c r="C8" s="173">
        <v>138.9</v>
      </c>
      <c r="D8" s="173">
        <v>1124.7</v>
      </c>
      <c r="E8" s="173">
        <v>33.472999999999999</v>
      </c>
      <c r="F8" s="173">
        <v>1091.2270000000001</v>
      </c>
      <c r="G8" s="173">
        <v>5.05</v>
      </c>
      <c r="H8" s="177">
        <v>10.4</v>
      </c>
      <c r="I8" s="177">
        <v>34.867737285010222</v>
      </c>
      <c r="J8" s="171">
        <v>12.728790618267327</v>
      </c>
      <c r="K8" s="171">
        <v>2.9761714234907086</v>
      </c>
    </row>
    <row r="9" spans="1:12" ht="11.25" customHeight="1">
      <c r="A9" s="142">
        <v>1976</v>
      </c>
      <c r="B9" s="172">
        <v>1014</v>
      </c>
      <c r="C9" s="173">
        <v>141</v>
      </c>
      <c r="D9" s="173">
        <v>1155</v>
      </c>
      <c r="E9" s="173">
        <v>54.491999999999997</v>
      </c>
      <c r="F9" s="173">
        <v>1100.508</v>
      </c>
      <c r="G9" s="173">
        <v>5.05</v>
      </c>
      <c r="H9" s="177">
        <v>11</v>
      </c>
      <c r="I9" s="177">
        <v>34.955035113921632</v>
      </c>
      <c r="J9" s="171">
        <v>12.81226488130936</v>
      </c>
      <c r="K9" s="171">
        <v>4.7179220779220783</v>
      </c>
    </row>
    <row r="10" spans="1:12" ht="11.25" customHeight="1">
      <c r="A10" s="143">
        <v>1977</v>
      </c>
      <c r="B10" s="172">
        <v>1089.9000000000001</v>
      </c>
      <c r="C10" s="173">
        <v>182.8</v>
      </c>
      <c r="D10" s="173">
        <v>1272.7</v>
      </c>
      <c r="E10" s="173">
        <v>57.646999999999998</v>
      </c>
      <c r="F10" s="173">
        <v>1215.0530000000001</v>
      </c>
      <c r="G10" s="173">
        <v>5.52</v>
      </c>
      <c r="H10" s="177">
        <v>10.6</v>
      </c>
      <c r="I10" s="177">
        <v>31.713738630923888</v>
      </c>
      <c r="J10" s="171">
        <v>15.044611222720325</v>
      </c>
      <c r="K10" s="171">
        <v>4.5295042036615065</v>
      </c>
    </row>
    <row r="11" spans="1:12" ht="11.25" customHeight="1">
      <c r="A11" s="142">
        <v>1978</v>
      </c>
      <c r="B11" s="172">
        <v>1331.8</v>
      </c>
      <c r="C11" s="173">
        <v>195.5</v>
      </c>
      <c r="D11" s="173">
        <v>1527.3</v>
      </c>
      <c r="E11" s="173">
        <v>62.021999999999998</v>
      </c>
      <c r="F11" s="173">
        <v>1465.278</v>
      </c>
      <c r="G11" s="173">
        <v>6.58</v>
      </c>
      <c r="H11" s="177">
        <v>9.64</v>
      </c>
      <c r="I11" s="177">
        <v>26.946191474493364</v>
      </c>
      <c r="J11" s="171">
        <v>13.342178071328444</v>
      </c>
      <c r="K11" s="171">
        <v>4.0608917697898255</v>
      </c>
    </row>
    <row r="12" spans="1:12" ht="11.25" customHeight="1">
      <c r="A12" s="143">
        <v>1979</v>
      </c>
      <c r="B12" s="173">
        <v>1242.0999999999999</v>
      </c>
      <c r="C12" s="173">
        <v>194.6345</v>
      </c>
      <c r="D12" s="173">
        <v>1436.7345</v>
      </c>
      <c r="E12" s="173">
        <v>59.613999999999997</v>
      </c>
      <c r="F12" s="173">
        <v>1377.1205</v>
      </c>
      <c r="G12" s="173">
        <v>6.12</v>
      </c>
      <c r="H12" s="177">
        <v>11.3</v>
      </c>
      <c r="I12" s="177">
        <v>29.168064840866272</v>
      </c>
      <c r="J12" s="171">
        <v>14.133440029394666</v>
      </c>
      <c r="K12" s="171">
        <v>4.1492704462793926</v>
      </c>
    </row>
    <row r="13" spans="1:12" ht="11.25" customHeight="1">
      <c r="A13" s="142">
        <v>1980</v>
      </c>
      <c r="B13" s="170">
        <v>1224.2</v>
      </c>
      <c r="C13" s="170">
        <v>169.91720000000001</v>
      </c>
      <c r="D13" s="170">
        <v>1394.1172000000001</v>
      </c>
      <c r="E13" s="170">
        <v>62.725000000000001</v>
      </c>
      <c r="F13" s="170">
        <v>1331.3922000000002</v>
      </c>
      <c r="G13" s="170">
        <v>5.85</v>
      </c>
      <c r="H13" s="176">
        <v>13.6</v>
      </c>
      <c r="I13" s="176">
        <v>32.188587252372727</v>
      </c>
      <c r="J13" s="171">
        <v>12.762370096504997</v>
      </c>
      <c r="K13" s="171">
        <v>4.4992630461771794</v>
      </c>
      <c r="L13" s="144"/>
    </row>
    <row r="14" spans="1:12" ht="11.25" customHeight="1">
      <c r="A14" s="143">
        <v>1981</v>
      </c>
      <c r="B14" s="173">
        <v>1334.6</v>
      </c>
      <c r="C14" s="173">
        <v>138.04390000000001</v>
      </c>
      <c r="D14" s="173">
        <v>1472.6439</v>
      </c>
      <c r="E14" s="173">
        <v>65.465000000000003</v>
      </c>
      <c r="F14" s="173">
        <v>1407.1789000000001</v>
      </c>
      <c r="G14" s="173">
        <v>6.12</v>
      </c>
      <c r="H14" s="177">
        <v>14.1</v>
      </c>
      <c r="I14" s="177">
        <v>30.493079584775085</v>
      </c>
      <c r="J14" s="171">
        <v>9.8099751211448663</v>
      </c>
      <c r="K14" s="171">
        <v>4.445405980359542</v>
      </c>
      <c r="L14" s="144"/>
    </row>
    <row r="15" spans="1:12" ht="11.25" customHeight="1">
      <c r="A15" s="142">
        <v>1982</v>
      </c>
      <c r="B15" s="172">
        <v>1682.4</v>
      </c>
      <c r="C15" s="173">
        <v>182.483</v>
      </c>
      <c r="D15" s="173">
        <v>1864.883</v>
      </c>
      <c r="E15" s="173">
        <v>83.679000000000002</v>
      </c>
      <c r="F15" s="173">
        <v>1781.204</v>
      </c>
      <c r="G15" s="173">
        <v>7.67</v>
      </c>
      <c r="H15" s="177">
        <v>10.15</v>
      </c>
      <c r="I15" s="177">
        <v>20.672518788570034</v>
      </c>
      <c r="J15" s="171">
        <v>10.244924219797397</v>
      </c>
      <c r="K15" s="171">
        <v>4.4870911472730457</v>
      </c>
      <c r="L15" s="144"/>
    </row>
    <row r="16" spans="1:12" ht="11.25" customHeight="1">
      <c r="A16" s="143">
        <v>1983</v>
      </c>
      <c r="B16" s="172">
        <v>1453.7</v>
      </c>
      <c r="C16" s="173">
        <v>166.089</v>
      </c>
      <c r="D16" s="173">
        <v>1619.789</v>
      </c>
      <c r="E16" s="173">
        <v>87.757999999999996</v>
      </c>
      <c r="F16" s="173">
        <v>1532.0309999999999</v>
      </c>
      <c r="G16" s="173">
        <v>6.54</v>
      </c>
      <c r="H16" s="177">
        <v>11.7</v>
      </c>
      <c r="I16" s="177">
        <v>22.933082441491237</v>
      </c>
      <c r="J16" s="171">
        <v>10.841099168358866</v>
      </c>
      <c r="K16" s="171">
        <v>5.4178661541719322</v>
      </c>
      <c r="L16" s="144"/>
    </row>
    <row r="17" spans="1:12" ht="11.25" customHeight="1">
      <c r="A17" s="142">
        <v>1984</v>
      </c>
      <c r="B17" s="172">
        <v>1651.6</v>
      </c>
      <c r="C17" s="173">
        <v>246.67099999999999</v>
      </c>
      <c r="D17" s="173">
        <v>1898.271</v>
      </c>
      <c r="E17" s="173">
        <v>86.52</v>
      </c>
      <c r="F17" s="173">
        <v>1811.751</v>
      </c>
      <c r="G17" s="173">
        <v>7.67</v>
      </c>
      <c r="H17" s="177">
        <v>12.25</v>
      </c>
      <c r="I17" s="177">
        <v>23.174423004161937</v>
      </c>
      <c r="J17" s="171">
        <v>13.615060789258568</v>
      </c>
      <c r="K17" s="171">
        <v>4.5578318374984388</v>
      </c>
      <c r="L17" s="144"/>
    </row>
    <row r="18" spans="1:12" ht="11.25" customHeight="1">
      <c r="A18" s="143">
        <v>1985</v>
      </c>
      <c r="B18" s="172">
        <v>1874.3</v>
      </c>
      <c r="C18" s="173">
        <v>246.042</v>
      </c>
      <c r="D18" s="173">
        <v>2120.3420000000001</v>
      </c>
      <c r="E18" s="173">
        <v>100.35</v>
      </c>
      <c r="F18" s="173">
        <v>2019.9920000000002</v>
      </c>
      <c r="G18" s="173">
        <v>8.4700000000000006</v>
      </c>
      <c r="H18" s="177">
        <v>9.4499999999999993</v>
      </c>
      <c r="I18" s="177">
        <v>17.328956778464413</v>
      </c>
      <c r="J18" s="171">
        <v>12.180345268694133</v>
      </c>
      <c r="K18" s="171">
        <v>4.7327270789334923</v>
      </c>
      <c r="L18" s="144"/>
    </row>
    <row r="19" spans="1:12" ht="11.25" customHeight="1">
      <c r="A19" s="142">
        <v>1986</v>
      </c>
      <c r="B19" s="172">
        <v>2056.1999999999998</v>
      </c>
      <c r="C19" s="173">
        <v>319.851</v>
      </c>
      <c r="D19" s="173">
        <v>2376.0509999999999</v>
      </c>
      <c r="E19" s="173">
        <v>105.79300000000001</v>
      </c>
      <c r="F19" s="173">
        <v>2270.2579999999998</v>
      </c>
      <c r="G19" s="173">
        <v>9.43</v>
      </c>
      <c r="H19" s="177">
        <v>10.5</v>
      </c>
      <c r="I19" s="177">
        <v>18.871993960961934</v>
      </c>
      <c r="J19" s="171">
        <v>14.088751146345482</v>
      </c>
      <c r="K19" s="171">
        <v>4.4524717693349185</v>
      </c>
      <c r="L19" s="144"/>
    </row>
    <row r="20" spans="1:12" ht="11.25" customHeight="1">
      <c r="A20" s="143">
        <v>1987</v>
      </c>
      <c r="B20" s="172">
        <v>2027.3</v>
      </c>
      <c r="C20" s="173">
        <v>300.75599999999997</v>
      </c>
      <c r="D20" s="173">
        <v>2328.056</v>
      </c>
      <c r="E20" s="173">
        <v>107.06100000000001</v>
      </c>
      <c r="F20" s="173">
        <v>2220.9949999999999</v>
      </c>
      <c r="G20" s="173">
        <v>9.15</v>
      </c>
      <c r="H20" s="177">
        <v>9.8000000000000007</v>
      </c>
      <c r="I20" s="177">
        <v>17.191776015718197</v>
      </c>
      <c r="J20" s="171">
        <v>13.541498292431994</v>
      </c>
      <c r="K20" s="171">
        <v>4.5987295838244444</v>
      </c>
      <c r="L20" s="144"/>
    </row>
    <row r="21" spans="1:12" ht="11.25" customHeight="1">
      <c r="A21" s="142">
        <v>1988</v>
      </c>
      <c r="B21" s="172">
        <v>1691.6</v>
      </c>
      <c r="C21" s="173">
        <v>327.03800000000001</v>
      </c>
      <c r="D21" s="173">
        <v>2018.6379999999999</v>
      </c>
      <c r="E21" s="173">
        <v>93.224000000000004</v>
      </c>
      <c r="F21" s="173">
        <v>1925.414</v>
      </c>
      <c r="G21" s="173">
        <v>7.86</v>
      </c>
      <c r="H21" s="177">
        <v>15.45</v>
      </c>
      <c r="I21" s="177">
        <v>26.178454030973601</v>
      </c>
      <c r="J21" s="171">
        <v>16.98533406321965</v>
      </c>
      <c r="K21" s="171">
        <v>4.6181633358729997</v>
      </c>
      <c r="L21" s="144"/>
    </row>
    <row r="22" spans="1:12" ht="11.25" customHeight="1">
      <c r="A22" s="143">
        <v>1989</v>
      </c>
      <c r="B22" s="172">
        <v>2171.4</v>
      </c>
      <c r="C22" s="173">
        <v>476.15556699999996</v>
      </c>
      <c r="D22" s="173">
        <v>2647.5555669999999</v>
      </c>
      <c r="E22" s="173">
        <v>84.088999999999999</v>
      </c>
      <c r="F22" s="173">
        <v>2563.4665669999999</v>
      </c>
      <c r="G22" s="173">
        <v>10.36</v>
      </c>
      <c r="H22" s="177">
        <v>12.55</v>
      </c>
      <c r="I22" s="177">
        <v>20.462734995353085</v>
      </c>
      <c r="J22" s="171">
        <v>18.574674354237441</v>
      </c>
      <c r="K22" s="171">
        <v>3.1760995330225681</v>
      </c>
      <c r="L22" s="144"/>
    </row>
    <row r="23" spans="1:12" ht="11.25" customHeight="1">
      <c r="A23" s="142">
        <v>1990</v>
      </c>
      <c r="B23" s="169">
        <v>1856.7</v>
      </c>
      <c r="C23" s="170">
        <v>530.255</v>
      </c>
      <c r="D23" s="170">
        <v>2386.9549999999999</v>
      </c>
      <c r="E23" s="170">
        <v>78.831000000000003</v>
      </c>
      <c r="F23" s="170">
        <v>2308.1239999999998</v>
      </c>
      <c r="G23" s="170">
        <v>9.23</v>
      </c>
      <c r="H23" s="176">
        <v>14.65</v>
      </c>
      <c r="I23" s="176">
        <v>23.021560123200704</v>
      </c>
      <c r="J23" s="171">
        <v>22.973419105732624</v>
      </c>
      <c r="K23" s="171">
        <v>3.3025758759591199</v>
      </c>
      <c r="L23" s="144"/>
    </row>
    <row r="24" spans="1:12" ht="11.25" customHeight="1">
      <c r="A24" s="143">
        <v>1991</v>
      </c>
      <c r="B24" s="172">
        <v>1664</v>
      </c>
      <c r="C24" s="173">
        <v>602.48299999999995</v>
      </c>
      <c r="D24" s="173">
        <v>2266.4830000000002</v>
      </c>
      <c r="E24" s="173">
        <v>75.697999999999993</v>
      </c>
      <c r="F24" s="173">
        <v>2190.7850000000003</v>
      </c>
      <c r="G24" s="173">
        <v>8.64</v>
      </c>
      <c r="H24" s="177">
        <v>12.25</v>
      </c>
      <c r="I24" s="177">
        <v>18.623531021481675</v>
      </c>
      <c r="J24" s="171">
        <v>27.500781683277904</v>
      </c>
      <c r="K24" s="171">
        <v>3.339888276241207</v>
      </c>
      <c r="L24" s="144"/>
    </row>
    <row r="25" spans="1:12" ht="11.25" customHeight="1">
      <c r="A25" s="142">
        <v>1992</v>
      </c>
      <c r="B25" s="173">
        <v>1811.1</v>
      </c>
      <c r="C25" s="173">
        <v>481.86780599999997</v>
      </c>
      <c r="D25" s="173">
        <v>2292.9678059999997</v>
      </c>
      <c r="E25" s="173">
        <v>115.899</v>
      </c>
      <c r="F25" s="173">
        <v>2177.0688059999998</v>
      </c>
      <c r="G25" s="173">
        <v>8.4700000000000006</v>
      </c>
      <c r="H25" s="177">
        <v>13.9</v>
      </c>
      <c r="I25" s="177">
        <v>20.660542822319332</v>
      </c>
      <c r="J25" s="171">
        <v>22.133788545036921</v>
      </c>
      <c r="K25" s="171">
        <v>5.054541092846029</v>
      </c>
      <c r="L25" s="144"/>
    </row>
    <row r="26" spans="1:12" ht="11.25" customHeight="1">
      <c r="A26" s="143">
        <v>1993</v>
      </c>
      <c r="B26" s="173">
        <v>1898.7</v>
      </c>
      <c r="C26" s="173">
        <v>458.14000700000003</v>
      </c>
      <c r="D26" s="173">
        <v>2356.8400070000002</v>
      </c>
      <c r="E26" s="173">
        <v>116.157</v>
      </c>
      <c r="F26" s="173">
        <v>2240.6830070000001</v>
      </c>
      <c r="G26" s="173">
        <v>8.61</v>
      </c>
      <c r="H26" s="177">
        <v>15.6</v>
      </c>
      <c r="I26" s="177">
        <v>22.650056625141566</v>
      </c>
      <c r="J26" s="171">
        <v>20.44644448004242</v>
      </c>
      <c r="K26" s="171">
        <v>4.9285059509769251</v>
      </c>
      <c r="L26" s="144"/>
    </row>
    <row r="27" spans="1:12" ht="11.25" customHeight="1">
      <c r="A27" s="142">
        <v>1994</v>
      </c>
      <c r="B27" s="173">
        <v>1795.7</v>
      </c>
      <c r="C27" s="173">
        <v>523.89946599999996</v>
      </c>
      <c r="D27" s="173">
        <v>2319.5994660000001</v>
      </c>
      <c r="E27" s="173">
        <v>112.727</v>
      </c>
      <c r="F27" s="173">
        <v>2206.8724660000003</v>
      </c>
      <c r="G27" s="173">
        <v>8.3800000000000008</v>
      </c>
      <c r="H27" s="177">
        <v>16.600000000000001</v>
      </c>
      <c r="I27" s="177">
        <v>23.598987802450885</v>
      </c>
      <c r="J27" s="171">
        <v>23.739453641812752</v>
      </c>
      <c r="K27" s="171">
        <v>4.8597614222765131</v>
      </c>
      <c r="L27" s="144"/>
    </row>
    <row r="28" spans="1:12" ht="11.25" customHeight="1">
      <c r="A28" s="143">
        <v>1995</v>
      </c>
      <c r="B28" s="173">
        <v>1896.2</v>
      </c>
      <c r="C28" s="173">
        <v>613.1</v>
      </c>
      <c r="D28" s="173">
        <v>2509.3000000000002</v>
      </c>
      <c r="E28" s="173">
        <v>118.1</v>
      </c>
      <c r="F28" s="173">
        <v>2391.2000000000003</v>
      </c>
      <c r="G28" s="173">
        <v>8.9700000000000006</v>
      </c>
      <c r="H28" s="177">
        <v>18.2</v>
      </c>
      <c r="I28" s="177">
        <v>25.341483451454351</v>
      </c>
      <c r="J28" s="171">
        <v>25.639846102375373</v>
      </c>
      <c r="K28" s="171">
        <v>4.7064918503168203</v>
      </c>
      <c r="L28" s="144"/>
    </row>
    <row r="29" spans="1:12" ht="11.25" customHeight="1">
      <c r="A29" s="142">
        <v>1996</v>
      </c>
      <c r="B29" s="173">
        <v>2157.1999999999998</v>
      </c>
      <c r="C29" s="173">
        <v>740.78499999999997</v>
      </c>
      <c r="D29" s="173">
        <v>2897.9849999999997</v>
      </c>
      <c r="E29" s="173">
        <v>126.8</v>
      </c>
      <c r="F29" s="173">
        <v>2771.1849999999995</v>
      </c>
      <c r="G29" s="173">
        <v>10.28</v>
      </c>
      <c r="H29" s="177">
        <v>18.2</v>
      </c>
      <c r="I29" s="177">
        <v>24.886506590822073</v>
      </c>
      <c r="J29" s="171">
        <v>26.731705028715158</v>
      </c>
      <c r="K29" s="171">
        <v>4.3754539792303966</v>
      </c>
      <c r="L29" s="144"/>
    </row>
    <row r="30" spans="1:12" ht="11.25" customHeight="1">
      <c r="A30" s="143">
        <v>1997</v>
      </c>
      <c r="B30" s="173">
        <v>2084</v>
      </c>
      <c r="C30" s="173">
        <v>921.63199999999995</v>
      </c>
      <c r="D30" s="173">
        <v>3005.6320000000001</v>
      </c>
      <c r="E30" s="173">
        <v>134.4</v>
      </c>
      <c r="F30" s="173">
        <v>2871.232</v>
      </c>
      <c r="G30" s="173">
        <v>10.52</v>
      </c>
      <c r="H30" s="177">
        <v>18</v>
      </c>
      <c r="I30" s="177">
        <v>24.193873573569537</v>
      </c>
      <c r="J30" s="171">
        <v>32.098834228651675</v>
      </c>
      <c r="K30" s="171">
        <v>4.471605306304963</v>
      </c>
      <c r="L30" s="144"/>
    </row>
    <row r="31" spans="1:12" ht="11.25" customHeight="1">
      <c r="A31" s="142">
        <v>1998</v>
      </c>
      <c r="B31" s="173">
        <v>2144</v>
      </c>
      <c r="C31" s="173">
        <v>938.572</v>
      </c>
      <c r="D31" s="173">
        <v>3082.5720000000001</v>
      </c>
      <c r="E31" s="173">
        <v>144</v>
      </c>
      <c r="F31" s="173">
        <v>2938.5720000000001</v>
      </c>
      <c r="G31" s="173">
        <v>10.64</v>
      </c>
      <c r="H31" s="177">
        <v>18.3</v>
      </c>
      <c r="I31" s="177">
        <v>24.32895943843976</v>
      </c>
      <c r="J31" s="171">
        <v>31.939731270834947</v>
      </c>
      <c r="K31" s="171">
        <v>4.6714237331682762</v>
      </c>
      <c r="L31" s="144"/>
    </row>
    <row r="32" spans="1:12" ht="11.25" customHeight="1">
      <c r="A32" s="143">
        <v>1999</v>
      </c>
      <c r="B32" s="173">
        <v>2223</v>
      </c>
      <c r="C32" s="173">
        <v>1108.068</v>
      </c>
      <c r="D32" s="173">
        <v>3331.0680000000002</v>
      </c>
      <c r="E32" s="173">
        <v>153.869</v>
      </c>
      <c r="F32" s="173">
        <v>3177.1990000000001</v>
      </c>
      <c r="G32" s="173">
        <v>11.38</v>
      </c>
      <c r="H32" s="177">
        <v>17</v>
      </c>
      <c r="I32" s="177">
        <v>22.288651143276692</v>
      </c>
      <c r="J32" s="171">
        <v>34.875624724796907</v>
      </c>
      <c r="K32" s="171">
        <v>4.6192092145822299</v>
      </c>
      <c r="L32" s="144"/>
    </row>
    <row r="33" spans="1:17" ht="11.25" customHeight="1">
      <c r="A33" s="142">
        <v>2000</v>
      </c>
      <c r="B33" s="170">
        <v>2177.4</v>
      </c>
      <c r="C33" s="170">
        <v>1119.1574547099999</v>
      </c>
      <c r="D33" s="170">
        <v>3296.55745471</v>
      </c>
      <c r="E33" s="170">
        <v>155.51719732000001</v>
      </c>
      <c r="F33" s="170">
        <v>3141.0402573900001</v>
      </c>
      <c r="G33" s="170">
        <v>11.123271208765265</v>
      </c>
      <c r="H33" s="176">
        <v>17.100000000000001</v>
      </c>
      <c r="I33" s="176">
        <v>21.918580803937655</v>
      </c>
      <c r="J33" s="171">
        <v>35.630153165879733</v>
      </c>
      <c r="K33" s="171">
        <v>4.7175636844370104</v>
      </c>
      <c r="L33" s="156"/>
      <c r="M33" s="156"/>
      <c r="N33" s="156"/>
      <c r="P33" s="156"/>
      <c r="Q33" s="156"/>
    </row>
    <row r="34" spans="1:17" ht="11.25" customHeight="1">
      <c r="A34" s="143">
        <v>2001</v>
      </c>
      <c r="B34" s="173">
        <v>2261.3000000000002</v>
      </c>
      <c r="C34" s="173">
        <v>1070.1350482</v>
      </c>
      <c r="D34" s="173">
        <v>3331.4350482</v>
      </c>
      <c r="E34" s="173">
        <v>146.02733116000002</v>
      </c>
      <c r="F34" s="173">
        <v>3185.4077170400001</v>
      </c>
      <c r="G34" s="173">
        <v>11.164763484185547</v>
      </c>
      <c r="H34" s="177">
        <v>19</v>
      </c>
      <c r="I34" s="177">
        <v>23.805347432781218</v>
      </c>
      <c r="J34" s="171">
        <v>33.594916044041277</v>
      </c>
      <c r="K34" s="171">
        <v>4.3833161699760499</v>
      </c>
      <c r="L34" s="156"/>
      <c r="M34" s="156"/>
      <c r="N34" s="156"/>
      <c r="P34" s="156"/>
      <c r="Q34" s="156"/>
    </row>
    <row r="35" spans="1:17" ht="11.25" customHeight="1">
      <c r="A35" s="142">
        <v>2002</v>
      </c>
      <c r="B35" s="173">
        <v>2244.3000000000002</v>
      </c>
      <c r="C35" s="173">
        <v>1108.5853097300001</v>
      </c>
      <c r="D35" s="173">
        <v>3352.8853097300002</v>
      </c>
      <c r="E35" s="173">
        <v>156.10488727999999</v>
      </c>
      <c r="F35" s="173">
        <v>3196.7804224500001</v>
      </c>
      <c r="G35" s="173">
        <v>11.09589365648859</v>
      </c>
      <c r="H35" s="177">
        <v>17.7</v>
      </c>
      <c r="I35" s="177">
        <v>21.848345327293149</v>
      </c>
      <c r="J35" s="171">
        <v>34.678181270904574</v>
      </c>
      <c r="K35" s="171">
        <v>4.6558373716806534</v>
      </c>
      <c r="L35" s="156"/>
      <c r="M35" s="156"/>
      <c r="N35" s="156"/>
      <c r="P35" s="156"/>
      <c r="Q35" s="156"/>
    </row>
    <row r="36" spans="1:17" ht="11.25" customHeight="1">
      <c r="A36" s="143">
        <v>2003</v>
      </c>
      <c r="B36" s="173">
        <v>2206.9</v>
      </c>
      <c r="C36" s="173">
        <v>1079.2335171400002</v>
      </c>
      <c r="D36" s="173">
        <v>3286.1335171400005</v>
      </c>
      <c r="E36" s="173">
        <v>147.28431069000001</v>
      </c>
      <c r="F36" s="173">
        <v>3138.8492064500006</v>
      </c>
      <c r="G36" s="173">
        <v>10.793113117149444</v>
      </c>
      <c r="H36" s="177">
        <v>16.8</v>
      </c>
      <c r="I36" s="177">
        <v>20.330368487928844</v>
      </c>
      <c r="J36" s="171">
        <v>34.383095400769506</v>
      </c>
      <c r="K36" s="171">
        <v>4.4819941101536562</v>
      </c>
      <c r="L36" s="156"/>
      <c r="M36" s="156"/>
      <c r="N36" s="156"/>
      <c r="P36" s="156"/>
      <c r="Q36" s="156"/>
    </row>
    <row r="37" spans="1:17" ht="11.25" customHeight="1">
      <c r="A37" s="142">
        <v>2004</v>
      </c>
      <c r="B37" s="173">
        <v>2129.8000000000002</v>
      </c>
      <c r="C37" s="173">
        <v>910.79523821000009</v>
      </c>
      <c r="D37" s="173">
        <v>3040.5952382100004</v>
      </c>
      <c r="E37" s="173">
        <v>160.69959755000002</v>
      </c>
      <c r="F37" s="173">
        <v>2879.8956406600005</v>
      </c>
      <c r="G37" s="173">
        <v>9.8134818534733768</v>
      </c>
      <c r="H37" s="177">
        <v>14.7</v>
      </c>
      <c r="I37" s="177">
        <v>17.326324226208715</v>
      </c>
      <c r="J37" s="171">
        <v>31.625980655370849</v>
      </c>
      <c r="K37" s="171">
        <v>5.2851361315886276</v>
      </c>
      <c r="L37" s="156"/>
      <c r="M37" s="156"/>
      <c r="N37" s="156"/>
      <c r="O37" s="157"/>
      <c r="P37" s="157"/>
      <c r="Q37" s="157"/>
    </row>
    <row r="38" spans="1:17" ht="11.25" customHeight="1">
      <c r="A38" s="143">
        <v>2005</v>
      </c>
      <c r="B38" s="173">
        <v>2046.5</v>
      </c>
      <c r="C38" s="173">
        <v>951.97565486000008</v>
      </c>
      <c r="D38" s="173">
        <v>2998.4756548599998</v>
      </c>
      <c r="E38" s="173">
        <v>162.21500925000001</v>
      </c>
      <c r="F38" s="173">
        <v>2836.2606456099998</v>
      </c>
      <c r="G38" s="173">
        <v>9.5759373407505226</v>
      </c>
      <c r="H38" s="177">
        <v>15.9</v>
      </c>
      <c r="I38" s="177">
        <v>18.173505543490688</v>
      </c>
      <c r="J38" s="171">
        <v>33.564462995792724</v>
      </c>
      <c r="K38" s="171">
        <v>5.4099158346367799</v>
      </c>
      <c r="L38" s="156"/>
      <c r="M38" s="156"/>
      <c r="N38" s="156"/>
      <c r="O38" s="157"/>
      <c r="P38" s="157"/>
      <c r="Q38" s="157"/>
    </row>
    <row r="39" spans="1:17" ht="11.25" customHeight="1">
      <c r="A39" s="142">
        <v>2006</v>
      </c>
      <c r="B39" s="173">
        <v>1949.8</v>
      </c>
      <c r="C39" s="173">
        <v>962.75879520000012</v>
      </c>
      <c r="D39" s="173">
        <v>2912.5587952000001</v>
      </c>
      <c r="E39" s="173">
        <v>146.41856744</v>
      </c>
      <c r="F39" s="173">
        <v>2766.14022776</v>
      </c>
      <c r="G39" s="173">
        <v>9.2514342892914971</v>
      </c>
      <c r="H39" s="177">
        <v>17.2</v>
      </c>
      <c r="I39" s="177">
        <v>19.066199618676006</v>
      </c>
      <c r="J39" s="171">
        <v>34.805133360127414</v>
      </c>
      <c r="K39" s="171">
        <v>5.0271454667731685</v>
      </c>
      <c r="M39" s="156"/>
      <c r="N39" s="156"/>
      <c r="O39" s="157"/>
      <c r="P39" s="157"/>
      <c r="Q39" s="157"/>
    </row>
    <row r="40" spans="1:17" ht="11.25" customHeight="1">
      <c r="A40" s="143">
        <v>2007</v>
      </c>
      <c r="B40" s="173">
        <v>2042.6</v>
      </c>
      <c r="C40" s="173">
        <v>1008.24800716</v>
      </c>
      <c r="D40" s="173">
        <v>3050.8480071599997</v>
      </c>
      <c r="E40" s="173">
        <v>157.89284733000002</v>
      </c>
      <c r="F40" s="173">
        <v>2892.9551598299995</v>
      </c>
      <c r="G40" s="173">
        <v>9.5791974771969581</v>
      </c>
      <c r="H40" s="177">
        <v>14.8</v>
      </c>
      <c r="I40" s="177">
        <v>15.973578837166633</v>
      </c>
      <c r="J40" s="171">
        <v>34.851836667224681</v>
      </c>
      <c r="K40" s="171">
        <v>5.1753757302705061</v>
      </c>
      <c r="L40" s="156"/>
      <c r="M40" s="156"/>
      <c r="N40" s="156"/>
      <c r="O40" s="157"/>
      <c r="P40" s="157"/>
      <c r="Q40" s="157"/>
    </row>
    <row r="41" spans="1:17" ht="11.25" customHeight="1">
      <c r="A41" s="142">
        <v>2008</v>
      </c>
      <c r="B41" s="173">
        <v>1929.4</v>
      </c>
      <c r="C41" s="173">
        <v>930.96087769000007</v>
      </c>
      <c r="D41" s="173">
        <v>2860.3608776900001</v>
      </c>
      <c r="E41" s="173">
        <v>157.65553294</v>
      </c>
      <c r="F41" s="173">
        <v>2702.7053447500002</v>
      </c>
      <c r="G41" s="173">
        <v>8.8672086562670014</v>
      </c>
      <c r="H41" s="177">
        <v>18.5</v>
      </c>
      <c r="I41" s="177">
        <v>19.598080447471848</v>
      </c>
      <c r="J41" s="171">
        <v>34.44551880205475</v>
      </c>
      <c r="K41" s="171">
        <v>5.5117357452924294</v>
      </c>
      <c r="L41" s="156"/>
      <c r="M41" s="156"/>
      <c r="N41" s="156"/>
      <c r="O41" s="157"/>
      <c r="P41" s="157"/>
      <c r="Q41" s="157"/>
    </row>
    <row r="42" spans="1:17" ht="11.25" customHeight="1">
      <c r="A42" s="143">
        <v>2009</v>
      </c>
      <c r="B42" s="173">
        <v>1905.9</v>
      </c>
      <c r="C42" s="173">
        <v>1045.02686255</v>
      </c>
      <c r="D42" s="173">
        <v>2950.9268625499999</v>
      </c>
      <c r="E42" s="173">
        <v>169.94302011000002</v>
      </c>
      <c r="F42" s="173">
        <v>2780.98384244</v>
      </c>
      <c r="G42" s="173">
        <v>9.0456323690659222</v>
      </c>
      <c r="H42" s="177">
        <v>18.100000000000001</v>
      </c>
      <c r="I42" s="177">
        <v>19.048821814584453</v>
      </c>
      <c r="J42" s="171">
        <v>37.577595619293739</v>
      </c>
      <c r="K42" s="171">
        <v>5.758970927634115</v>
      </c>
      <c r="L42" s="156"/>
      <c r="M42" s="156"/>
      <c r="N42" s="156"/>
      <c r="O42" s="157"/>
      <c r="P42" s="157"/>
      <c r="Q42" s="157"/>
    </row>
    <row r="43" spans="1:17" ht="11.25" customHeight="1">
      <c r="A43" s="142">
        <v>2010</v>
      </c>
      <c r="B43" s="170">
        <v>1880.8</v>
      </c>
      <c r="C43" s="170">
        <v>949.15745509999999</v>
      </c>
      <c r="D43" s="170">
        <v>2829.9574551000001</v>
      </c>
      <c r="E43" s="170">
        <v>186.08085315</v>
      </c>
      <c r="F43" s="170">
        <v>2643.8766019499999</v>
      </c>
      <c r="G43" s="170">
        <v>8.5352963014673566</v>
      </c>
      <c r="H43" s="176">
        <v>16.2</v>
      </c>
      <c r="I43" s="176">
        <v>16.846221039058275</v>
      </c>
      <c r="J43" s="171">
        <v>35.900217672789488</v>
      </c>
      <c r="K43" s="171">
        <v>6.5753940157176167</v>
      </c>
      <c r="L43" s="156"/>
      <c r="M43" s="156"/>
      <c r="N43" s="156"/>
      <c r="O43" s="157"/>
      <c r="P43" s="157"/>
      <c r="Q43" s="157"/>
    </row>
    <row r="44" spans="1:17" ht="11.25" customHeight="1">
      <c r="A44" s="143">
        <v>2011</v>
      </c>
      <c r="B44" s="170">
        <v>1869.2</v>
      </c>
      <c r="C44" s="170">
        <v>1033.1082020199999</v>
      </c>
      <c r="D44" s="170">
        <v>2902.30820202</v>
      </c>
      <c r="E44" s="170">
        <v>202.44361055000002</v>
      </c>
      <c r="F44" s="170">
        <v>2699.8645914700001</v>
      </c>
      <c r="G44" s="170">
        <v>8.6517117580288385</v>
      </c>
      <c r="H44" s="178">
        <v>18.399999999999999</v>
      </c>
      <c r="I44" s="178">
        <v>18.745479181311573</v>
      </c>
      <c r="J44" s="171">
        <v>38.265185790577064</v>
      </c>
      <c r="K44" s="171">
        <v>6.9752623242803677</v>
      </c>
      <c r="L44" s="156"/>
      <c r="M44" s="156"/>
      <c r="N44" s="156"/>
      <c r="O44" s="157"/>
      <c r="P44" s="157"/>
      <c r="Q44" s="157"/>
    </row>
    <row r="45" spans="1:17" ht="11.25" customHeight="1">
      <c r="A45" s="142">
        <v>2012</v>
      </c>
      <c r="B45" s="170">
        <v>1670.6</v>
      </c>
      <c r="C45" s="170">
        <v>841.66465876999996</v>
      </c>
      <c r="D45" s="170">
        <v>2512.2646587700001</v>
      </c>
      <c r="E45" s="170">
        <v>150.12273199000001</v>
      </c>
      <c r="F45" s="170">
        <v>2362.1419267800002</v>
      </c>
      <c r="G45" s="170">
        <v>7.5176984114733738</v>
      </c>
      <c r="H45" s="178">
        <v>19.100000000000001</v>
      </c>
      <c r="I45" s="178">
        <v>19.099952250119379</v>
      </c>
      <c r="J45" s="171">
        <v>35.631417791958484</v>
      </c>
      <c r="K45" s="171">
        <v>5.9755938318815431</v>
      </c>
      <c r="L45" s="156"/>
      <c r="M45" s="156"/>
      <c r="N45" s="156"/>
      <c r="O45" s="157"/>
      <c r="P45" s="157"/>
      <c r="Q45" s="157"/>
    </row>
    <row r="46" spans="1:17" ht="11.25" customHeight="1">
      <c r="A46" s="143">
        <v>2013</v>
      </c>
      <c r="B46" s="170">
        <v>1817.3</v>
      </c>
      <c r="C46" s="170">
        <v>948.87652012000001</v>
      </c>
      <c r="D46" s="170">
        <v>2766.1765201200001</v>
      </c>
      <c r="E46" s="170">
        <v>146.56496150999999</v>
      </c>
      <c r="F46" s="170">
        <v>2619.61155861</v>
      </c>
      <c r="G46" s="170">
        <v>8.2805085263352485</v>
      </c>
      <c r="H46" s="178">
        <v>17.600000000000001</v>
      </c>
      <c r="I46" s="178">
        <v>17.294110421912425</v>
      </c>
      <c r="J46" s="171">
        <v>36.222031354277817</v>
      </c>
      <c r="K46" s="171">
        <v>5.2984674131946514</v>
      </c>
      <c r="L46" s="156"/>
      <c r="M46" s="22"/>
      <c r="N46" s="156"/>
      <c r="O46" s="157"/>
      <c r="P46" s="157"/>
      <c r="Q46" s="157"/>
    </row>
    <row r="47" spans="1:17" ht="11.25" customHeight="1">
      <c r="A47" s="142">
        <v>2014</v>
      </c>
      <c r="B47" s="170">
        <v>1361.2</v>
      </c>
      <c r="C47" s="170">
        <v>902.16964974999996</v>
      </c>
      <c r="D47" s="170">
        <v>2263.36964975</v>
      </c>
      <c r="E47" s="170">
        <v>161.50283422000001</v>
      </c>
      <c r="F47" s="170">
        <v>2101.8668155300002</v>
      </c>
      <c r="G47" s="170">
        <v>6.5959053424532392</v>
      </c>
      <c r="H47" s="178">
        <v>22.1</v>
      </c>
      <c r="I47" s="178">
        <v>21.319184854696736</v>
      </c>
      <c r="J47" s="171">
        <v>42.922303310760043</v>
      </c>
      <c r="K47" s="171">
        <v>7.1355041028246875</v>
      </c>
      <c r="L47" s="156"/>
      <c r="M47" s="22"/>
      <c r="N47" s="156"/>
      <c r="O47" s="157"/>
      <c r="P47" s="157"/>
      <c r="Q47" s="157"/>
    </row>
    <row r="48" spans="1:17" ht="11.25" customHeight="1">
      <c r="A48" s="143">
        <v>2015</v>
      </c>
      <c r="B48" s="170">
        <v>1355.2</v>
      </c>
      <c r="C48" s="170">
        <v>939.81154876999994</v>
      </c>
      <c r="D48" s="170">
        <v>2295.01154877</v>
      </c>
      <c r="E48" s="170">
        <v>122.84228962</v>
      </c>
      <c r="F48" s="170">
        <v>2172.16925915</v>
      </c>
      <c r="G48" s="170">
        <v>6.7673417421325111</v>
      </c>
      <c r="H48" s="178">
        <v>19.5</v>
      </c>
      <c r="I48" s="178">
        <v>18.63149295586247</v>
      </c>
      <c r="J48" s="171">
        <v>43.266036696319013</v>
      </c>
      <c r="K48" s="171">
        <v>5.3525782772568924</v>
      </c>
      <c r="L48" s="156"/>
      <c r="M48" s="22"/>
      <c r="N48" s="156"/>
      <c r="O48" s="157"/>
      <c r="P48" s="157"/>
      <c r="Q48" s="157"/>
    </row>
    <row r="49" spans="1:17" ht="11.25" customHeight="1">
      <c r="A49" s="142">
        <v>2016</v>
      </c>
      <c r="B49" s="170">
        <v>1512.53</v>
      </c>
      <c r="C49" s="170">
        <v>1041.4239198722601</v>
      </c>
      <c r="D49" s="170">
        <v>2553.95391987226</v>
      </c>
      <c r="E49" s="170">
        <v>115.343472375522</v>
      </c>
      <c r="F49" s="170">
        <v>2438.6104474967378</v>
      </c>
      <c r="G49" s="170">
        <v>7.5461161696390899</v>
      </c>
      <c r="H49" s="178">
        <v>17.2</v>
      </c>
      <c r="I49" s="178">
        <v>16.271968931891877</v>
      </c>
      <c r="J49" s="171">
        <v>42.705628565697893</v>
      </c>
      <c r="K49" s="171">
        <v>4.5162706922014895</v>
      </c>
      <c r="L49" s="158"/>
      <c r="M49" s="22"/>
      <c r="N49" s="156"/>
      <c r="O49" s="157"/>
      <c r="P49" s="157"/>
      <c r="Q49" s="157"/>
    </row>
    <row r="50" spans="1:17" ht="11.25" customHeight="1">
      <c r="A50" s="143">
        <v>2017</v>
      </c>
      <c r="B50" s="170">
        <v>1539.2</v>
      </c>
      <c r="C50" s="170">
        <v>1026.2710371201799</v>
      </c>
      <c r="D50" s="170">
        <v>2565.47103712018</v>
      </c>
      <c r="E50" s="170">
        <v>179.14107329054599</v>
      </c>
      <c r="F50" s="170">
        <v>2386.3299638296339</v>
      </c>
      <c r="G50" s="170">
        <v>7.3379026334988708</v>
      </c>
      <c r="H50" s="178">
        <v>19.2</v>
      </c>
      <c r="I50" s="178">
        <v>17.820183213758668</v>
      </c>
      <c r="J50" s="171">
        <v>43.006250295461989</v>
      </c>
      <c r="K50" s="171">
        <v>6.9827731299500346</v>
      </c>
      <c r="L50" s="158"/>
      <c r="M50" s="159"/>
      <c r="N50" s="156"/>
      <c r="O50" s="157"/>
      <c r="P50" s="157"/>
      <c r="Q50" s="157"/>
    </row>
    <row r="51" spans="1:17" ht="11.25" customHeight="1">
      <c r="A51" s="142">
        <v>2018</v>
      </c>
      <c r="B51" s="170">
        <v>1460.28</v>
      </c>
      <c r="C51" s="170">
        <v>992.54879218986696</v>
      </c>
      <c r="D51" s="170">
        <v>2452.8287921898668</v>
      </c>
      <c r="E51" s="170">
        <v>147.160378818813</v>
      </c>
      <c r="F51" s="170">
        <v>2305.6684133710537</v>
      </c>
      <c r="G51" s="173">
        <v>7.0526128805809725</v>
      </c>
      <c r="H51" s="178">
        <v>22.7</v>
      </c>
      <c r="I51" s="178">
        <v>20.572029290219675</v>
      </c>
      <c r="J51" s="171">
        <v>43.048201833093984</v>
      </c>
      <c r="K51" s="171">
        <v>5.9996163921733334</v>
      </c>
      <c r="L51" s="158"/>
      <c r="M51" s="159"/>
      <c r="N51" s="156"/>
      <c r="O51" s="157"/>
      <c r="P51" s="157"/>
      <c r="Q51" s="157"/>
    </row>
    <row r="52" spans="1:17" ht="11.25" customHeight="1">
      <c r="A52" s="143">
        <v>2019</v>
      </c>
      <c r="B52" s="170">
        <v>1129.5</v>
      </c>
      <c r="C52" s="170">
        <v>873.357960124496</v>
      </c>
      <c r="D52" s="170">
        <v>2002.857960124496</v>
      </c>
      <c r="E52" s="170">
        <v>130.69784220287599</v>
      </c>
      <c r="F52" s="170">
        <v>1872.16011792162</v>
      </c>
      <c r="G52" s="173">
        <v>5.6995339626688706</v>
      </c>
      <c r="H52" s="178">
        <v>21</v>
      </c>
      <c r="I52" s="179">
        <v>18.699411413764551</v>
      </c>
      <c r="J52" s="171">
        <v>46.649747089690976</v>
      </c>
      <c r="K52" s="171">
        <v>6.5255624120789362</v>
      </c>
      <c r="L52" s="158"/>
      <c r="M52" s="160"/>
      <c r="N52" s="156"/>
      <c r="O52" s="157"/>
      <c r="P52" s="157"/>
      <c r="Q52" s="157"/>
    </row>
    <row r="53" spans="1:17" ht="11.25" customHeight="1">
      <c r="A53" s="142">
        <v>2020</v>
      </c>
      <c r="B53" s="170">
        <v>1121.81</v>
      </c>
      <c r="C53" s="170">
        <v>753.24371091920318</v>
      </c>
      <c r="D53" s="170">
        <v>1875.0537109192032</v>
      </c>
      <c r="E53" s="170">
        <v>105.12169771125281</v>
      </c>
      <c r="F53" s="170">
        <v>1769.9320132079504</v>
      </c>
      <c r="G53" s="173">
        <v>5.3350124293472172</v>
      </c>
      <c r="H53" s="178">
        <v>26</v>
      </c>
      <c r="I53" s="179">
        <v>22.844289806174988</v>
      </c>
      <c r="J53" s="171">
        <v>42.557776530295691</v>
      </c>
      <c r="K53" s="171">
        <v>5.6063299466615941</v>
      </c>
      <c r="L53" s="158"/>
      <c r="M53" s="160"/>
      <c r="N53" s="156"/>
      <c r="O53" s="157"/>
      <c r="P53" s="157"/>
      <c r="Q53" s="157"/>
    </row>
    <row r="54" spans="1:17" ht="11.25" customHeight="1">
      <c r="A54" s="143">
        <v>2021</v>
      </c>
      <c r="B54" s="170">
        <v>1003.2</v>
      </c>
      <c r="C54" s="170">
        <v>762.2456260093536</v>
      </c>
      <c r="D54" s="170">
        <v>1765.4456260093536</v>
      </c>
      <c r="E54" s="170">
        <v>102.8674710802578</v>
      </c>
      <c r="F54" s="170">
        <v>1662.5781549290959</v>
      </c>
      <c r="G54" s="173">
        <v>5.0035246629715626</v>
      </c>
      <c r="H54" s="178">
        <v>26.4</v>
      </c>
      <c r="I54" s="179">
        <v>22.199144828398083</v>
      </c>
      <c r="J54" s="171">
        <v>45.847205663655622</v>
      </c>
      <c r="K54" s="171">
        <v>5.8267142054542544</v>
      </c>
      <c r="L54" s="158"/>
      <c r="M54" s="159"/>
      <c r="N54" s="156"/>
      <c r="O54" s="157"/>
      <c r="P54" s="157"/>
      <c r="Q54" s="157"/>
    </row>
    <row r="55" spans="1:17" ht="11.25" customHeight="1">
      <c r="A55" s="199">
        <v>2022</v>
      </c>
      <c r="B55" s="170">
        <v>1073.45</v>
      </c>
      <c r="C55" s="170">
        <v>786.42416322935196</v>
      </c>
      <c r="D55" s="170">
        <v>1859.874163229352</v>
      </c>
      <c r="E55" s="174">
        <v>90.656727763786392</v>
      </c>
      <c r="F55" s="174">
        <v>1769.2174354655656</v>
      </c>
      <c r="G55" s="173">
        <v>5.3044073352093832</v>
      </c>
      <c r="H55" s="180">
        <v>30.3</v>
      </c>
      <c r="I55" s="181">
        <v>23.816027085818263</v>
      </c>
      <c r="J55" s="175">
        <v>44.450396399264861</v>
      </c>
      <c r="K55" s="175">
        <v>4.8743473916738838</v>
      </c>
      <c r="M55" s="156"/>
      <c r="N55" s="156"/>
      <c r="O55" s="157"/>
      <c r="P55" s="157"/>
      <c r="Q55" s="157"/>
    </row>
    <row r="56" spans="1:17" ht="11.25" customHeight="1">
      <c r="A56" s="19" t="s">
        <v>211</v>
      </c>
      <c r="B56" s="38"/>
      <c r="C56" s="38"/>
      <c r="D56" s="38"/>
      <c r="E56" s="38"/>
      <c r="F56" s="38"/>
      <c r="G56" s="38"/>
      <c r="H56" s="37"/>
      <c r="I56" s="37"/>
      <c r="J56" s="32"/>
      <c r="L56" s="156"/>
      <c r="O56" s="157"/>
      <c r="P56" s="157"/>
      <c r="Q56" s="157"/>
    </row>
    <row r="57" spans="1:17" ht="11.25" customHeight="1">
      <c r="A57" s="34" t="s">
        <v>231</v>
      </c>
      <c r="B57" s="33"/>
      <c r="C57" s="33"/>
      <c r="D57" s="33"/>
      <c r="E57" s="33"/>
      <c r="F57" s="33"/>
      <c r="G57" s="33"/>
      <c r="H57" s="32"/>
      <c r="I57" s="32"/>
      <c r="J57" s="32"/>
      <c r="O57" s="157"/>
      <c r="P57" s="157"/>
      <c r="Q57" s="157"/>
    </row>
    <row r="58" spans="1:17" ht="11.25" customHeight="1">
      <c r="A58" s="34" t="s">
        <v>100</v>
      </c>
      <c r="B58" s="33"/>
      <c r="C58" s="33"/>
      <c r="D58" s="33"/>
      <c r="E58" s="33"/>
      <c r="F58" s="33"/>
      <c r="G58" s="33"/>
      <c r="H58" s="32"/>
      <c r="I58" s="32"/>
      <c r="J58" s="32"/>
      <c r="O58" s="157"/>
      <c r="P58" s="157"/>
      <c r="Q58" s="157"/>
    </row>
    <row r="59" spans="1:17" ht="11.25" customHeight="1">
      <c r="A59" s="34" t="s">
        <v>230</v>
      </c>
      <c r="B59" s="33"/>
      <c r="C59" s="33"/>
      <c r="D59" s="33"/>
      <c r="E59" s="33"/>
      <c r="F59" s="33"/>
      <c r="G59" s="33"/>
      <c r="H59" s="32"/>
      <c r="I59" s="32"/>
      <c r="J59" s="32"/>
      <c r="O59" s="161"/>
      <c r="P59" s="161"/>
      <c r="Q59" s="161"/>
    </row>
    <row r="60" spans="1:17" ht="11.25" customHeight="1">
      <c r="A60" s="34" t="s">
        <v>234</v>
      </c>
      <c r="B60" s="33"/>
      <c r="C60" s="33"/>
      <c r="D60" s="33"/>
      <c r="E60" s="33"/>
      <c r="F60" s="33"/>
      <c r="G60" s="33"/>
      <c r="H60" s="32"/>
      <c r="I60" s="32"/>
      <c r="J60" s="32"/>
    </row>
    <row r="61" spans="1:17" ht="11.25" customHeight="1">
      <c r="A61" s="12" t="s">
        <v>29</v>
      </c>
    </row>
    <row r="62" spans="1:17">
      <c r="A62" s="163"/>
      <c r="B62" s="17"/>
      <c r="C62" s="17"/>
      <c r="D62" s="17"/>
      <c r="E62" s="17"/>
      <c r="F62" s="17"/>
      <c r="G62" s="17"/>
      <c r="I62" s="162"/>
      <c r="J62" s="144"/>
      <c r="K62" s="144"/>
    </row>
    <row r="63" spans="1:17">
      <c r="B63" s="17"/>
      <c r="C63" s="17"/>
      <c r="D63" s="17"/>
      <c r="E63" s="17"/>
      <c r="F63" s="17"/>
      <c r="G63" s="17"/>
      <c r="I63" s="162"/>
      <c r="J63" s="144"/>
      <c r="K63" s="144"/>
    </row>
    <row r="64" spans="1:17">
      <c r="B64" s="17"/>
      <c r="C64" s="17"/>
      <c r="D64" s="17"/>
      <c r="E64" s="17"/>
      <c r="F64" s="17"/>
      <c r="G64" s="17"/>
      <c r="I64" s="162"/>
      <c r="J64" s="144"/>
      <c r="K64" s="144"/>
    </row>
    <row r="65" spans="2:11">
      <c r="B65" s="17"/>
      <c r="C65" s="17"/>
      <c r="D65" s="17"/>
      <c r="E65" s="17"/>
      <c r="F65" s="17"/>
      <c r="G65" s="17"/>
      <c r="I65" s="162"/>
      <c r="J65" s="144"/>
      <c r="K65" s="144"/>
    </row>
    <row r="66" spans="2:11">
      <c r="B66" s="17"/>
      <c r="C66" s="17"/>
      <c r="D66" s="17"/>
      <c r="E66" s="17"/>
      <c r="F66" s="17"/>
      <c r="G66" s="17"/>
      <c r="I66" s="162"/>
      <c r="J66" s="144"/>
      <c r="K66" s="144"/>
    </row>
    <row r="67" spans="2:11">
      <c r="B67" s="17"/>
      <c r="C67" s="17"/>
      <c r="D67" s="17"/>
      <c r="E67" s="17"/>
      <c r="F67" s="17"/>
      <c r="G67" s="17"/>
      <c r="I67" s="162"/>
      <c r="J67" s="144"/>
      <c r="K67" s="144"/>
    </row>
    <row r="68" spans="2:11">
      <c r="B68" s="17"/>
      <c r="C68" s="17"/>
      <c r="D68" s="17"/>
      <c r="E68" s="17"/>
      <c r="F68" s="17"/>
      <c r="G68" s="17"/>
      <c r="I68" s="162"/>
      <c r="J68" s="144"/>
      <c r="K68" s="144"/>
    </row>
    <row r="69" spans="2:11">
      <c r="B69" s="17"/>
      <c r="C69" s="17"/>
      <c r="D69" s="17"/>
      <c r="E69" s="17"/>
      <c r="F69" s="17"/>
      <c r="G69" s="17"/>
      <c r="I69" s="162"/>
      <c r="J69" s="144"/>
      <c r="K69" s="144"/>
    </row>
  </sheetData>
  <pageMargins left="0.31" right="0.27" top="0.75" bottom="0.75" header="0" footer="0.5"/>
  <pageSetup scale="91" firstPageNumber="75"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DE1DE-350A-4BB9-88F7-78EE9A5B02BC}">
  <sheetPr transitionEvaluation="1" codeName="Sheet112">
    <pageSetUpPr fitToPage="1"/>
  </sheetPr>
  <dimension ref="A1:P70"/>
  <sheetViews>
    <sheetView showGridLines="0" topLeftCell="A19" zoomScale="130" zoomScaleNormal="130" workbookViewId="0">
      <selection activeCell="E21" sqref="E21"/>
    </sheetView>
  </sheetViews>
  <sheetFormatPr defaultColWidth="9.140625" defaultRowHeight="11.25"/>
  <cols>
    <col min="1" max="1" width="5.7109375" style="31" customWidth="1"/>
    <col min="2" max="11" width="14.42578125" style="31" customWidth="1"/>
    <col min="12" max="12" width="10" style="31" bestFit="1" customWidth="1"/>
    <col min="13" max="16384" width="9.140625" style="31"/>
  </cols>
  <sheetData>
    <row r="1" spans="1:12" ht="11.25" customHeight="1">
      <c r="A1" s="182" t="s">
        <v>107</v>
      </c>
      <c r="B1" s="148"/>
      <c r="C1" s="148"/>
      <c r="D1" s="148"/>
      <c r="E1" s="148"/>
      <c r="F1" s="148"/>
      <c r="G1" s="148"/>
      <c r="H1" s="148"/>
      <c r="I1" s="148"/>
      <c r="J1" s="148"/>
      <c r="K1" s="148"/>
    </row>
    <row r="2" spans="1:12" s="164" customFormat="1" ht="45">
      <c r="A2" s="165" t="s">
        <v>23</v>
      </c>
      <c r="B2" s="166" t="s">
        <v>77</v>
      </c>
      <c r="C2" s="166" t="s">
        <v>75</v>
      </c>
      <c r="D2" s="166" t="s">
        <v>72</v>
      </c>
      <c r="E2" s="166" t="s">
        <v>76</v>
      </c>
      <c r="F2" s="166" t="s">
        <v>73</v>
      </c>
      <c r="G2" s="166" t="s">
        <v>74</v>
      </c>
      <c r="H2" s="166" t="s">
        <v>220</v>
      </c>
      <c r="I2" s="183" t="s">
        <v>250</v>
      </c>
      <c r="J2" s="166" t="s">
        <v>101</v>
      </c>
      <c r="K2" s="167" t="s">
        <v>102</v>
      </c>
    </row>
    <row r="3" spans="1:12" ht="11.25" customHeight="1">
      <c r="A3" s="142">
        <v>1970</v>
      </c>
      <c r="B3" s="185">
        <v>193.1</v>
      </c>
      <c r="C3" s="185">
        <v>18.899999999999999</v>
      </c>
      <c r="D3" s="185">
        <v>212</v>
      </c>
      <c r="E3" s="185">
        <v>26.2</v>
      </c>
      <c r="F3" s="185">
        <v>185.8</v>
      </c>
      <c r="G3" s="186">
        <v>0.91</v>
      </c>
      <c r="H3" s="185">
        <v>5.66</v>
      </c>
      <c r="I3" s="185">
        <v>26.128704644077189</v>
      </c>
      <c r="J3" s="171">
        <v>10.172228202368135</v>
      </c>
      <c r="K3" s="171">
        <v>12.358490566037736</v>
      </c>
    </row>
    <row r="4" spans="1:12" ht="11.25" customHeight="1">
      <c r="A4" s="143">
        <v>1971</v>
      </c>
      <c r="B4" s="187">
        <v>203.9</v>
      </c>
      <c r="C4" s="187">
        <v>14.9</v>
      </c>
      <c r="D4" s="187">
        <v>218.8</v>
      </c>
      <c r="E4" s="187">
        <v>26.3</v>
      </c>
      <c r="F4" s="187">
        <v>192.5</v>
      </c>
      <c r="G4" s="188">
        <v>0.93</v>
      </c>
      <c r="H4" s="189">
        <v>6.23</v>
      </c>
      <c r="I4" s="189">
        <v>27.371380870787753</v>
      </c>
      <c r="J4" s="171">
        <v>7.7402597402597406</v>
      </c>
      <c r="K4" s="171">
        <v>12.020109689213895</v>
      </c>
    </row>
    <row r="5" spans="1:12" ht="11.25" customHeight="1">
      <c r="A5" s="142">
        <v>1972</v>
      </c>
      <c r="B5" s="187">
        <v>230.7</v>
      </c>
      <c r="C5" s="187">
        <v>13</v>
      </c>
      <c r="D5" s="187">
        <v>243.7</v>
      </c>
      <c r="E5" s="187">
        <v>25.5</v>
      </c>
      <c r="F5" s="187">
        <v>218.2</v>
      </c>
      <c r="G5" s="188">
        <v>1.04</v>
      </c>
      <c r="H5" s="189">
        <v>6.24</v>
      </c>
      <c r="I5" s="189">
        <v>26.279216677195201</v>
      </c>
      <c r="J5" s="171">
        <v>5.9578368469294229</v>
      </c>
      <c r="K5" s="171">
        <v>10.463684858432499</v>
      </c>
    </row>
    <row r="6" spans="1:12" ht="11.25" customHeight="1">
      <c r="A6" s="143">
        <v>1973</v>
      </c>
      <c r="B6" s="187">
        <v>245.3</v>
      </c>
      <c r="C6" s="187">
        <v>17.600000000000001</v>
      </c>
      <c r="D6" s="187">
        <v>262.90000000000003</v>
      </c>
      <c r="E6" s="187">
        <v>27.9</v>
      </c>
      <c r="F6" s="187">
        <v>235.00000000000003</v>
      </c>
      <c r="G6" s="188">
        <v>1.1100000000000001</v>
      </c>
      <c r="H6" s="189">
        <v>7.47</v>
      </c>
      <c r="I6" s="189">
        <v>29.826312637252943</v>
      </c>
      <c r="J6" s="171">
        <v>7.4893617021276588</v>
      </c>
      <c r="K6" s="171">
        <v>10.612400152149103</v>
      </c>
    </row>
    <row r="7" spans="1:12" ht="11.25" customHeight="1">
      <c r="A7" s="142">
        <v>1974</v>
      </c>
      <c r="B7" s="187">
        <v>218.5</v>
      </c>
      <c r="C7" s="187">
        <v>24.1</v>
      </c>
      <c r="D7" s="187">
        <v>242.6</v>
      </c>
      <c r="E7" s="187">
        <v>27.4</v>
      </c>
      <c r="F7" s="187">
        <v>215.2</v>
      </c>
      <c r="G7" s="188">
        <v>1.01</v>
      </c>
      <c r="H7" s="189">
        <v>8.23</v>
      </c>
      <c r="I7" s="189">
        <v>30.15535688113733</v>
      </c>
      <c r="J7" s="171">
        <v>11.198884758364313</v>
      </c>
      <c r="K7" s="171">
        <v>11.294311624072547</v>
      </c>
    </row>
    <row r="8" spans="1:12" ht="11.25" customHeight="1">
      <c r="A8" s="143">
        <v>1975</v>
      </c>
      <c r="B8" s="187">
        <v>239.5</v>
      </c>
      <c r="C8" s="187">
        <v>12</v>
      </c>
      <c r="D8" s="187">
        <v>251.5</v>
      </c>
      <c r="E8" s="187">
        <v>22.3</v>
      </c>
      <c r="F8" s="187">
        <v>229.2</v>
      </c>
      <c r="G8" s="188">
        <v>1.06</v>
      </c>
      <c r="H8" s="189">
        <v>9.31</v>
      </c>
      <c r="I8" s="189">
        <v>31.213330204177424</v>
      </c>
      <c r="J8" s="171">
        <v>5.2356020942408374</v>
      </c>
      <c r="K8" s="171">
        <v>8.8667992047713717</v>
      </c>
    </row>
    <row r="9" spans="1:12" ht="11.25" customHeight="1">
      <c r="A9" s="142">
        <v>1976</v>
      </c>
      <c r="B9" s="187">
        <v>234.6</v>
      </c>
      <c r="C9" s="187">
        <v>15</v>
      </c>
      <c r="D9" s="187">
        <v>249.6</v>
      </c>
      <c r="E9" s="187">
        <v>27.2</v>
      </c>
      <c r="F9" s="187">
        <v>222.4</v>
      </c>
      <c r="G9" s="188">
        <v>1.02</v>
      </c>
      <c r="H9" s="189">
        <v>10.6</v>
      </c>
      <c r="I9" s="189">
        <v>33.68394292796085</v>
      </c>
      <c r="J9" s="171">
        <v>6.744604316546762</v>
      </c>
      <c r="K9" s="171">
        <v>10.897435897435898</v>
      </c>
    </row>
    <row r="10" spans="1:12" ht="11.25" customHeight="1">
      <c r="A10" s="143">
        <v>1977</v>
      </c>
      <c r="B10" s="187">
        <v>259.10000000000002</v>
      </c>
      <c r="C10" s="187">
        <v>18.100000000000001</v>
      </c>
      <c r="D10" s="187">
        <v>277.20000000000005</v>
      </c>
      <c r="E10" s="187">
        <v>28.8</v>
      </c>
      <c r="F10" s="187">
        <v>248.40000000000003</v>
      </c>
      <c r="G10" s="188">
        <v>1.1299999999999999</v>
      </c>
      <c r="H10" s="189">
        <v>9.8699999999999992</v>
      </c>
      <c r="I10" s="189">
        <v>29.529679272379127</v>
      </c>
      <c r="J10" s="171">
        <v>7.2866344605475035</v>
      </c>
      <c r="K10" s="171">
        <v>10.389610389610388</v>
      </c>
    </row>
    <row r="11" spans="1:12" ht="11.25" customHeight="1">
      <c r="A11" s="142">
        <v>1978</v>
      </c>
      <c r="B11" s="187">
        <v>341.3</v>
      </c>
      <c r="C11" s="187">
        <v>24.4</v>
      </c>
      <c r="D11" s="187">
        <v>365.7</v>
      </c>
      <c r="E11" s="187">
        <v>19.600000000000001</v>
      </c>
      <c r="F11" s="187">
        <v>346.09999999999997</v>
      </c>
      <c r="G11" s="188">
        <v>1.55</v>
      </c>
      <c r="H11" s="189">
        <v>9.6199999999999992</v>
      </c>
      <c r="I11" s="189">
        <v>26.890286512928018</v>
      </c>
      <c r="J11" s="171">
        <v>7.0499855533082929</v>
      </c>
      <c r="K11" s="171">
        <v>5.3595843587640148</v>
      </c>
    </row>
    <row r="12" spans="1:12" ht="11.25" customHeight="1">
      <c r="A12" s="143">
        <v>1979</v>
      </c>
      <c r="B12" s="187">
        <v>347.7</v>
      </c>
      <c r="C12" s="187">
        <v>28.7</v>
      </c>
      <c r="D12" s="187">
        <v>376.4</v>
      </c>
      <c r="E12" s="187">
        <v>19.3</v>
      </c>
      <c r="F12" s="187">
        <v>357.09999999999997</v>
      </c>
      <c r="G12" s="188">
        <v>1.59</v>
      </c>
      <c r="H12" s="189">
        <v>10.9</v>
      </c>
      <c r="I12" s="189">
        <v>28.135566970393121</v>
      </c>
      <c r="J12" s="171">
        <v>8.0369644357322887</v>
      </c>
      <c r="K12" s="171">
        <v>5.1275239107332631</v>
      </c>
    </row>
    <row r="13" spans="1:12" ht="11.25" customHeight="1">
      <c r="A13" s="142">
        <v>1980</v>
      </c>
      <c r="B13" s="185">
        <v>318</v>
      </c>
      <c r="C13" s="185">
        <v>26.5</v>
      </c>
      <c r="D13" s="185">
        <v>344.5</v>
      </c>
      <c r="E13" s="185">
        <v>22.1</v>
      </c>
      <c r="F13" s="185">
        <v>322.39999999999998</v>
      </c>
      <c r="G13" s="186">
        <v>1.42</v>
      </c>
      <c r="H13" s="190">
        <v>13.5</v>
      </c>
      <c r="I13" s="190">
        <v>31.951906463752337</v>
      </c>
      <c r="J13" s="171">
        <v>8.2196029776674955</v>
      </c>
      <c r="K13" s="171">
        <v>6.4150943396226419</v>
      </c>
      <c r="L13" s="144"/>
    </row>
    <row r="14" spans="1:12" ht="11.25" customHeight="1">
      <c r="A14" s="143">
        <v>1981</v>
      </c>
      <c r="B14" s="187">
        <v>341.9</v>
      </c>
      <c r="C14" s="187">
        <v>29</v>
      </c>
      <c r="D14" s="187">
        <v>370.9</v>
      </c>
      <c r="E14" s="187">
        <v>17.2</v>
      </c>
      <c r="F14" s="187">
        <v>353.7</v>
      </c>
      <c r="G14" s="188">
        <v>1.54</v>
      </c>
      <c r="H14" s="189">
        <v>15.4</v>
      </c>
      <c r="I14" s="189">
        <v>33.304498269896193</v>
      </c>
      <c r="J14" s="171">
        <v>8.1990387333898784</v>
      </c>
      <c r="K14" s="171">
        <v>4.6373685629549746</v>
      </c>
      <c r="L14" s="144"/>
    </row>
    <row r="15" spans="1:12" ht="11.25" customHeight="1">
      <c r="A15" s="142">
        <v>1982</v>
      </c>
      <c r="B15" s="187">
        <v>378</v>
      </c>
      <c r="C15" s="187">
        <v>78.599999999999994</v>
      </c>
      <c r="D15" s="187">
        <v>456.6</v>
      </c>
      <c r="E15" s="187">
        <v>31.7</v>
      </c>
      <c r="F15" s="187">
        <v>424.90000000000003</v>
      </c>
      <c r="G15" s="188">
        <v>1.83</v>
      </c>
      <c r="H15" s="189">
        <v>14.1</v>
      </c>
      <c r="I15" s="189">
        <v>28.717489154565268</v>
      </c>
      <c r="J15" s="171">
        <v>18.498470228289008</v>
      </c>
      <c r="K15" s="171">
        <v>6.9426193604905819</v>
      </c>
      <c r="L15" s="144"/>
    </row>
    <row r="16" spans="1:12" ht="11.25" customHeight="1">
      <c r="A16" s="143">
        <v>1983</v>
      </c>
      <c r="B16" s="187">
        <v>391.8</v>
      </c>
      <c r="C16" s="187">
        <v>39.9</v>
      </c>
      <c r="D16" s="187">
        <v>431.7</v>
      </c>
      <c r="E16" s="187">
        <v>17.8</v>
      </c>
      <c r="F16" s="187">
        <v>413.9</v>
      </c>
      <c r="G16" s="188">
        <v>1.77</v>
      </c>
      <c r="H16" s="189">
        <v>13.2</v>
      </c>
      <c r="I16" s="189">
        <v>25.873221216041397</v>
      </c>
      <c r="J16" s="171">
        <v>9.6400096641700888</v>
      </c>
      <c r="K16" s="171">
        <v>4.123233727125319</v>
      </c>
      <c r="L16" s="144"/>
    </row>
    <row r="17" spans="1:12" ht="11.25" customHeight="1">
      <c r="A17" s="142">
        <v>1984</v>
      </c>
      <c r="B17" s="187">
        <v>403.1</v>
      </c>
      <c r="C17" s="187">
        <v>41.3</v>
      </c>
      <c r="D17" s="187">
        <v>444.40000000000003</v>
      </c>
      <c r="E17" s="187">
        <v>15.2</v>
      </c>
      <c r="F17" s="187">
        <v>429.3</v>
      </c>
      <c r="G17" s="188">
        <v>1.82</v>
      </c>
      <c r="H17" s="189">
        <v>13.9</v>
      </c>
      <c r="I17" s="189">
        <v>26.295875898600073</v>
      </c>
      <c r="J17" s="171">
        <v>9.6203121360354054</v>
      </c>
      <c r="K17" s="171">
        <v>3.4203420342034199</v>
      </c>
      <c r="L17" s="144"/>
    </row>
    <row r="18" spans="1:12" ht="11.25" customHeight="1">
      <c r="A18" s="143">
        <v>1985</v>
      </c>
      <c r="B18" s="187">
        <v>475.8</v>
      </c>
      <c r="C18" s="187">
        <v>42.7</v>
      </c>
      <c r="D18" s="187">
        <v>518.5</v>
      </c>
      <c r="E18" s="187">
        <v>20</v>
      </c>
      <c r="F18" s="187">
        <v>498.5</v>
      </c>
      <c r="G18" s="188">
        <v>2.09</v>
      </c>
      <c r="H18" s="189">
        <v>12.2</v>
      </c>
      <c r="I18" s="189">
        <v>22.37177488859956</v>
      </c>
      <c r="J18" s="171">
        <v>8.5656970912738224</v>
      </c>
      <c r="K18" s="171">
        <v>3.857280617164899</v>
      </c>
      <c r="L18" s="144"/>
    </row>
    <row r="19" spans="1:12" ht="11.25" customHeight="1">
      <c r="A19" s="142">
        <v>1986</v>
      </c>
      <c r="B19" s="187">
        <v>543.79999999999995</v>
      </c>
      <c r="C19" s="187">
        <v>62.7</v>
      </c>
      <c r="D19" s="187">
        <v>606.5</v>
      </c>
      <c r="E19" s="187">
        <v>20.6</v>
      </c>
      <c r="F19" s="187">
        <v>585.9</v>
      </c>
      <c r="G19" s="188">
        <v>2.4300000000000002</v>
      </c>
      <c r="H19" s="189">
        <v>12.7</v>
      </c>
      <c r="I19" s="189">
        <v>22.826126028973004</v>
      </c>
      <c r="J19" s="171">
        <v>10.701484895033284</v>
      </c>
      <c r="K19" s="171">
        <v>3.3965375103050288</v>
      </c>
      <c r="L19" s="144"/>
    </row>
    <row r="20" spans="1:12" ht="11.25" customHeight="1">
      <c r="A20" s="143">
        <v>1987</v>
      </c>
      <c r="B20" s="187">
        <v>481.1</v>
      </c>
      <c r="C20" s="187">
        <v>77.8</v>
      </c>
      <c r="D20" s="187">
        <v>558.9</v>
      </c>
      <c r="E20" s="187">
        <v>27.6</v>
      </c>
      <c r="F20" s="187">
        <v>531.29999999999995</v>
      </c>
      <c r="G20" s="188">
        <v>2.19</v>
      </c>
      <c r="H20" s="189">
        <v>14.4</v>
      </c>
      <c r="I20" s="189">
        <v>25.261385165953271</v>
      </c>
      <c r="J20" s="171">
        <v>14.643327686805948</v>
      </c>
      <c r="K20" s="171">
        <v>4.9382716049382722</v>
      </c>
      <c r="L20" s="144"/>
    </row>
    <row r="21" spans="1:12" ht="11.25" customHeight="1">
      <c r="A21" s="142">
        <v>1988</v>
      </c>
      <c r="B21" s="187">
        <v>524.1</v>
      </c>
      <c r="C21" s="187">
        <v>83.8</v>
      </c>
      <c r="D21" s="187">
        <v>607.9</v>
      </c>
      <c r="E21" s="187">
        <v>32</v>
      </c>
      <c r="F21" s="187">
        <v>576</v>
      </c>
      <c r="G21" s="188">
        <v>2.35</v>
      </c>
      <c r="H21" s="189">
        <v>14.4</v>
      </c>
      <c r="I21" s="189">
        <v>24.399335795858889</v>
      </c>
      <c r="J21" s="171">
        <v>14.548611111111109</v>
      </c>
      <c r="K21" s="171">
        <v>5.2640236881065974</v>
      </c>
      <c r="L21" s="144"/>
    </row>
    <row r="22" spans="1:12" ht="11.25" customHeight="1">
      <c r="A22" s="143">
        <v>1989</v>
      </c>
      <c r="B22" s="187">
        <v>513.1</v>
      </c>
      <c r="C22" s="187">
        <v>134.30000000000001</v>
      </c>
      <c r="D22" s="187">
        <v>647.40000000000009</v>
      </c>
      <c r="E22" s="187">
        <v>30.6</v>
      </c>
      <c r="F22" s="187">
        <v>616.80000000000007</v>
      </c>
      <c r="G22" s="188">
        <v>2.4900000000000002</v>
      </c>
      <c r="H22" s="189">
        <v>12.1</v>
      </c>
      <c r="I22" s="189">
        <v>19.729011429782652</v>
      </c>
      <c r="J22" s="171">
        <v>21.773670557717249</v>
      </c>
      <c r="K22" s="171">
        <v>4.7265987025023168</v>
      </c>
      <c r="L22" s="144"/>
    </row>
    <row r="23" spans="1:12" ht="11.25" customHeight="1">
      <c r="A23" s="142">
        <v>1990</v>
      </c>
      <c r="B23" s="185">
        <v>450.3</v>
      </c>
      <c r="C23" s="185">
        <v>115</v>
      </c>
      <c r="D23" s="185">
        <v>565.29999999999995</v>
      </c>
      <c r="E23" s="185">
        <v>49.6</v>
      </c>
      <c r="F23" s="185">
        <v>515.69999999999993</v>
      </c>
      <c r="G23" s="186">
        <v>2.06</v>
      </c>
      <c r="H23" s="190">
        <v>18</v>
      </c>
      <c r="I23" s="190">
        <v>28.285875919290966</v>
      </c>
      <c r="J23" s="171">
        <v>22.299786697692458</v>
      </c>
      <c r="K23" s="171">
        <v>8.7741022465947296</v>
      </c>
      <c r="L23" s="144"/>
    </row>
    <row r="24" spans="1:12" ht="11.25" customHeight="1">
      <c r="A24" s="143">
        <v>1991</v>
      </c>
      <c r="B24" s="187">
        <v>373.7</v>
      </c>
      <c r="C24" s="187">
        <v>160.19999999999999</v>
      </c>
      <c r="D24" s="187">
        <v>533.9</v>
      </c>
      <c r="E24" s="187">
        <v>53.3</v>
      </c>
      <c r="F24" s="187">
        <v>480.5</v>
      </c>
      <c r="G24" s="188">
        <v>1.9</v>
      </c>
      <c r="H24" s="189">
        <v>18.399999999999999</v>
      </c>
      <c r="I24" s="189">
        <v>27.973303738388793</v>
      </c>
      <c r="J24" s="171">
        <v>33.340270551508844</v>
      </c>
      <c r="K24" s="171">
        <v>9.9831429106574259</v>
      </c>
      <c r="L24" s="144"/>
    </row>
    <row r="25" spans="1:12" ht="11.25" customHeight="1">
      <c r="A25" s="142">
        <v>1992</v>
      </c>
      <c r="B25" s="187">
        <v>474</v>
      </c>
      <c r="C25" s="187">
        <v>111.2</v>
      </c>
      <c r="D25" s="187">
        <v>585.20000000000005</v>
      </c>
      <c r="E25" s="187">
        <v>45.5</v>
      </c>
      <c r="F25" s="187">
        <v>539.70000000000005</v>
      </c>
      <c r="G25" s="188">
        <v>2.1</v>
      </c>
      <c r="H25" s="189">
        <v>13.5</v>
      </c>
      <c r="I25" s="189">
        <v>20.065994827432444</v>
      </c>
      <c r="J25" s="171">
        <v>20.60403928108208</v>
      </c>
      <c r="K25" s="171">
        <v>7.7751196172248793</v>
      </c>
      <c r="L25" s="144"/>
    </row>
    <row r="26" spans="1:12" ht="11.25" customHeight="1">
      <c r="A26" s="143">
        <v>1993</v>
      </c>
      <c r="B26" s="187">
        <v>379.2</v>
      </c>
      <c r="C26" s="187">
        <v>118.4</v>
      </c>
      <c r="D26" s="187">
        <v>497.6</v>
      </c>
      <c r="E26" s="187">
        <v>46</v>
      </c>
      <c r="F26" s="187">
        <v>451.6</v>
      </c>
      <c r="G26" s="188">
        <v>1.74</v>
      </c>
      <c r="H26" s="189">
        <v>18.2</v>
      </c>
      <c r="I26" s="189">
        <v>26.425066062665159</v>
      </c>
      <c r="J26" s="171">
        <v>26.217891939769704</v>
      </c>
      <c r="K26" s="171">
        <v>9.2443729903536962</v>
      </c>
      <c r="L26" s="144"/>
    </row>
    <row r="27" spans="1:12" ht="11.25" customHeight="1">
      <c r="A27" s="142">
        <v>1994</v>
      </c>
      <c r="B27" s="187">
        <v>472.4</v>
      </c>
      <c r="C27" s="187">
        <v>114.5</v>
      </c>
      <c r="D27" s="187">
        <v>586.9</v>
      </c>
      <c r="E27" s="187">
        <v>59.7</v>
      </c>
      <c r="F27" s="187">
        <v>527.19999999999993</v>
      </c>
      <c r="G27" s="188">
        <v>2</v>
      </c>
      <c r="H27" s="189">
        <v>16.399999999999999</v>
      </c>
      <c r="I27" s="189">
        <v>23.314662648204486</v>
      </c>
      <c r="J27" s="171">
        <v>21.718512898330808</v>
      </c>
      <c r="K27" s="171">
        <v>10.17209064576589</v>
      </c>
      <c r="L27" s="144"/>
    </row>
    <row r="28" spans="1:12" ht="11.25" customHeight="1">
      <c r="A28" s="143">
        <v>1995</v>
      </c>
      <c r="B28" s="187">
        <v>433.2</v>
      </c>
      <c r="C28" s="187">
        <v>123.15118185</v>
      </c>
      <c r="D28" s="187">
        <v>556.35118184999999</v>
      </c>
      <c r="E28" s="187">
        <v>51.4</v>
      </c>
      <c r="F28" s="187">
        <v>504.95118185000001</v>
      </c>
      <c r="G28" s="188">
        <v>1.89</v>
      </c>
      <c r="H28" s="189">
        <v>20.6</v>
      </c>
      <c r="I28" s="189">
        <v>28.683217532964818</v>
      </c>
      <c r="J28" s="171">
        <v>24.388730292462828</v>
      </c>
      <c r="K28" s="171">
        <v>9.2387689065533714</v>
      </c>
      <c r="L28" s="144"/>
    </row>
    <row r="29" spans="1:12" ht="11.25" customHeight="1">
      <c r="A29" s="142">
        <v>1996</v>
      </c>
      <c r="B29" s="187">
        <v>473.7</v>
      </c>
      <c r="C29" s="187">
        <v>126.68044365</v>
      </c>
      <c r="D29" s="187">
        <v>600.38044364999996</v>
      </c>
      <c r="E29" s="187">
        <v>49.461418800000004</v>
      </c>
      <c r="F29" s="187">
        <v>550.91902484999991</v>
      </c>
      <c r="G29" s="188">
        <v>2.0429604840414286</v>
      </c>
      <c r="H29" s="189">
        <v>17</v>
      </c>
      <c r="I29" s="189">
        <v>23.245638024394243</v>
      </c>
      <c r="J29" s="171">
        <v>22.994385369881098</v>
      </c>
      <c r="K29" s="171">
        <v>8.2383460892397444</v>
      </c>
      <c r="L29" s="144"/>
    </row>
    <row r="30" spans="1:12" ht="11.25" customHeight="1">
      <c r="A30" s="143">
        <v>1997</v>
      </c>
      <c r="B30" s="187">
        <v>482.8</v>
      </c>
      <c r="C30" s="187">
        <v>162.79030935</v>
      </c>
      <c r="D30" s="187">
        <v>645.59030934999998</v>
      </c>
      <c r="E30" s="187">
        <v>39.754413450000001</v>
      </c>
      <c r="F30" s="187">
        <v>605.83589589999997</v>
      </c>
      <c r="G30" s="188">
        <v>2.2198946763059153</v>
      </c>
      <c r="H30" s="189">
        <v>18.899999999999999</v>
      </c>
      <c r="I30" s="189">
        <v>25.40356725224801</v>
      </c>
      <c r="J30" s="171">
        <v>26.870363814967867</v>
      </c>
      <c r="K30" s="171">
        <v>6.1578392479320145</v>
      </c>
      <c r="L30" s="144"/>
    </row>
    <row r="31" spans="1:12" ht="11.25" customHeight="1">
      <c r="A31" s="142">
        <v>1998</v>
      </c>
      <c r="B31" s="187">
        <v>501.3</v>
      </c>
      <c r="C31" s="187">
        <v>184.64825610000003</v>
      </c>
      <c r="D31" s="187">
        <v>685.94825609999998</v>
      </c>
      <c r="E31" s="187">
        <v>39.433749300000002</v>
      </c>
      <c r="F31" s="187">
        <v>646.51450679999994</v>
      </c>
      <c r="G31" s="188">
        <v>2.3414682534451221</v>
      </c>
      <c r="H31" s="189">
        <v>21.6</v>
      </c>
      <c r="I31" s="189">
        <v>28.716148845371521</v>
      </c>
      <c r="J31" s="171">
        <v>28.560574303883516</v>
      </c>
      <c r="K31" s="171">
        <v>5.7487935787172857</v>
      </c>
      <c r="L31" s="144"/>
    </row>
    <row r="32" spans="1:12" ht="11.25" customHeight="1">
      <c r="A32" s="143">
        <v>1999</v>
      </c>
      <c r="B32" s="187">
        <v>516</v>
      </c>
      <c r="C32" s="187">
        <v>214.26802809999998</v>
      </c>
      <c r="D32" s="187">
        <v>730.26802810000004</v>
      </c>
      <c r="E32" s="187">
        <v>46.004772590000002</v>
      </c>
      <c r="F32" s="187">
        <v>684.26325551000002</v>
      </c>
      <c r="G32" s="188">
        <v>2.449966005513883</v>
      </c>
      <c r="H32" s="189">
        <v>21.1</v>
      </c>
      <c r="I32" s="189">
        <v>27.664149360184602</v>
      </c>
      <c r="J32" s="171">
        <v>31.313683202278657</v>
      </c>
      <c r="K32" s="171">
        <v>6.2997106294923668</v>
      </c>
      <c r="L32" s="144"/>
    </row>
    <row r="33" spans="1:16" ht="11.25" customHeight="1">
      <c r="A33" s="142">
        <v>2000</v>
      </c>
      <c r="B33" s="185">
        <v>511.6</v>
      </c>
      <c r="C33" s="185">
        <v>174.11135111999999</v>
      </c>
      <c r="D33" s="185">
        <v>685.71135112000002</v>
      </c>
      <c r="E33" s="185">
        <v>46.771140960000004</v>
      </c>
      <c r="F33" s="185">
        <v>638.94021015999999</v>
      </c>
      <c r="G33" s="186">
        <v>2.2626597118817884</v>
      </c>
      <c r="H33" s="190">
        <v>19.2</v>
      </c>
      <c r="I33" s="190">
        <v>24.610336341263327</v>
      </c>
      <c r="J33" s="171">
        <v>27.250022514062771</v>
      </c>
      <c r="K33" s="171">
        <v>6.8208205804974371</v>
      </c>
      <c r="L33" s="156"/>
      <c r="M33" s="156"/>
      <c r="N33" s="156"/>
      <c r="O33" s="156"/>
      <c r="P33" s="156"/>
    </row>
    <row r="34" spans="1:16" ht="11.25" customHeight="1">
      <c r="A34" s="143">
        <v>2001</v>
      </c>
      <c r="B34" s="187">
        <v>472</v>
      </c>
      <c r="C34" s="187">
        <v>139.85437121129999</v>
      </c>
      <c r="D34" s="187">
        <v>611.85437121129996</v>
      </c>
      <c r="E34" s="187">
        <v>48.587743954799997</v>
      </c>
      <c r="F34" s="187">
        <v>563.26662725649999</v>
      </c>
      <c r="G34" s="188">
        <v>1.9742335143513288</v>
      </c>
      <c r="H34" s="189">
        <v>21.1</v>
      </c>
      <c r="I34" s="189">
        <v>26.436464780614934</v>
      </c>
      <c r="J34" s="171">
        <v>24.829159840782332</v>
      </c>
      <c r="K34" s="171">
        <v>7.9410634688463366</v>
      </c>
      <c r="L34" s="156"/>
      <c r="M34" s="156"/>
      <c r="N34" s="156"/>
      <c r="O34" s="156"/>
      <c r="P34" s="156"/>
    </row>
    <row r="35" spans="1:16" ht="11.25" customHeight="1">
      <c r="A35" s="142">
        <v>2002</v>
      </c>
      <c r="B35" s="187">
        <v>506.5</v>
      </c>
      <c r="C35" s="187">
        <v>171.47050712000001</v>
      </c>
      <c r="D35" s="187">
        <v>677.97050711999998</v>
      </c>
      <c r="E35" s="187">
        <v>47.35486272</v>
      </c>
      <c r="F35" s="187">
        <v>630.61564439999995</v>
      </c>
      <c r="G35" s="188">
        <v>2.1888410224364936</v>
      </c>
      <c r="H35" s="189">
        <v>18.100000000000001</v>
      </c>
      <c r="I35" s="189">
        <v>22.342093244294126</v>
      </c>
      <c r="J35" s="171">
        <v>27.190969434820449</v>
      </c>
      <c r="K35" s="171">
        <v>6.9847968639760092</v>
      </c>
      <c r="L35" s="156"/>
      <c r="M35" s="156"/>
      <c r="N35" s="156"/>
      <c r="O35" s="156"/>
      <c r="P35" s="156"/>
    </row>
    <row r="36" spans="1:16" ht="11.25" customHeight="1">
      <c r="A36" s="143">
        <v>2003</v>
      </c>
      <c r="B36" s="187">
        <v>507.5</v>
      </c>
      <c r="C36" s="187">
        <v>166.41623107999999</v>
      </c>
      <c r="D36" s="187">
        <v>673.91623107999999</v>
      </c>
      <c r="E36" s="187">
        <v>39.457399520000003</v>
      </c>
      <c r="F36" s="187">
        <v>634.45883156000002</v>
      </c>
      <c r="G36" s="188">
        <v>2.1816231003165352</v>
      </c>
      <c r="H36" s="189">
        <v>18.8</v>
      </c>
      <c r="I36" s="189">
        <v>22.750650450777517</v>
      </c>
      <c r="J36" s="171">
        <v>26.229634264971562</v>
      </c>
      <c r="K36" s="171">
        <v>5.8549412672205028</v>
      </c>
      <c r="L36" s="156"/>
      <c r="M36" s="156"/>
      <c r="N36" s="156"/>
      <c r="O36" s="156"/>
      <c r="P36" s="156"/>
    </row>
    <row r="37" spans="1:16" ht="11.25" customHeight="1">
      <c r="A37" s="142">
        <v>2004</v>
      </c>
      <c r="B37" s="187">
        <v>478.1</v>
      </c>
      <c r="C37" s="187">
        <v>165.32144816000002</v>
      </c>
      <c r="D37" s="187">
        <v>643.42144816000007</v>
      </c>
      <c r="E37" s="187">
        <v>42.598859160000003</v>
      </c>
      <c r="F37" s="187">
        <v>600.82258900000011</v>
      </c>
      <c r="G37" s="187">
        <v>2.0473525120365612</v>
      </c>
      <c r="H37" s="189">
        <v>17.600000000000001</v>
      </c>
      <c r="I37" s="189">
        <v>20.744442610970985</v>
      </c>
      <c r="J37" s="171">
        <v>27.515850966116052</v>
      </c>
      <c r="K37" s="171">
        <v>6.6206775173287227</v>
      </c>
      <c r="L37" s="156"/>
      <c r="M37" s="156"/>
      <c r="N37" s="156"/>
      <c r="O37" s="156"/>
      <c r="P37" s="156"/>
    </row>
    <row r="38" spans="1:16" ht="11.25" customHeight="1">
      <c r="A38" s="143">
        <v>2005</v>
      </c>
      <c r="B38" s="187">
        <v>424.3</v>
      </c>
      <c r="C38" s="187">
        <v>174.67846263999999</v>
      </c>
      <c r="D38" s="187">
        <v>598.97846263999998</v>
      </c>
      <c r="E38" s="187">
        <v>45.625313800000001</v>
      </c>
      <c r="F38" s="187">
        <v>553.35314884000002</v>
      </c>
      <c r="G38" s="187">
        <v>1.8682609755208865</v>
      </c>
      <c r="H38" s="189">
        <v>19</v>
      </c>
      <c r="I38" s="189">
        <v>21.716767630586354</v>
      </c>
      <c r="J38" s="171">
        <v>31.567266402329196</v>
      </c>
      <c r="K38" s="171">
        <v>7.6171877030279598</v>
      </c>
      <c r="L38" s="156"/>
      <c r="M38" s="156"/>
      <c r="N38" s="156"/>
      <c r="O38" s="156"/>
      <c r="P38" s="156"/>
    </row>
    <row r="39" spans="1:16" ht="11.25" customHeight="1">
      <c r="A39" s="142">
        <v>2006</v>
      </c>
      <c r="B39" s="187">
        <v>422.1</v>
      </c>
      <c r="C39" s="187">
        <v>186.14229964</v>
      </c>
      <c r="D39" s="187">
        <v>608.24229964000006</v>
      </c>
      <c r="E39" s="187">
        <v>46.18331036</v>
      </c>
      <c r="F39" s="187">
        <v>562.05898928000011</v>
      </c>
      <c r="G39" s="187">
        <v>1.8798221991226802</v>
      </c>
      <c r="H39" s="189">
        <v>18.2</v>
      </c>
      <c r="I39" s="189">
        <v>20.174699596506006</v>
      </c>
      <c r="J39" s="171">
        <v>33.117929468301725</v>
      </c>
      <c r="K39" s="171">
        <v>7.5929132826399082</v>
      </c>
      <c r="L39" s="156"/>
      <c r="M39" s="156"/>
      <c r="N39" s="156"/>
      <c r="O39" s="156"/>
      <c r="P39" s="156"/>
    </row>
    <row r="40" spans="1:16" ht="11.25" customHeight="1">
      <c r="A40" s="143">
        <v>2007</v>
      </c>
      <c r="B40" s="187">
        <v>414.4</v>
      </c>
      <c r="C40" s="187">
        <v>179.96482889999999</v>
      </c>
      <c r="D40" s="187">
        <v>594.36482890000002</v>
      </c>
      <c r="E40" s="187">
        <v>42.265944432000005</v>
      </c>
      <c r="F40" s="187">
        <v>552.09888446800005</v>
      </c>
      <c r="G40" s="187">
        <v>1.8281182904922391</v>
      </c>
      <c r="H40" s="189">
        <v>17.7</v>
      </c>
      <c r="I40" s="189">
        <v>19.10353685255739</v>
      </c>
      <c r="J40" s="171">
        <v>32.596484789751621</v>
      </c>
      <c r="K40" s="171">
        <v>7.111111286686028</v>
      </c>
      <c r="L40" s="156"/>
      <c r="M40" s="156"/>
      <c r="N40" s="156"/>
      <c r="O40" s="156"/>
      <c r="P40" s="156"/>
    </row>
    <row r="41" spans="1:16" ht="11.25" customHeight="1">
      <c r="A41" s="142">
        <v>2008</v>
      </c>
      <c r="B41" s="187">
        <v>369</v>
      </c>
      <c r="C41" s="187">
        <v>190.77608572799997</v>
      </c>
      <c r="D41" s="187">
        <v>559.776085728</v>
      </c>
      <c r="E41" s="187">
        <v>46.334913723</v>
      </c>
      <c r="F41" s="187">
        <v>513.441172005</v>
      </c>
      <c r="G41" s="187">
        <v>1.6845306550824697</v>
      </c>
      <c r="H41" s="189">
        <v>17.8</v>
      </c>
      <c r="I41" s="189">
        <v>18.856531457567506</v>
      </c>
      <c r="J41" s="171">
        <v>37.156366908211666</v>
      </c>
      <c r="K41" s="171">
        <v>8.2774014296699576</v>
      </c>
      <c r="L41" s="156"/>
      <c r="M41" s="156"/>
      <c r="N41" s="156"/>
      <c r="O41" s="156"/>
      <c r="P41" s="156"/>
    </row>
    <row r="42" spans="1:16" ht="11.25" customHeight="1">
      <c r="A42" s="143">
        <v>2009</v>
      </c>
      <c r="B42" s="187">
        <v>365.7</v>
      </c>
      <c r="C42" s="187">
        <v>171.28323036</v>
      </c>
      <c r="D42" s="187">
        <v>536.98323035999999</v>
      </c>
      <c r="E42" s="187">
        <v>40.164699519999999</v>
      </c>
      <c r="F42" s="187">
        <v>496.81853083999999</v>
      </c>
      <c r="G42" s="187">
        <v>1.615988455429165</v>
      </c>
      <c r="H42" s="189">
        <v>15.6</v>
      </c>
      <c r="I42" s="189">
        <v>16.417769077763396</v>
      </c>
      <c r="J42" s="171">
        <v>34.476014827869136</v>
      </c>
      <c r="K42" s="171">
        <v>7.4796934520791458</v>
      </c>
      <c r="L42" s="156"/>
      <c r="M42" s="156"/>
      <c r="N42" s="156"/>
      <c r="O42" s="156"/>
      <c r="P42" s="156"/>
    </row>
    <row r="43" spans="1:16" ht="11.25" customHeight="1">
      <c r="A43" s="142">
        <v>2010</v>
      </c>
      <c r="B43" s="185">
        <v>370.4</v>
      </c>
      <c r="C43" s="185">
        <v>188.80847357152942</v>
      </c>
      <c r="D43" s="185">
        <v>559.20847357152934</v>
      </c>
      <c r="E43" s="185">
        <v>43.141623453000001</v>
      </c>
      <c r="F43" s="185">
        <v>516.06685011852937</v>
      </c>
      <c r="G43" s="185">
        <v>1.6660321718032642</v>
      </c>
      <c r="H43" s="190">
        <v>15.5</v>
      </c>
      <c r="I43" s="190">
        <v>16.118297907740942</v>
      </c>
      <c r="J43" s="171">
        <v>36.58604956473453</v>
      </c>
      <c r="K43" s="171">
        <v>7.7147656897015322</v>
      </c>
      <c r="L43" s="156"/>
      <c r="M43" s="156"/>
      <c r="N43" s="156"/>
      <c r="O43" s="156"/>
      <c r="P43" s="156"/>
    </row>
    <row r="44" spans="1:16" ht="11.25" customHeight="1">
      <c r="A44" s="143">
        <v>2011</v>
      </c>
      <c r="B44" s="185">
        <v>362.8</v>
      </c>
      <c r="C44" s="185">
        <v>179.9584010861538</v>
      </c>
      <c r="D44" s="185">
        <v>542.75840108615375</v>
      </c>
      <c r="E44" s="185">
        <v>42.626733519999995</v>
      </c>
      <c r="F44" s="185">
        <v>500.13166756615374</v>
      </c>
      <c r="G44" s="185">
        <v>1.6026711274763361</v>
      </c>
      <c r="H44" s="191">
        <v>22.1</v>
      </c>
      <c r="I44" s="191">
        <v>22.51495053842314</v>
      </c>
      <c r="J44" s="171">
        <v>35.982204838558886</v>
      </c>
      <c r="K44" s="171">
        <v>7.8537215517431882</v>
      </c>
      <c r="L44" s="156"/>
      <c r="M44" s="156"/>
      <c r="N44" s="156"/>
      <c r="O44" s="156"/>
      <c r="P44" s="156"/>
    </row>
    <row r="45" spans="1:16" ht="11.25" customHeight="1">
      <c r="A45" s="142">
        <v>2012</v>
      </c>
      <c r="B45" s="185">
        <v>328.6</v>
      </c>
      <c r="C45" s="185">
        <v>180.13796944000001</v>
      </c>
      <c r="D45" s="185">
        <v>508.73796944000003</v>
      </c>
      <c r="E45" s="185">
        <v>43.297489400000003</v>
      </c>
      <c r="F45" s="185">
        <v>465.44048004000001</v>
      </c>
      <c r="G45" s="185">
        <v>1.4807390861777552</v>
      </c>
      <c r="H45" s="191">
        <v>20.7</v>
      </c>
      <c r="I45" s="191">
        <v>20.7</v>
      </c>
      <c r="J45" s="171">
        <v>38.702686415354101</v>
      </c>
      <c r="K45" s="171">
        <v>8.5107642835584461</v>
      </c>
      <c r="L45" s="156"/>
      <c r="M45" s="156"/>
      <c r="N45" s="156"/>
      <c r="O45" s="156"/>
      <c r="P45" s="156"/>
    </row>
    <row r="46" spans="1:16" ht="11.25" customHeight="1">
      <c r="A46" s="143">
        <v>2013</v>
      </c>
      <c r="B46" s="185">
        <v>360.5</v>
      </c>
      <c r="C46" s="185">
        <v>195.35930655999999</v>
      </c>
      <c r="D46" s="185">
        <v>555.85930656000005</v>
      </c>
      <c r="E46" s="185">
        <v>47.593645000000002</v>
      </c>
      <c r="F46" s="185">
        <v>508.26566156000007</v>
      </c>
      <c r="G46" s="185">
        <v>1.6066115338199976</v>
      </c>
      <c r="H46" s="191">
        <v>20.9</v>
      </c>
      <c r="I46" s="191">
        <v>20.536705676581274</v>
      </c>
      <c r="J46" s="171">
        <v>38.436455840906362</v>
      </c>
      <c r="K46" s="171">
        <v>8.5621747154938923</v>
      </c>
      <c r="L46" s="156"/>
      <c r="M46" s="156"/>
      <c r="N46" s="156"/>
      <c r="O46" s="156"/>
      <c r="P46" s="156"/>
    </row>
    <row r="47" spans="1:16" ht="11.25" customHeight="1">
      <c r="A47" s="142">
        <v>2014</v>
      </c>
      <c r="B47" s="185">
        <v>373.9</v>
      </c>
      <c r="C47" s="185">
        <v>193.60405195999999</v>
      </c>
      <c r="D47" s="185">
        <v>567.50405195999997</v>
      </c>
      <c r="E47" s="185">
        <v>40.621514560000001</v>
      </c>
      <c r="F47" s="185">
        <v>526.88253739999993</v>
      </c>
      <c r="G47" s="185">
        <v>1.6534193877577659</v>
      </c>
      <c r="H47" s="191">
        <v>23.7</v>
      </c>
      <c r="I47" s="191">
        <v>22.862765526422411</v>
      </c>
      <c r="J47" s="171">
        <v>36.745201865177627</v>
      </c>
      <c r="K47" s="171">
        <v>7.1579250262098881</v>
      </c>
      <c r="L47" s="156"/>
      <c r="M47" s="156"/>
      <c r="N47" s="156"/>
      <c r="O47" s="156"/>
      <c r="P47" s="156"/>
    </row>
    <row r="48" spans="1:16" ht="11.25" customHeight="1">
      <c r="A48" s="143">
        <v>2015</v>
      </c>
      <c r="B48" s="185">
        <v>376.9</v>
      </c>
      <c r="C48" s="185">
        <v>204.61875078</v>
      </c>
      <c r="D48" s="185">
        <v>581.51875078</v>
      </c>
      <c r="E48" s="185">
        <v>38.634843592500005</v>
      </c>
      <c r="F48" s="185">
        <v>542.88390718749997</v>
      </c>
      <c r="G48" s="185">
        <v>1.6913419204171967</v>
      </c>
      <c r="H48" s="191">
        <v>22.6</v>
      </c>
      <c r="I48" s="191">
        <v>21.593319447363896</v>
      </c>
      <c r="J48" s="171">
        <v>37.691069503250027</v>
      </c>
      <c r="K48" s="171">
        <v>6.6437829460663984</v>
      </c>
      <c r="L48" s="156"/>
      <c r="M48" s="156"/>
      <c r="N48" s="156"/>
      <c r="O48" s="156"/>
      <c r="P48" s="156"/>
    </row>
    <row r="49" spans="1:16" ht="11.25" customHeight="1">
      <c r="A49" s="142">
        <v>2016</v>
      </c>
      <c r="B49" s="185">
        <v>393.25</v>
      </c>
      <c r="C49" s="185">
        <v>262.54396242000001</v>
      </c>
      <c r="D49" s="185">
        <v>655.79396242000007</v>
      </c>
      <c r="E49" s="185">
        <v>56.935954620000004</v>
      </c>
      <c r="F49" s="185">
        <v>598.85800780000011</v>
      </c>
      <c r="G49" s="185">
        <v>1.852380455997912</v>
      </c>
      <c r="H49" s="191">
        <v>19.100000000000001</v>
      </c>
      <c r="I49" s="191">
        <v>18.069496608421712</v>
      </c>
      <c r="J49" s="171">
        <v>43.840770099158718</v>
      </c>
      <c r="K49" s="171">
        <v>8.6819882284209928</v>
      </c>
      <c r="L49" s="156"/>
      <c r="M49" s="156"/>
      <c r="N49" s="156"/>
      <c r="O49" s="156"/>
      <c r="P49" s="156"/>
    </row>
    <row r="50" spans="1:16" ht="11.25" customHeight="1">
      <c r="A50" s="143">
        <v>2017</v>
      </c>
      <c r="B50" s="185">
        <v>336.4</v>
      </c>
      <c r="C50" s="185">
        <v>256.88223059999996</v>
      </c>
      <c r="D50" s="185">
        <v>593.28223059999993</v>
      </c>
      <c r="E50" s="185">
        <v>54.848568059999998</v>
      </c>
      <c r="F50" s="185">
        <v>538.43366253999989</v>
      </c>
      <c r="G50" s="185">
        <v>1.657033586467209</v>
      </c>
      <c r="H50" s="191">
        <v>28</v>
      </c>
      <c r="I50" s="190">
        <v>25.987767186731393</v>
      </c>
      <c r="J50" s="171">
        <v>47.70916985171155</v>
      </c>
      <c r="K50" s="171">
        <v>9.2449369340676846</v>
      </c>
      <c r="L50" s="156"/>
      <c r="M50" s="156"/>
      <c r="N50" s="156"/>
      <c r="O50" s="156"/>
      <c r="P50" s="156"/>
    </row>
    <row r="51" spans="1:16" ht="11.25" customHeight="1">
      <c r="A51" s="142">
        <v>2018</v>
      </c>
      <c r="B51" s="185">
        <v>384.4</v>
      </c>
      <c r="C51" s="185">
        <v>235.93041690000001</v>
      </c>
      <c r="D51" s="185">
        <v>620.33041690000005</v>
      </c>
      <c r="E51" s="185">
        <v>56.301295799999998</v>
      </c>
      <c r="F51" s="185">
        <v>564.0291211</v>
      </c>
      <c r="G51" s="185">
        <v>1.720372334289535</v>
      </c>
      <c r="H51" s="191">
        <v>19.600000000000001</v>
      </c>
      <c r="I51" s="190">
        <v>17.762633219749148</v>
      </c>
      <c r="J51" s="171">
        <v>41.829474414348638</v>
      </c>
      <c r="K51" s="171">
        <v>9.0760172750123278</v>
      </c>
      <c r="L51" s="158"/>
      <c r="M51" s="158"/>
      <c r="N51" s="158"/>
      <c r="O51" s="158"/>
      <c r="P51" s="158"/>
    </row>
    <row r="52" spans="1:16" ht="11.25" customHeight="1">
      <c r="A52" s="146">
        <v>2019</v>
      </c>
      <c r="B52" s="185">
        <v>260.10000000000002</v>
      </c>
      <c r="C52" s="185">
        <v>211.71289973617638</v>
      </c>
      <c r="D52" s="185">
        <v>471.8128997361764</v>
      </c>
      <c r="E52" s="185">
        <v>37.579484107423852</v>
      </c>
      <c r="F52" s="185">
        <v>434.23341562875254</v>
      </c>
      <c r="G52" s="185">
        <v>1.3219639049085856</v>
      </c>
      <c r="H52" s="192">
        <v>21.3</v>
      </c>
      <c r="I52" s="190">
        <v>18.966545862532612</v>
      </c>
      <c r="J52" s="171">
        <v>48.755552225206941</v>
      </c>
      <c r="K52" s="171">
        <v>7.9649123897284637</v>
      </c>
      <c r="L52" s="156"/>
      <c r="M52" s="156"/>
      <c r="N52" s="156"/>
      <c r="O52" s="156"/>
      <c r="P52" s="156"/>
    </row>
    <row r="53" spans="1:16" ht="11.25" customHeight="1">
      <c r="A53" s="146">
        <v>2020</v>
      </c>
      <c r="B53" s="185">
        <v>219.6</v>
      </c>
      <c r="C53" s="185">
        <v>230.56244600139181</v>
      </c>
      <c r="D53" s="185">
        <v>450.1624460013918</v>
      </c>
      <c r="E53" s="185">
        <v>45.500674304300958</v>
      </c>
      <c r="F53" s="185">
        <v>404.66177169709084</v>
      </c>
      <c r="G53" s="185">
        <v>1.2258243264359914</v>
      </c>
      <c r="H53" s="192">
        <v>20.9</v>
      </c>
      <c r="I53" s="190">
        <v>18.363294498040663</v>
      </c>
      <c r="J53" s="171">
        <v>56.976581957432614</v>
      </c>
      <c r="K53" s="171">
        <v>10.10761219832191</v>
      </c>
      <c r="L53" s="156"/>
      <c r="M53" s="156"/>
      <c r="N53" s="156"/>
      <c r="O53" s="156"/>
      <c r="P53" s="156"/>
    </row>
    <row r="54" spans="1:16" ht="11.25" customHeight="1">
      <c r="A54" s="146">
        <v>2021</v>
      </c>
      <c r="B54" s="355">
        <v>163.19999999999999</v>
      </c>
      <c r="C54" s="355">
        <v>357.25384448401439</v>
      </c>
      <c r="D54" s="355">
        <v>520.45384448401433</v>
      </c>
      <c r="E54" s="355">
        <v>66.233338541520808</v>
      </c>
      <c r="F54" s="355">
        <v>454.2205059424935</v>
      </c>
      <c r="G54" s="355">
        <v>1.3940628248141924</v>
      </c>
      <c r="H54" s="189">
        <v>39</v>
      </c>
      <c r="I54" s="190">
        <v>32.7941912237699</v>
      </c>
      <c r="J54" s="352">
        <v>78.652073125303687</v>
      </c>
      <c r="K54" s="351">
        <v>12.726073453676861</v>
      </c>
      <c r="L54" s="156"/>
      <c r="M54" s="156"/>
      <c r="N54" s="156"/>
      <c r="O54" s="156"/>
      <c r="P54" s="156"/>
    </row>
    <row r="55" spans="1:16" ht="11.25" customHeight="1">
      <c r="A55" s="184">
        <v>2022</v>
      </c>
      <c r="B55" s="356">
        <v>182.9</v>
      </c>
      <c r="C55" s="356">
        <v>405.76791891941434</v>
      </c>
      <c r="D55" s="356">
        <v>588.66791891941432</v>
      </c>
      <c r="E55" s="356">
        <v>65.177782867088197</v>
      </c>
      <c r="F55" s="356">
        <v>523.49013605232608</v>
      </c>
      <c r="G55" s="356">
        <v>1.6010920867169598</v>
      </c>
      <c r="H55" s="344">
        <v>39.6</v>
      </c>
      <c r="I55" s="345">
        <v>31.125896785425848</v>
      </c>
      <c r="J55" s="354">
        <v>77.512046736799505</v>
      </c>
      <c r="K55" s="353">
        <v>11.072079991505483</v>
      </c>
    </row>
    <row r="56" spans="1:16" ht="11.25" customHeight="1">
      <c r="A56" s="422" t="s">
        <v>221</v>
      </c>
      <c r="B56" s="355"/>
      <c r="C56" s="355"/>
      <c r="D56" s="355"/>
      <c r="E56" s="355"/>
      <c r="F56" s="355"/>
      <c r="G56" s="355"/>
      <c r="H56" s="189"/>
      <c r="I56" s="190"/>
      <c r="J56" s="407"/>
      <c r="K56" s="351"/>
    </row>
    <row r="57" spans="1:16" ht="11.25" customHeight="1">
      <c r="A57" s="202" t="s">
        <v>104</v>
      </c>
      <c r="B57" s="33"/>
      <c r="C57" s="33"/>
      <c r="D57" s="33"/>
      <c r="E57" s="33"/>
      <c r="F57" s="33"/>
      <c r="G57" s="33"/>
      <c r="H57" s="32"/>
      <c r="I57" s="32"/>
      <c r="J57" s="32"/>
      <c r="K57" s="32"/>
    </row>
    <row r="58" spans="1:16" ht="11.25" customHeight="1">
      <c r="A58" s="423" t="s">
        <v>63</v>
      </c>
      <c r="B58" s="33"/>
      <c r="C58" s="33"/>
      <c r="D58" s="33"/>
      <c r="E58" s="33"/>
      <c r="F58" s="33"/>
      <c r="G58" s="33"/>
      <c r="H58" s="32"/>
      <c r="I58" s="32"/>
      <c r="J58" s="32"/>
      <c r="K58" s="32"/>
    </row>
    <row r="59" spans="1:16" ht="11.25" customHeight="1">
      <c r="A59" s="12" t="s">
        <v>24</v>
      </c>
      <c r="B59" s="33"/>
      <c r="C59" s="33"/>
      <c r="D59" s="33"/>
      <c r="E59" s="33"/>
      <c r="F59" s="33"/>
      <c r="G59" s="33"/>
      <c r="H59" s="32"/>
      <c r="I59" s="32"/>
      <c r="J59" s="32"/>
      <c r="K59" s="32"/>
    </row>
    <row r="60" spans="1:16" ht="11.25" customHeight="1"/>
    <row r="61" spans="1:16" ht="9.9499999999999993" customHeight="1"/>
    <row r="62" spans="1:16">
      <c r="G62" s="144"/>
    </row>
    <row r="63" spans="1:16">
      <c r="A63" s="77"/>
      <c r="B63" s="155"/>
      <c r="C63" s="155"/>
      <c r="D63" s="155"/>
      <c r="E63" s="155"/>
      <c r="F63" s="155"/>
      <c r="G63" s="78"/>
      <c r="I63" s="79"/>
      <c r="J63" s="79"/>
      <c r="K63" s="78"/>
    </row>
    <row r="64" spans="1:16">
      <c r="A64" s="77"/>
      <c r="B64" s="155"/>
      <c r="C64" s="155"/>
      <c r="D64" s="155"/>
      <c r="E64" s="155"/>
      <c r="F64" s="155"/>
      <c r="G64" s="78"/>
      <c r="I64" s="80"/>
      <c r="J64" s="80"/>
      <c r="K64" s="78"/>
    </row>
    <row r="65" spans="1:11">
      <c r="A65" s="77"/>
      <c r="B65" s="155"/>
      <c r="C65" s="155"/>
      <c r="D65" s="155"/>
      <c r="E65" s="155"/>
      <c r="F65" s="155"/>
      <c r="G65" s="78"/>
      <c r="I65" s="79"/>
      <c r="J65" s="79"/>
      <c r="K65" s="78"/>
    </row>
    <row r="66" spans="1:11">
      <c r="A66" s="77"/>
      <c r="B66" s="155"/>
      <c r="C66" s="155"/>
      <c r="D66" s="155"/>
      <c r="E66" s="155"/>
      <c r="F66" s="155"/>
      <c r="G66" s="78"/>
      <c r="I66" s="81"/>
      <c r="J66" s="79"/>
      <c r="K66" s="78"/>
    </row>
    <row r="67" spans="1:11">
      <c r="A67" s="77"/>
      <c r="B67" s="155"/>
      <c r="C67" s="155"/>
      <c r="D67" s="155"/>
      <c r="E67" s="155"/>
      <c r="F67" s="155"/>
      <c r="G67" s="78"/>
      <c r="I67" s="81"/>
      <c r="J67" s="79"/>
      <c r="K67" s="78"/>
    </row>
    <row r="68" spans="1:11">
      <c r="G68" s="144"/>
      <c r="K68" s="144"/>
    </row>
    <row r="69" spans="1:11">
      <c r="G69" s="144"/>
      <c r="K69" s="144"/>
    </row>
    <row r="70" spans="1:11">
      <c r="J70" s="144"/>
    </row>
  </sheetData>
  <pageMargins left="0.31" right="0.27" top="0.75" bottom="0.75" header="0" footer="0.5"/>
  <pageSetup scale="89" firstPageNumber="75"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EB46F-683D-4A62-A6BC-97F895B315DE}">
  <sheetPr transitionEvaluation="1" codeName="Sheet113">
    <pageSetUpPr fitToPage="1"/>
  </sheetPr>
  <dimension ref="A1:N67"/>
  <sheetViews>
    <sheetView showGridLines="0" topLeftCell="A19" zoomScale="140" zoomScaleNormal="140" workbookViewId="0"/>
  </sheetViews>
  <sheetFormatPr defaultColWidth="9.140625" defaultRowHeight="11.25"/>
  <cols>
    <col min="1" max="1" width="11.140625" style="31" customWidth="1"/>
    <col min="2" max="11" width="14.42578125" style="31" customWidth="1"/>
    <col min="12" max="12" width="10.7109375" style="31" customWidth="1"/>
    <col min="13" max="16384" width="9.140625" style="31"/>
  </cols>
  <sheetData>
    <row r="1" spans="1:11" ht="11.25" customHeight="1">
      <c r="A1" s="182" t="s">
        <v>108</v>
      </c>
      <c r="B1" s="148"/>
      <c r="C1" s="148"/>
      <c r="D1" s="148"/>
      <c r="E1" s="148"/>
      <c r="F1" s="148"/>
      <c r="G1" s="148"/>
      <c r="H1" s="148"/>
      <c r="I1" s="148"/>
      <c r="J1" s="148"/>
      <c r="K1" s="148"/>
    </row>
    <row r="2" spans="1:11" ht="45">
      <c r="A2" s="194" t="s">
        <v>23</v>
      </c>
      <c r="B2" s="195" t="s">
        <v>77</v>
      </c>
      <c r="C2" s="166" t="s">
        <v>75</v>
      </c>
      <c r="D2" s="166" t="s">
        <v>72</v>
      </c>
      <c r="E2" s="166" t="s">
        <v>76</v>
      </c>
      <c r="F2" s="195" t="s">
        <v>73</v>
      </c>
      <c r="G2" s="195" t="s">
        <v>74</v>
      </c>
      <c r="H2" s="195" t="s">
        <v>248</v>
      </c>
      <c r="I2" s="196" t="s">
        <v>249</v>
      </c>
      <c r="J2" s="195" t="s">
        <v>101</v>
      </c>
      <c r="K2" s="196" t="s">
        <v>102</v>
      </c>
    </row>
    <row r="3" spans="1:11" ht="11.25" customHeight="1">
      <c r="A3" s="143">
        <v>1970</v>
      </c>
      <c r="B3" s="172">
        <v>2737.3</v>
      </c>
      <c r="C3" s="173">
        <v>119.1</v>
      </c>
      <c r="D3" s="173">
        <v>2856.4</v>
      </c>
      <c r="E3" s="173">
        <v>91.2</v>
      </c>
      <c r="F3" s="173">
        <v>2765.2000000000003</v>
      </c>
      <c r="G3" s="173">
        <v>13.49</v>
      </c>
      <c r="H3" s="177">
        <v>2.21</v>
      </c>
      <c r="I3" s="177">
        <v>10.202197396362294</v>
      </c>
      <c r="J3" s="171">
        <v>4.307102560393461</v>
      </c>
      <c r="K3" s="171">
        <v>3.1928301358353171</v>
      </c>
    </row>
    <row r="4" spans="1:11" ht="11.25" customHeight="1">
      <c r="A4" s="143">
        <v>1971</v>
      </c>
      <c r="B4" s="172">
        <v>2709.4</v>
      </c>
      <c r="C4" s="173">
        <v>113.2</v>
      </c>
      <c r="D4" s="173">
        <v>2822.6</v>
      </c>
      <c r="E4" s="173">
        <v>114.7</v>
      </c>
      <c r="F4" s="173">
        <v>2707.9</v>
      </c>
      <c r="G4" s="173">
        <v>13.04</v>
      </c>
      <c r="H4" s="177">
        <v>2.5099999999999998</v>
      </c>
      <c r="I4" s="177">
        <v>11.02763498967532</v>
      </c>
      <c r="J4" s="171">
        <v>4.180361165478784</v>
      </c>
      <c r="K4" s="171">
        <v>4.0636292779706658</v>
      </c>
    </row>
    <row r="5" spans="1:11" ht="11.25" customHeight="1">
      <c r="A5" s="143">
        <v>1972</v>
      </c>
      <c r="B5" s="172">
        <v>2528</v>
      </c>
      <c r="C5" s="173">
        <v>159.1</v>
      </c>
      <c r="D5" s="173">
        <v>2687.1</v>
      </c>
      <c r="E5" s="173">
        <v>103</v>
      </c>
      <c r="F5" s="173">
        <v>2584.1</v>
      </c>
      <c r="G5" s="173">
        <v>12.31</v>
      </c>
      <c r="H5" s="177">
        <v>2.5</v>
      </c>
      <c r="I5" s="177">
        <v>10.528532322594229</v>
      </c>
      <c r="J5" s="171">
        <v>6.1568824735884835</v>
      </c>
      <c r="K5" s="171">
        <v>3.8331286517063003</v>
      </c>
    </row>
    <row r="6" spans="1:11" ht="11.25" customHeight="1">
      <c r="A6" s="143">
        <v>1973</v>
      </c>
      <c r="B6" s="172">
        <v>2617</v>
      </c>
      <c r="C6" s="173">
        <v>168.5</v>
      </c>
      <c r="D6" s="173">
        <v>2785.5</v>
      </c>
      <c r="E6" s="173">
        <v>86.3</v>
      </c>
      <c r="F6" s="173">
        <v>2699.2</v>
      </c>
      <c r="G6" s="173">
        <v>12.74</v>
      </c>
      <c r="H6" s="177">
        <v>2.95</v>
      </c>
      <c r="I6" s="177">
        <v>11.77879816330605</v>
      </c>
      <c r="J6" s="171">
        <v>6.2425903971547134</v>
      </c>
      <c r="K6" s="171">
        <v>3.0981870400287201</v>
      </c>
    </row>
    <row r="7" spans="1:11" ht="11.25" customHeight="1">
      <c r="A7" s="143">
        <v>1974</v>
      </c>
      <c r="B7" s="172">
        <v>2346.6</v>
      </c>
      <c r="C7" s="173">
        <v>166.5</v>
      </c>
      <c r="D7" s="173">
        <v>2513.1</v>
      </c>
      <c r="E7" s="173">
        <v>92.9</v>
      </c>
      <c r="F7" s="173">
        <v>2420.1999999999998</v>
      </c>
      <c r="G7" s="173">
        <v>11.32</v>
      </c>
      <c r="H7" s="177">
        <v>3.83</v>
      </c>
      <c r="I7" s="177">
        <v>14.033416385754066</v>
      </c>
      <c r="J7" s="171">
        <v>6.8795967275431789</v>
      </c>
      <c r="K7" s="171">
        <v>3.6966296605785689</v>
      </c>
    </row>
    <row r="8" spans="1:11" ht="11.25" customHeight="1">
      <c r="A8" s="143">
        <v>1975</v>
      </c>
      <c r="B8" s="172">
        <v>2439.5</v>
      </c>
      <c r="C8" s="173">
        <v>145.6</v>
      </c>
      <c r="D8" s="173">
        <v>2585.1</v>
      </c>
      <c r="E8" s="173">
        <v>114.7</v>
      </c>
      <c r="F8" s="173">
        <v>2470.4</v>
      </c>
      <c r="G8" s="173">
        <v>11.44</v>
      </c>
      <c r="H8" s="177">
        <v>4</v>
      </c>
      <c r="I8" s="177">
        <v>13.410668186542393</v>
      </c>
      <c r="J8" s="171">
        <v>5.8937823834196887</v>
      </c>
      <c r="K8" s="171">
        <v>4.4369656879811235</v>
      </c>
    </row>
    <row r="9" spans="1:11" ht="11.25" customHeight="1">
      <c r="A9" s="143">
        <v>1976</v>
      </c>
      <c r="B9" s="172">
        <v>2645.9</v>
      </c>
      <c r="C9" s="173">
        <v>191.5</v>
      </c>
      <c r="D9" s="173">
        <v>2837.4</v>
      </c>
      <c r="E9" s="173">
        <v>84.3</v>
      </c>
      <c r="F9" s="173">
        <v>2753.1</v>
      </c>
      <c r="G9" s="173">
        <v>12.63</v>
      </c>
      <c r="H9" s="177">
        <v>3.27</v>
      </c>
      <c r="I9" s="177">
        <v>10.391178620229431</v>
      </c>
      <c r="J9" s="171">
        <v>6.9557952853147365</v>
      </c>
      <c r="K9" s="171">
        <v>2.9710298160287585</v>
      </c>
    </row>
    <row r="10" spans="1:11" ht="11.25" customHeight="1">
      <c r="A10" s="143">
        <v>1977</v>
      </c>
      <c r="B10" s="172">
        <v>2688.5</v>
      </c>
      <c r="C10" s="173">
        <v>175.3</v>
      </c>
      <c r="D10" s="173">
        <v>2863.8</v>
      </c>
      <c r="E10" s="173">
        <v>84.7</v>
      </c>
      <c r="F10" s="173">
        <v>2779.1000000000004</v>
      </c>
      <c r="G10" s="173">
        <v>12.62</v>
      </c>
      <c r="H10" s="177">
        <v>3.44</v>
      </c>
      <c r="I10" s="177">
        <v>10.292005744375299</v>
      </c>
      <c r="J10" s="171">
        <v>6.3077974883955239</v>
      </c>
      <c r="K10" s="171">
        <v>2.9576087715622599</v>
      </c>
    </row>
    <row r="11" spans="1:11" ht="11.25" customHeight="1">
      <c r="A11" s="143">
        <v>1978</v>
      </c>
      <c r="B11" s="172">
        <v>2527</v>
      </c>
      <c r="C11" s="173">
        <v>199.6</v>
      </c>
      <c r="D11" s="173">
        <v>2726.6</v>
      </c>
      <c r="E11" s="173">
        <v>79.900000000000006</v>
      </c>
      <c r="F11" s="173">
        <v>2646.7</v>
      </c>
      <c r="G11" s="173">
        <v>11.89</v>
      </c>
      <c r="H11" s="177">
        <v>3.99</v>
      </c>
      <c r="I11" s="177">
        <v>11.153039832285117</v>
      </c>
      <c r="J11" s="171">
        <v>7.5414667321570263</v>
      </c>
      <c r="K11" s="171">
        <v>2.9303894960756987</v>
      </c>
    </row>
    <row r="12" spans="1:11" ht="11.25" customHeight="1">
      <c r="A12" s="143">
        <v>1979</v>
      </c>
      <c r="B12" s="187">
        <v>2407.6</v>
      </c>
      <c r="C12" s="187">
        <v>219.1</v>
      </c>
      <c r="D12" s="187">
        <v>2626.7</v>
      </c>
      <c r="E12" s="187">
        <v>61.9</v>
      </c>
      <c r="F12" s="187">
        <v>2564.7999999999997</v>
      </c>
      <c r="G12" s="188">
        <v>11.4</v>
      </c>
      <c r="H12" s="189">
        <v>4.55</v>
      </c>
      <c r="I12" s="189">
        <v>11.744663276631991</v>
      </c>
      <c r="J12" s="171">
        <v>8.5425764192139741</v>
      </c>
      <c r="K12" s="171">
        <v>2.3565690790726004</v>
      </c>
    </row>
    <row r="13" spans="1:11" ht="11.25" customHeight="1">
      <c r="A13" s="143">
        <v>1980</v>
      </c>
      <c r="B13" s="187">
        <v>2271.6</v>
      </c>
      <c r="C13" s="187">
        <v>205.7</v>
      </c>
      <c r="D13" s="187">
        <v>2477.2999999999997</v>
      </c>
      <c r="E13" s="187">
        <v>51.9</v>
      </c>
      <c r="F13" s="187">
        <v>2425.3999999999996</v>
      </c>
      <c r="G13" s="188">
        <v>10.65</v>
      </c>
      <c r="H13" s="189">
        <v>6.59</v>
      </c>
      <c r="I13" s="189">
        <v>15.597263970083549</v>
      </c>
      <c r="J13" s="171">
        <v>8.4810752865506718</v>
      </c>
      <c r="K13" s="171">
        <v>2.0950228070883625</v>
      </c>
    </row>
    <row r="14" spans="1:11" ht="11.25" customHeight="1">
      <c r="A14" s="143">
        <v>1981</v>
      </c>
      <c r="B14" s="187">
        <v>2612.8000000000002</v>
      </c>
      <c r="C14" s="187">
        <v>125.7</v>
      </c>
      <c r="D14" s="187">
        <v>2738.5</v>
      </c>
      <c r="E14" s="187">
        <v>58.8</v>
      </c>
      <c r="F14" s="187">
        <v>2679.7</v>
      </c>
      <c r="G14" s="188">
        <v>11.65</v>
      </c>
      <c r="H14" s="189">
        <v>6.09</v>
      </c>
      <c r="I14" s="189">
        <v>13.170415224913492</v>
      </c>
      <c r="J14" s="171">
        <v>4.6908235996566789</v>
      </c>
      <c r="K14" s="171">
        <v>2.1471608544823808</v>
      </c>
    </row>
    <row r="15" spans="1:11" ht="11.25" customHeight="1">
      <c r="A15" s="143">
        <v>1982</v>
      </c>
      <c r="B15" s="187">
        <v>2733.9</v>
      </c>
      <c r="C15" s="187">
        <v>237.4</v>
      </c>
      <c r="D15" s="187">
        <v>2971.3</v>
      </c>
      <c r="E15" s="187">
        <v>73.900000000000006</v>
      </c>
      <c r="F15" s="187">
        <v>2897.4</v>
      </c>
      <c r="G15" s="188">
        <v>12.48</v>
      </c>
      <c r="H15" s="189">
        <v>5.63</v>
      </c>
      <c r="I15" s="189">
        <v>11.46662864824131</v>
      </c>
      <c r="J15" s="171">
        <v>8.1935528404776683</v>
      </c>
      <c r="K15" s="171">
        <v>2.4871268468347187</v>
      </c>
    </row>
    <row r="16" spans="1:11" ht="11.25" customHeight="1">
      <c r="A16" s="143">
        <v>1983</v>
      </c>
      <c r="B16" s="187">
        <v>2534</v>
      </c>
      <c r="C16" s="187">
        <v>186.2</v>
      </c>
      <c r="D16" s="187">
        <v>2720.2</v>
      </c>
      <c r="E16" s="187">
        <v>69.5</v>
      </c>
      <c r="F16" s="187">
        <v>2650.7</v>
      </c>
      <c r="G16" s="188">
        <v>11.31</v>
      </c>
      <c r="H16" s="189">
        <v>6.47</v>
      </c>
      <c r="I16" s="189">
        <v>12.681798580893016</v>
      </c>
      <c r="J16" s="171">
        <v>7.0245595503074663</v>
      </c>
      <c r="K16" s="171">
        <v>2.5549591941768988</v>
      </c>
    </row>
    <row r="17" spans="1:12" ht="11.25" customHeight="1">
      <c r="A17" s="143">
        <v>1984</v>
      </c>
      <c r="B17" s="187">
        <v>3190.5</v>
      </c>
      <c r="C17" s="187">
        <v>283.39999999999998</v>
      </c>
      <c r="D17" s="187">
        <v>3473.9</v>
      </c>
      <c r="E17" s="187">
        <v>65.3</v>
      </c>
      <c r="F17" s="187">
        <v>3408.6</v>
      </c>
      <c r="G17" s="188">
        <v>14.42</v>
      </c>
      <c r="H17" s="189">
        <v>5.34</v>
      </c>
      <c r="I17" s="189">
        <v>10.102156640181612</v>
      </c>
      <c r="J17" s="171">
        <v>8.3142639206712428</v>
      </c>
      <c r="K17" s="171">
        <v>1.8797317136359708</v>
      </c>
    </row>
    <row r="18" spans="1:12" ht="11.25" customHeight="1">
      <c r="A18" s="143">
        <v>1985</v>
      </c>
      <c r="B18" s="187">
        <v>3043.8</v>
      </c>
      <c r="C18" s="187">
        <v>220</v>
      </c>
      <c r="D18" s="187">
        <v>3263.8</v>
      </c>
      <c r="E18" s="187">
        <v>44.5</v>
      </c>
      <c r="F18" s="187">
        <v>3219.3</v>
      </c>
      <c r="G18" s="188">
        <v>13.5</v>
      </c>
      <c r="H18" s="189">
        <v>4.9400000000000004</v>
      </c>
      <c r="I18" s="189">
        <v>9.0587350778427744</v>
      </c>
      <c r="J18" s="171">
        <v>6.833783741807224</v>
      </c>
      <c r="K18" s="171">
        <v>1.3634413873399105</v>
      </c>
    </row>
    <row r="19" spans="1:12" ht="11.25" customHeight="1">
      <c r="A19" s="143">
        <v>1986</v>
      </c>
      <c r="B19" s="187">
        <v>2929.6</v>
      </c>
      <c r="C19" s="187">
        <v>197.4</v>
      </c>
      <c r="D19" s="187">
        <v>3127</v>
      </c>
      <c r="E19" s="187">
        <v>58.2</v>
      </c>
      <c r="F19" s="187">
        <v>3068.8</v>
      </c>
      <c r="G19" s="188">
        <v>12.75</v>
      </c>
      <c r="H19" s="189">
        <v>6.24</v>
      </c>
      <c r="I19" s="189">
        <v>11.215356411085949</v>
      </c>
      <c r="J19" s="171">
        <v>6.4324817518248176</v>
      </c>
      <c r="K19" s="171">
        <v>1.8612088263511355</v>
      </c>
    </row>
    <row r="20" spans="1:12" ht="11.25" customHeight="1">
      <c r="A20" s="143">
        <v>1987</v>
      </c>
      <c r="B20" s="187">
        <v>2893.1</v>
      </c>
      <c r="C20" s="187">
        <v>307.60000000000002</v>
      </c>
      <c r="D20" s="187">
        <v>3200.7</v>
      </c>
      <c r="E20" s="187">
        <v>48.1</v>
      </c>
      <c r="F20" s="187">
        <v>3152.6</v>
      </c>
      <c r="G20" s="188">
        <v>12.98</v>
      </c>
      <c r="H20" s="189">
        <v>7.13</v>
      </c>
      <c r="I20" s="189">
        <v>12.50789418286436</v>
      </c>
      <c r="J20" s="171">
        <v>9.7570259468375315</v>
      </c>
      <c r="K20" s="171">
        <v>1.5027962633173995</v>
      </c>
    </row>
    <row r="21" spans="1:12" ht="11.25" customHeight="1">
      <c r="A21" s="143">
        <v>1988</v>
      </c>
      <c r="B21" s="187">
        <v>3115.5</v>
      </c>
      <c r="C21" s="187">
        <v>262.39999999999998</v>
      </c>
      <c r="D21" s="187">
        <v>3377.9</v>
      </c>
      <c r="E21" s="187">
        <v>59</v>
      </c>
      <c r="F21" s="187">
        <v>3318.9</v>
      </c>
      <c r="G21" s="188">
        <v>13.55</v>
      </c>
      <c r="H21" s="189">
        <v>6.5</v>
      </c>
      <c r="I21" s="189">
        <v>11.013589074519638</v>
      </c>
      <c r="J21" s="171">
        <v>7.906233993190515</v>
      </c>
      <c r="K21" s="171">
        <v>1.7466473252612569</v>
      </c>
    </row>
    <row r="22" spans="1:12" ht="11.25" customHeight="1">
      <c r="A22" s="143">
        <v>1989</v>
      </c>
      <c r="B22" s="187">
        <v>3094.9</v>
      </c>
      <c r="C22" s="187">
        <v>359.9</v>
      </c>
      <c r="D22" s="187">
        <v>3454.8</v>
      </c>
      <c r="E22" s="187">
        <v>85.2</v>
      </c>
      <c r="F22" s="187">
        <v>3369.6000000000004</v>
      </c>
      <c r="G22" s="188">
        <v>13.62</v>
      </c>
      <c r="H22" s="189">
        <v>5.23</v>
      </c>
      <c r="I22" s="189">
        <v>8.5274983287407675</v>
      </c>
      <c r="J22" s="171">
        <v>10.680792972459638</v>
      </c>
      <c r="K22" s="171">
        <v>2.4661340743313649</v>
      </c>
    </row>
    <row r="23" spans="1:12" ht="11.25" customHeight="1">
      <c r="A23" s="143">
        <v>1990</v>
      </c>
      <c r="B23" s="187">
        <v>3187.1</v>
      </c>
      <c r="C23" s="187">
        <v>228.6</v>
      </c>
      <c r="D23" s="187">
        <v>3415.7</v>
      </c>
      <c r="E23" s="187">
        <v>94.4</v>
      </c>
      <c r="F23" s="187">
        <v>3321.2999999999997</v>
      </c>
      <c r="G23" s="188">
        <v>13.28</v>
      </c>
      <c r="H23" s="189">
        <v>6.66</v>
      </c>
      <c r="I23" s="189">
        <v>10.465774090137659</v>
      </c>
      <c r="J23" s="171">
        <v>6.8828470779514053</v>
      </c>
      <c r="K23" s="171">
        <v>2.7637087566238256</v>
      </c>
    </row>
    <row r="24" spans="1:12" ht="11.25" customHeight="1">
      <c r="A24" s="143">
        <v>1991</v>
      </c>
      <c r="B24" s="187">
        <v>3097.4</v>
      </c>
      <c r="C24" s="187">
        <v>230.9</v>
      </c>
      <c r="D24" s="187">
        <v>3328.3</v>
      </c>
      <c r="E24" s="187">
        <v>101.8</v>
      </c>
      <c r="F24" s="187">
        <v>3226.5</v>
      </c>
      <c r="G24" s="188">
        <v>12.73</v>
      </c>
      <c r="H24" s="189">
        <v>8.8699999999999992</v>
      </c>
      <c r="I24" s="189">
        <v>13.484956747799382</v>
      </c>
      <c r="J24" s="171">
        <v>7.1563613823028049</v>
      </c>
      <c r="K24" s="171">
        <v>3.0586185139560733</v>
      </c>
    </row>
    <row r="25" spans="1:12" ht="11.25" customHeight="1">
      <c r="A25" s="143">
        <v>1992</v>
      </c>
      <c r="B25" s="187">
        <v>3778.3</v>
      </c>
      <c r="C25" s="187">
        <v>211.4</v>
      </c>
      <c r="D25" s="187">
        <v>3989.7000000000003</v>
      </c>
      <c r="E25" s="187">
        <v>212.1</v>
      </c>
      <c r="F25" s="187">
        <v>3777.6000000000004</v>
      </c>
      <c r="G25" s="188">
        <v>14.7</v>
      </c>
      <c r="H25" s="189">
        <v>5.91</v>
      </c>
      <c r="I25" s="189">
        <v>8.7844466244537589</v>
      </c>
      <c r="J25" s="171">
        <v>5.5961457009741631</v>
      </c>
      <c r="K25" s="171">
        <v>5.3161891871569287</v>
      </c>
    </row>
    <row r="26" spans="1:12" ht="11.25" customHeight="1">
      <c r="A26" s="143">
        <v>1993</v>
      </c>
      <c r="B26" s="187">
        <v>3691.7</v>
      </c>
      <c r="C26" s="187">
        <v>216.2</v>
      </c>
      <c r="D26" s="187">
        <v>3907.8999999999996</v>
      </c>
      <c r="E26" s="187">
        <v>215.4</v>
      </c>
      <c r="F26" s="187">
        <v>3692.4999999999995</v>
      </c>
      <c r="G26" s="188">
        <v>14.19</v>
      </c>
      <c r="H26" s="189">
        <v>6.9</v>
      </c>
      <c r="I26" s="189">
        <v>10.018294276504923</v>
      </c>
      <c r="J26" s="171">
        <v>5.8551117129316186</v>
      </c>
      <c r="K26" s="171">
        <v>5.5119117684689991</v>
      </c>
      <c r="L26" s="32"/>
    </row>
    <row r="27" spans="1:12" ht="11.25" customHeight="1">
      <c r="A27" s="143">
        <v>1994</v>
      </c>
      <c r="B27" s="187">
        <v>3923.2</v>
      </c>
      <c r="C27" s="187">
        <v>271.2</v>
      </c>
      <c r="D27" s="187">
        <v>4194.3999999999996</v>
      </c>
      <c r="E27" s="187">
        <v>242.4</v>
      </c>
      <c r="F27" s="187">
        <v>3951.9999999999995</v>
      </c>
      <c r="G27" s="188">
        <v>15</v>
      </c>
      <c r="H27" s="189">
        <v>6.8</v>
      </c>
      <c r="I27" s="189">
        <v>9.6670552443774707</v>
      </c>
      <c r="J27" s="171">
        <v>6.8623481781376521</v>
      </c>
      <c r="K27" s="171">
        <v>5.7791340835399589</v>
      </c>
      <c r="L27" s="32"/>
    </row>
    <row r="28" spans="1:12" ht="11.25" customHeight="1">
      <c r="A28" s="143">
        <v>1995</v>
      </c>
      <c r="B28" s="187">
        <v>3942.6</v>
      </c>
      <c r="C28" s="187">
        <v>336.4</v>
      </c>
      <c r="D28" s="187">
        <v>4279</v>
      </c>
      <c r="E28" s="187">
        <v>239.24299999999999</v>
      </c>
      <c r="F28" s="187">
        <v>4039.7570000000001</v>
      </c>
      <c r="G28" s="188">
        <v>15.16</v>
      </c>
      <c r="H28" s="189">
        <v>8.9</v>
      </c>
      <c r="I28" s="189">
        <v>12.392263885601304</v>
      </c>
      <c r="J28" s="171">
        <v>8.3272335439978189</v>
      </c>
      <c r="K28" s="171">
        <v>5.5910960504790834</v>
      </c>
      <c r="L28" s="32"/>
    </row>
    <row r="29" spans="1:12" ht="11.25" customHeight="1">
      <c r="A29" s="143">
        <v>1996</v>
      </c>
      <c r="B29" s="187">
        <v>4272.3999999999996</v>
      </c>
      <c r="C29" s="187">
        <v>455.3</v>
      </c>
      <c r="D29" s="187">
        <v>4727.7</v>
      </c>
      <c r="E29" s="187">
        <v>255.26</v>
      </c>
      <c r="F29" s="187">
        <v>4472.4399999999996</v>
      </c>
      <c r="G29" s="188">
        <v>16.579999999999998</v>
      </c>
      <c r="H29" s="189">
        <v>6.3</v>
      </c>
      <c r="I29" s="189">
        <v>8.6145599737461023</v>
      </c>
      <c r="J29" s="171">
        <v>10.180125390167337</v>
      </c>
      <c r="K29" s="171">
        <v>5.3992427607504707</v>
      </c>
      <c r="L29" s="32"/>
    </row>
    <row r="30" spans="1:12" ht="11.25" customHeight="1">
      <c r="A30" s="143">
        <v>1997</v>
      </c>
      <c r="B30" s="187">
        <v>3992.3</v>
      </c>
      <c r="C30" s="187">
        <v>504.2</v>
      </c>
      <c r="D30" s="187">
        <v>4496.5</v>
      </c>
      <c r="E30" s="187">
        <v>268.88900000000001</v>
      </c>
      <c r="F30" s="187">
        <v>4227.6109999999999</v>
      </c>
      <c r="G30" s="188">
        <v>15.49</v>
      </c>
      <c r="H30" s="189">
        <v>7.64</v>
      </c>
      <c r="I30" s="189">
        <v>10.268955227892848</v>
      </c>
      <c r="J30" s="171">
        <v>11.926357462879153</v>
      </c>
      <c r="K30" s="171">
        <v>5.9799621928166351</v>
      </c>
      <c r="L30" s="32"/>
    </row>
    <row r="31" spans="1:12" ht="11.25" customHeight="1">
      <c r="A31" s="143">
        <v>1998</v>
      </c>
      <c r="B31" s="187">
        <v>3720.5</v>
      </c>
      <c r="C31" s="187">
        <v>484.20299999999997</v>
      </c>
      <c r="D31" s="187">
        <v>4204.7029999999995</v>
      </c>
      <c r="E31" s="187">
        <v>244.79</v>
      </c>
      <c r="F31" s="187">
        <v>3959.9129999999996</v>
      </c>
      <c r="G31" s="188">
        <v>14.34</v>
      </c>
      <c r="H31" s="189">
        <v>7.86</v>
      </c>
      <c r="I31" s="189">
        <v>10.449487496510192</v>
      </c>
      <c r="J31" s="171">
        <v>12.227617121891315</v>
      </c>
      <c r="K31" s="171">
        <v>5.8218142874776175</v>
      </c>
      <c r="L31" s="32"/>
    </row>
    <row r="32" spans="1:12" ht="11.25" customHeight="1">
      <c r="A32" s="143">
        <v>1999</v>
      </c>
      <c r="B32" s="187">
        <v>4058.8</v>
      </c>
      <c r="C32" s="187">
        <v>481.61399999999998</v>
      </c>
      <c r="D32" s="187">
        <v>4540.4139999999998</v>
      </c>
      <c r="E32" s="187">
        <v>292.21899999999999</v>
      </c>
      <c r="F32" s="187">
        <v>4248.1949999999997</v>
      </c>
      <c r="G32" s="188">
        <v>15.21</v>
      </c>
      <c r="H32" s="189">
        <v>6.55</v>
      </c>
      <c r="I32" s="189">
        <v>8.5876861757919016</v>
      </c>
      <c r="J32" s="171">
        <v>11.336908969574138</v>
      </c>
      <c r="K32" s="171">
        <v>6.4359549591733263</v>
      </c>
      <c r="L32" s="32"/>
    </row>
    <row r="33" spans="1:14" ht="11.25" customHeight="1">
      <c r="A33" s="143">
        <v>2000</v>
      </c>
      <c r="B33" s="187">
        <v>3749.4</v>
      </c>
      <c r="C33" s="187">
        <v>445.95740000000001</v>
      </c>
      <c r="D33" s="187">
        <v>4195.3573999999999</v>
      </c>
      <c r="E33" s="187">
        <v>293.27132699999999</v>
      </c>
      <c r="F33" s="187">
        <v>3902.0860729999999</v>
      </c>
      <c r="G33" s="188">
        <v>13.818339821594863</v>
      </c>
      <c r="H33" s="189">
        <v>6.4</v>
      </c>
      <c r="I33" s="189">
        <v>8.2034454470877769</v>
      </c>
      <c r="J33" s="171">
        <v>11.428692029264727</v>
      </c>
      <c r="K33" s="171">
        <v>6.9903776731870328</v>
      </c>
      <c r="L33" s="197"/>
      <c r="M33" s="197"/>
      <c r="N33" s="197"/>
    </row>
    <row r="34" spans="1:14" ht="11.25" customHeight="1">
      <c r="A34" s="143">
        <v>2001</v>
      </c>
      <c r="B34" s="187">
        <v>4047.8</v>
      </c>
      <c r="C34" s="187">
        <v>483.54388</v>
      </c>
      <c r="D34" s="187">
        <v>4531.3438800000004</v>
      </c>
      <c r="E34" s="187">
        <v>249.438211</v>
      </c>
      <c r="F34" s="187">
        <v>4281.9056690000007</v>
      </c>
      <c r="G34" s="188">
        <v>15.007957631370921</v>
      </c>
      <c r="H34" s="189">
        <v>6.75</v>
      </c>
      <c r="I34" s="189">
        <v>8.4571629037512217</v>
      </c>
      <c r="J34" s="171">
        <v>11.292726121940168</v>
      </c>
      <c r="K34" s="171">
        <v>5.5047292283630433</v>
      </c>
      <c r="L34" s="197"/>
      <c r="M34" s="197"/>
      <c r="N34" s="197"/>
    </row>
    <row r="35" spans="1:14" ht="11.25" customHeight="1">
      <c r="A35" s="143">
        <v>2002</v>
      </c>
      <c r="B35" s="187">
        <v>3958.5</v>
      </c>
      <c r="C35" s="187">
        <v>451.34305000000001</v>
      </c>
      <c r="D35" s="187">
        <v>4409.8430500000004</v>
      </c>
      <c r="E35" s="187">
        <v>364.48747700000001</v>
      </c>
      <c r="F35" s="187">
        <v>4045.3555730000003</v>
      </c>
      <c r="G35" s="188">
        <v>14.04126318012495</v>
      </c>
      <c r="H35" s="189">
        <v>8.3000000000000007</v>
      </c>
      <c r="I35" s="189">
        <v>10.245269277770234</v>
      </c>
      <c r="J35" s="171">
        <v>11.157067453165507</v>
      </c>
      <c r="K35" s="171">
        <v>8.2653163132415788</v>
      </c>
      <c r="L35" s="197"/>
      <c r="M35" s="197"/>
      <c r="N35" s="197"/>
    </row>
    <row r="36" spans="1:14" ht="11.25" customHeight="1">
      <c r="A36" s="143">
        <v>2003</v>
      </c>
      <c r="B36" s="187">
        <v>3832.7</v>
      </c>
      <c r="C36" s="187">
        <v>489.24509999999998</v>
      </c>
      <c r="D36" s="187">
        <v>4321.9450999999999</v>
      </c>
      <c r="E36" s="187">
        <v>383.654855</v>
      </c>
      <c r="F36" s="187">
        <v>3938.2902450000001</v>
      </c>
      <c r="G36" s="188">
        <v>13.542037003595157</v>
      </c>
      <c r="H36" s="189">
        <v>8.9700000000000006</v>
      </c>
      <c r="I36" s="189">
        <v>10.854964603376294</v>
      </c>
      <c r="J36" s="171">
        <v>12.422779164667686</v>
      </c>
      <c r="K36" s="171">
        <v>8.8769025548242162</v>
      </c>
      <c r="L36" s="197"/>
      <c r="M36" s="197"/>
      <c r="N36" s="197"/>
    </row>
    <row r="37" spans="1:14" ht="11.25" customHeight="1">
      <c r="A37" s="143">
        <v>2004</v>
      </c>
      <c r="B37" s="187">
        <v>3688</v>
      </c>
      <c r="C37" s="187">
        <v>546.87232999999992</v>
      </c>
      <c r="D37" s="187">
        <v>4234.8723300000001</v>
      </c>
      <c r="E37" s="187">
        <v>423.99446699999999</v>
      </c>
      <c r="F37" s="187">
        <v>3810.8778630000002</v>
      </c>
      <c r="G37" s="187">
        <v>12.985880538984814</v>
      </c>
      <c r="H37" s="189">
        <v>8.49</v>
      </c>
      <c r="I37" s="189">
        <v>10.006836236769525</v>
      </c>
      <c r="J37" s="171">
        <v>14.350298006388767</v>
      </c>
      <c r="K37" s="171">
        <v>10.01197755116268</v>
      </c>
      <c r="L37" s="197"/>
      <c r="M37" s="197"/>
      <c r="N37" s="197"/>
    </row>
    <row r="38" spans="1:14" ht="11.25" customHeight="1">
      <c r="A38" s="143">
        <v>2005</v>
      </c>
      <c r="B38" s="187">
        <v>3702.3</v>
      </c>
      <c r="C38" s="187">
        <v>659.77289000000007</v>
      </c>
      <c r="D38" s="187">
        <v>4362.0728900000004</v>
      </c>
      <c r="E38" s="187">
        <v>349.86120499999998</v>
      </c>
      <c r="F38" s="187">
        <v>4012.2116850000002</v>
      </c>
      <c r="G38" s="187">
        <v>13.54624715216322</v>
      </c>
      <c r="H38" s="189">
        <v>11.6</v>
      </c>
      <c r="I38" s="189">
        <v>13.258658132357985</v>
      </c>
      <c r="J38" s="171">
        <v>16.444119647690027</v>
      </c>
      <c r="K38" s="171">
        <v>8.0205263374221136</v>
      </c>
      <c r="L38" s="197"/>
      <c r="M38" s="197"/>
      <c r="N38" s="197"/>
    </row>
    <row r="39" spans="1:14" ht="11.25" customHeight="1">
      <c r="A39" s="143">
        <v>2006</v>
      </c>
      <c r="B39" s="187">
        <v>3986.5</v>
      </c>
      <c r="C39" s="187">
        <v>830.52339000000006</v>
      </c>
      <c r="D39" s="187">
        <v>4817.0233900000003</v>
      </c>
      <c r="E39" s="187">
        <v>297.389702</v>
      </c>
      <c r="F39" s="187">
        <v>4519.6336879999999</v>
      </c>
      <c r="G39" s="187">
        <v>15.116042800932085</v>
      </c>
      <c r="H39" s="189">
        <v>10.4</v>
      </c>
      <c r="I39" s="189">
        <v>11.528399769432005</v>
      </c>
      <c r="J39" s="171">
        <v>18.375900511696518</v>
      </c>
      <c r="K39" s="171">
        <v>6.1737234371203664</v>
      </c>
      <c r="L39" s="197"/>
      <c r="M39" s="197"/>
      <c r="N39" s="197"/>
    </row>
    <row r="40" spans="1:14" ht="11.25" customHeight="1">
      <c r="A40" s="143">
        <v>2007</v>
      </c>
      <c r="B40" s="187">
        <v>3734.9</v>
      </c>
      <c r="C40" s="187">
        <v>902.71295999999995</v>
      </c>
      <c r="D40" s="187">
        <v>4637.6129600000004</v>
      </c>
      <c r="E40" s="187">
        <v>286.022559</v>
      </c>
      <c r="F40" s="187">
        <v>4351.5904010000004</v>
      </c>
      <c r="G40" s="187">
        <v>14.409052850132404</v>
      </c>
      <c r="H40" s="189">
        <v>11.3</v>
      </c>
      <c r="I40" s="189">
        <v>12.196043301350199</v>
      </c>
      <c r="J40" s="171">
        <v>20.744437707017543</v>
      </c>
      <c r="K40" s="171">
        <v>6.1674521239047078</v>
      </c>
      <c r="L40" s="197"/>
      <c r="M40" s="197"/>
      <c r="N40" s="197"/>
    </row>
    <row r="41" spans="1:14" ht="11.25" customHeight="1">
      <c r="A41" s="143">
        <v>2008</v>
      </c>
      <c r="B41" s="187">
        <v>3994</v>
      </c>
      <c r="C41" s="187">
        <v>1057.1282333300001</v>
      </c>
      <c r="D41" s="187">
        <v>5051.1282333300005</v>
      </c>
      <c r="E41" s="187">
        <v>307.10350288000001</v>
      </c>
      <c r="F41" s="187">
        <v>4744.0247304500008</v>
      </c>
      <c r="G41" s="187">
        <v>15.564499932301015</v>
      </c>
      <c r="H41" s="189">
        <v>12.5</v>
      </c>
      <c r="I41" s="189">
        <v>13.241946248291789</v>
      </c>
      <c r="J41" s="171">
        <v>22.283362617077351</v>
      </c>
      <c r="K41" s="171">
        <v>6.0798991570550438</v>
      </c>
      <c r="L41" s="197"/>
      <c r="M41" s="197"/>
      <c r="N41" s="197"/>
    </row>
    <row r="42" spans="1:14" ht="11.25" customHeight="1">
      <c r="A42" s="143">
        <v>2009</v>
      </c>
      <c r="B42" s="187">
        <v>3893.1</v>
      </c>
      <c r="C42" s="187">
        <v>1002.56646233</v>
      </c>
      <c r="D42" s="187">
        <v>4895.6664623300003</v>
      </c>
      <c r="E42" s="187">
        <v>307.88600921</v>
      </c>
      <c r="F42" s="187">
        <v>4587.7804531199999</v>
      </c>
      <c r="G42" s="187">
        <v>14.922551773080123</v>
      </c>
      <c r="H42" s="189">
        <v>11.6</v>
      </c>
      <c r="I42" s="189">
        <v>12.208084698849703</v>
      </c>
      <c r="J42" s="171">
        <v>21.852973841592338</v>
      </c>
      <c r="K42" s="171">
        <v>6.2889498616592316</v>
      </c>
      <c r="L42" s="197"/>
      <c r="M42" s="197"/>
      <c r="N42" s="197"/>
    </row>
    <row r="43" spans="1:14" ht="11.25" customHeight="1">
      <c r="A43" s="143">
        <v>2010</v>
      </c>
      <c r="B43" s="187">
        <v>4170.1000000000004</v>
      </c>
      <c r="C43" s="187">
        <v>989.86866599999996</v>
      </c>
      <c r="D43" s="187">
        <v>5159.9686660000007</v>
      </c>
      <c r="E43" s="187">
        <v>296.05295636</v>
      </c>
      <c r="F43" s="187">
        <v>4863.9157096400004</v>
      </c>
      <c r="G43" s="187">
        <v>15.702306883959627</v>
      </c>
      <c r="H43" s="189">
        <v>12</v>
      </c>
      <c r="I43" s="189">
        <v>12.478682251154279</v>
      </c>
      <c r="J43" s="171">
        <v>20.35127097367533</v>
      </c>
      <c r="K43" s="171">
        <v>5.7374952354022675</v>
      </c>
      <c r="L43" s="197"/>
      <c r="M43" s="197"/>
      <c r="N43" s="197"/>
    </row>
    <row r="44" spans="1:14" ht="11.25" customHeight="1">
      <c r="A44" s="143">
        <v>2011</v>
      </c>
      <c r="B44" s="187">
        <v>3612.7</v>
      </c>
      <c r="C44" s="187">
        <v>1044.27098585</v>
      </c>
      <c r="D44" s="187">
        <v>4656.97098585</v>
      </c>
      <c r="E44" s="187">
        <v>343.21865926999999</v>
      </c>
      <c r="F44" s="187">
        <v>4313.75232658</v>
      </c>
      <c r="G44" s="187">
        <v>13.823412419648804</v>
      </c>
      <c r="H44" s="192">
        <v>13.9</v>
      </c>
      <c r="I44" s="192">
        <v>14.160986990229937</v>
      </c>
      <c r="J44" s="171">
        <v>24.207949524953644</v>
      </c>
      <c r="K44" s="171">
        <v>7.3699978014218832</v>
      </c>
      <c r="L44" s="197"/>
      <c r="M44" s="197"/>
      <c r="N44" s="197"/>
    </row>
    <row r="45" spans="1:14" ht="11.25" customHeight="1">
      <c r="A45" s="143">
        <v>2012</v>
      </c>
      <c r="B45" s="187">
        <v>3615.3</v>
      </c>
      <c r="C45" s="187">
        <v>1092.5849529000002</v>
      </c>
      <c r="D45" s="187">
        <v>4707.8849528999999</v>
      </c>
      <c r="E45" s="187">
        <v>344.14091217999999</v>
      </c>
      <c r="F45" s="187">
        <v>4363.7440407200002</v>
      </c>
      <c r="G45" s="187">
        <v>13.882690999747274</v>
      </c>
      <c r="H45" s="192">
        <v>13.2</v>
      </c>
      <c r="I45" s="192">
        <v>13.199967000082498</v>
      </c>
      <c r="J45" s="171">
        <v>25.037787338226376</v>
      </c>
      <c r="K45" s="171">
        <v>7.3098836446292808</v>
      </c>
      <c r="L45" s="197"/>
      <c r="M45" s="197"/>
      <c r="N45" s="197"/>
    </row>
    <row r="46" spans="1:14" ht="11.25" customHeight="1">
      <c r="A46" s="143">
        <v>2013</v>
      </c>
      <c r="B46" s="187">
        <v>3610.2</v>
      </c>
      <c r="C46" s="187">
        <v>1302.8948950399999</v>
      </c>
      <c r="D46" s="187">
        <v>4913.0948950399998</v>
      </c>
      <c r="E46" s="187">
        <v>332.94066079999999</v>
      </c>
      <c r="F46" s="187">
        <v>4580.1542342399998</v>
      </c>
      <c r="G46" s="187">
        <v>14.477721349144927</v>
      </c>
      <c r="H46" s="192">
        <v>14.2</v>
      </c>
      <c r="I46" s="192">
        <v>13.95320272677025</v>
      </c>
      <c r="J46" s="171">
        <v>28.446528837389547</v>
      </c>
      <c r="K46" s="171">
        <v>6.7765973976224085</v>
      </c>
      <c r="L46" s="198"/>
      <c r="M46" s="198"/>
      <c r="N46" s="197"/>
    </row>
    <row r="47" spans="1:14" ht="11.25" customHeight="1">
      <c r="A47" s="143">
        <v>2014</v>
      </c>
      <c r="B47" s="187">
        <v>3326.3</v>
      </c>
      <c r="C47" s="187">
        <v>1442.61426714</v>
      </c>
      <c r="D47" s="187">
        <v>4768.9142671400004</v>
      </c>
      <c r="E47" s="187">
        <v>338.02195516</v>
      </c>
      <c r="F47" s="187">
        <v>4430.8923119800002</v>
      </c>
      <c r="G47" s="187">
        <v>13.904661349845991</v>
      </c>
      <c r="H47" s="192">
        <v>13.5</v>
      </c>
      <c r="I47" s="192">
        <v>13.023031472326057</v>
      </c>
      <c r="J47" s="171">
        <v>32.558098133857591</v>
      </c>
      <c r="K47" s="171">
        <v>7.0880275095135561</v>
      </c>
      <c r="L47" s="198"/>
      <c r="M47" s="198"/>
      <c r="N47" s="197"/>
    </row>
    <row r="48" spans="1:14" ht="11.25" customHeight="1">
      <c r="A48" s="143">
        <v>2015</v>
      </c>
      <c r="B48" s="187">
        <v>3547.5</v>
      </c>
      <c r="C48" s="187">
        <v>1555.3469825899999</v>
      </c>
      <c r="D48" s="187">
        <v>5102.8469825900002</v>
      </c>
      <c r="E48" s="187">
        <v>332.16779969999999</v>
      </c>
      <c r="F48" s="187">
        <v>4770.6791828900004</v>
      </c>
      <c r="G48" s="187">
        <v>14.86293770004259</v>
      </c>
      <c r="H48" s="192">
        <v>13.8</v>
      </c>
      <c r="I48" s="192">
        <v>13.185364245687287</v>
      </c>
      <c r="J48" s="171">
        <v>32.602212870826406</v>
      </c>
      <c r="K48" s="171">
        <v>6.5094603234879864</v>
      </c>
      <c r="L48" s="198"/>
      <c r="M48" s="198"/>
      <c r="N48" s="197"/>
    </row>
    <row r="49" spans="1:14" ht="11.25" customHeight="1">
      <c r="A49" s="143">
        <v>2016</v>
      </c>
      <c r="B49" s="187">
        <v>3994.95</v>
      </c>
      <c r="C49" s="187">
        <v>1709.61760221593</v>
      </c>
      <c r="D49" s="187">
        <v>5704.5676022159296</v>
      </c>
      <c r="E49" s="187">
        <v>350.01884400411598</v>
      </c>
      <c r="F49" s="187">
        <v>5354.5487582118139</v>
      </c>
      <c r="G49" s="187">
        <v>16.569291338409691</v>
      </c>
      <c r="H49" s="192">
        <v>13.7</v>
      </c>
      <c r="I49" s="192">
        <v>12.960812463192948</v>
      </c>
      <c r="J49" s="171">
        <v>31.928322617177322</v>
      </c>
      <c r="K49" s="171">
        <v>6.1357646786086244</v>
      </c>
      <c r="L49" s="198"/>
      <c r="M49" s="198"/>
      <c r="N49" s="197"/>
    </row>
    <row r="50" spans="1:14" ht="11.25" customHeight="1">
      <c r="A50" s="143">
        <v>2017</v>
      </c>
      <c r="B50" s="187">
        <v>4028.63</v>
      </c>
      <c r="C50" s="187">
        <v>1595.3081398825909</v>
      </c>
      <c r="D50" s="187">
        <v>5623.9381398825908</v>
      </c>
      <c r="E50" s="187">
        <v>340.13711476359924</v>
      </c>
      <c r="F50" s="187">
        <v>5283.8010251189917</v>
      </c>
      <c r="G50" s="187">
        <v>16.247549361612361</v>
      </c>
      <c r="H50" s="192">
        <v>14.7</v>
      </c>
      <c r="I50" s="192">
        <v>13.64357777303398</v>
      </c>
      <c r="J50" s="171">
        <v>30.192434050763001</v>
      </c>
      <c r="K50" s="171">
        <v>6.0480237567246817</v>
      </c>
      <c r="L50" s="198"/>
      <c r="M50" s="198"/>
      <c r="N50" s="197"/>
    </row>
    <row r="51" spans="1:14" ht="11.25" customHeight="1">
      <c r="A51" s="143">
        <v>2018</v>
      </c>
      <c r="B51" s="187">
        <v>3914.88</v>
      </c>
      <c r="C51" s="187">
        <v>1593.8594823576748</v>
      </c>
      <c r="D51" s="187">
        <v>5508.7394823576751</v>
      </c>
      <c r="E51" s="187">
        <v>326.00217682264622</v>
      </c>
      <c r="F51" s="187">
        <v>5182.737305535029</v>
      </c>
      <c r="G51" s="187">
        <v>15.853035219218759</v>
      </c>
      <c r="H51" s="192">
        <v>16.899999999999999</v>
      </c>
      <c r="I51" s="192">
        <v>15.315739868049011</v>
      </c>
      <c r="J51" s="171">
        <v>30.753236917014377</v>
      </c>
      <c r="K51" s="171">
        <v>5.9179087678170825</v>
      </c>
      <c r="L51" s="198"/>
      <c r="M51" s="198"/>
      <c r="N51" s="198"/>
    </row>
    <row r="52" spans="1:14" ht="11.25" customHeight="1">
      <c r="A52" s="143">
        <v>2019</v>
      </c>
      <c r="B52" s="187">
        <v>3579.2</v>
      </c>
      <c r="C52" s="187">
        <v>1728.9133414078219</v>
      </c>
      <c r="D52" s="187">
        <v>5308.1133414078213</v>
      </c>
      <c r="E52" s="187">
        <v>321.85087242542022</v>
      </c>
      <c r="F52" s="187">
        <v>4986.2624689824006</v>
      </c>
      <c r="G52" s="187">
        <v>15.17999031692538</v>
      </c>
      <c r="H52" s="192">
        <v>15.2</v>
      </c>
      <c r="I52" s="192">
        <v>13.534812070915292</v>
      </c>
      <c r="J52" s="171">
        <v>34.673532574001456</v>
      </c>
      <c r="K52" s="171">
        <v>6.0633760382376973</v>
      </c>
      <c r="L52" s="198"/>
      <c r="M52" s="198"/>
      <c r="N52" s="197"/>
    </row>
    <row r="53" spans="1:14" ht="11.25" customHeight="1">
      <c r="A53" s="143">
        <v>2020</v>
      </c>
      <c r="B53" s="187">
        <v>3439.27</v>
      </c>
      <c r="C53" s="187">
        <v>1657.9765220733009</v>
      </c>
      <c r="D53" s="187">
        <v>5097.2465220733011</v>
      </c>
      <c r="E53" s="187">
        <v>359.91081598484158</v>
      </c>
      <c r="F53" s="187">
        <v>4737.3357060884591</v>
      </c>
      <c r="G53" s="187">
        <v>14.279500390619171</v>
      </c>
      <c r="H53" s="192">
        <v>16.8</v>
      </c>
      <c r="I53" s="192">
        <v>14.76092572091307</v>
      </c>
      <c r="J53" s="171">
        <v>34.998079615562332</v>
      </c>
      <c r="K53" s="171">
        <v>7.0608869793970284</v>
      </c>
      <c r="L53" s="198"/>
      <c r="M53" s="198"/>
      <c r="N53" s="197"/>
    </row>
    <row r="54" spans="1:14" ht="11.25" customHeight="1">
      <c r="A54" s="143">
        <v>2021</v>
      </c>
      <c r="B54" s="187">
        <v>3339.01</v>
      </c>
      <c r="C54" s="187">
        <v>1787.5399889456189</v>
      </c>
      <c r="D54" s="187">
        <v>5126.5499889456187</v>
      </c>
      <c r="E54" s="187">
        <v>376.46576817796404</v>
      </c>
      <c r="F54" s="187">
        <v>4750.0842207676542</v>
      </c>
      <c r="G54" s="187">
        <v>14.29536619336648</v>
      </c>
      <c r="H54" s="192">
        <v>17.600000000000001</v>
      </c>
      <c r="I54" s="192">
        <v>14.799429885598725</v>
      </c>
      <c r="J54" s="171">
        <v>37.631753583028832</v>
      </c>
      <c r="K54" s="171">
        <v>7.3434525946247931</v>
      </c>
      <c r="L54" s="198"/>
      <c r="M54" s="198"/>
      <c r="N54" s="197"/>
    </row>
    <row r="55" spans="1:14" ht="11.25" customHeight="1">
      <c r="A55" s="199">
        <v>2022</v>
      </c>
      <c r="B55" s="200">
        <v>3276.98</v>
      </c>
      <c r="C55" s="200">
        <v>1766.4327115003287</v>
      </c>
      <c r="D55" s="200">
        <v>5043.4127115003284</v>
      </c>
      <c r="E55" s="200">
        <v>328.85143109931903</v>
      </c>
      <c r="F55" s="200">
        <v>4714.5612804010098</v>
      </c>
      <c r="G55" s="200">
        <v>14.135036732481934</v>
      </c>
      <c r="H55" s="193">
        <v>22.8</v>
      </c>
      <c r="I55" s="193">
        <v>17.920970876457307</v>
      </c>
      <c r="J55" s="175">
        <v>37.467594680412766</v>
      </c>
      <c r="K55" s="175">
        <v>6.5204148442868828</v>
      </c>
      <c r="L55" s="32"/>
      <c r="N55" s="201"/>
    </row>
    <row r="56" spans="1:14" ht="11.25" customHeight="1">
      <c r="A56" s="40" t="s">
        <v>232</v>
      </c>
      <c r="B56" s="202"/>
      <c r="C56" s="202"/>
      <c r="D56" s="202"/>
      <c r="E56" s="202"/>
      <c r="F56" s="202"/>
      <c r="G56" s="202"/>
      <c r="H56" s="202"/>
      <c r="I56" s="202"/>
      <c r="J56" s="202"/>
      <c r="K56" s="32"/>
      <c r="L56" s="32"/>
    </row>
    <row r="57" spans="1:14" ht="11.25" customHeight="1">
      <c r="A57" s="39" t="s">
        <v>105</v>
      </c>
      <c r="B57" s="202"/>
      <c r="C57" s="202"/>
      <c r="D57" s="202"/>
      <c r="E57" s="202"/>
      <c r="F57" s="202"/>
      <c r="G57" s="202"/>
      <c r="H57" s="202"/>
      <c r="I57" s="202"/>
      <c r="J57" s="202"/>
      <c r="K57" s="32"/>
      <c r="L57" s="32"/>
    </row>
    <row r="58" spans="1:14" ht="11.25" customHeight="1">
      <c r="A58" s="39" t="s">
        <v>233</v>
      </c>
      <c r="B58" s="202"/>
      <c r="C58" s="202"/>
      <c r="D58" s="202"/>
      <c r="E58" s="202"/>
      <c r="F58" s="202"/>
      <c r="G58" s="202"/>
      <c r="H58" s="202"/>
      <c r="I58" s="202"/>
      <c r="J58" s="202"/>
      <c r="K58" s="32"/>
    </row>
    <row r="59" spans="1:14" ht="11.25" customHeight="1">
      <c r="A59" s="39" t="s">
        <v>106</v>
      </c>
    </row>
    <row r="60" spans="1:14" ht="11.25" customHeight="1">
      <c r="A60" s="12" t="s">
        <v>29</v>
      </c>
      <c r="B60" s="203"/>
      <c r="C60" s="203"/>
      <c r="D60" s="203"/>
      <c r="E60" s="203"/>
      <c r="F60" s="203"/>
      <c r="G60" s="144"/>
      <c r="H60" s="162"/>
      <c r="I60" s="162"/>
      <c r="J60" s="144"/>
      <c r="K60" s="144"/>
    </row>
    <row r="61" spans="1:14">
      <c r="B61" s="203"/>
      <c r="C61" s="203"/>
      <c r="D61" s="203"/>
      <c r="E61" s="203"/>
      <c r="F61" s="203"/>
      <c r="G61" s="144"/>
      <c r="H61" s="162"/>
      <c r="I61" s="162"/>
      <c r="J61" s="144"/>
      <c r="K61" s="144"/>
    </row>
    <row r="62" spans="1:14">
      <c r="B62" s="203"/>
      <c r="C62" s="203"/>
      <c r="D62" s="203"/>
      <c r="E62" s="203"/>
      <c r="F62" s="203"/>
      <c r="G62" s="144"/>
      <c r="H62" s="162"/>
      <c r="I62" s="162"/>
      <c r="J62" s="144"/>
      <c r="K62" s="144"/>
    </row>
    <row r="63" spans="1:14">
      <c r="B63" s="203"/>
      <c r="C63" s="203"/>
      <c r="D63" s="203"/>
      <c r="E63" s="203"/>
      <c r="F63" s="203"/>
      <c r="G63" s="144"/>
      <c r="H63" s="162"/>
      <c r="I63" s="162"/>
      <c r="J63" s="144"/>
      <c r="K63" s="144"/>
    </row>
    <row r="64" spans="1:14">
      <c r="B64" s="203"/>
      <c r="C64" s="203"/>
      <c r="D64" s="203"/>
      <c r="E64" s="203"/>
      <c r="F64" s="203"/>
      <c r="G64" s="144"/>
      <c r="H64" s="162"/>
      <c r="I64" s="162"/>
      <c r="J64" s="144"/>
      <c r="K64" s="144"/>
    </row>
    <row r="65" spans="2:11">
      <c r="B65" s="203"/>
      <c r="C65" s="203"/>
      <c r="D65" s="203"/>
      <c r="E65" s="203"/>
      <c r="F65" s="203"/>
      <c r="G65" s="144"/>
      <c r="H65" s="162"/>
      <c r="I65" s="162"/>
      <c r="J65" s="144"/>
      <c r="K65" s="144"/>
    </row>
    <row r="66" spans="2:11">
      <c r="B66" s="203"/>
      <c r="C66" s="203"/>
      <c r="D66" s="203"/>
      <c r="E66" s="203"/>
      <c r="F66" s="203"/>
      <c r="G66" s="144"/>
      <c r="H66" s="162"/>
      <c r="I66" s="162"/>
      <c r="J66" s="144"/>
      <c r="K66" s="144"/>
    </row>
    <row r="67" spans="2:11">
      <c r="B67" s="203"/>
      <c r="C67" s="203"/>
      <c r="D67" s="203"/>
      <c r="E67" s="203"/>
      <c r="F67" s="203"/>
      <c r="G67" s="144"/>
      <c r="H67" s="162"/>
      <c r="I67" s="162"/>
      <c r="J67" s="144"/>
      <c r="K67" s="144"/>
    </row>
  </sheetData>
  <pageMargins left="0.31" right="0.27" top="0.75" bottom="0.75" header="0" footer="0.5"/>
  <pageSetup scale="89" firstPageNumber="75"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1467-B4CC-43A4-80A5-9F0DE8DD0CF5}">
  <sheetPr transitionEvaluation="1" codeName="Sheet114">
    <pageSetUpPr fitToPage="1"/>
  </sheetPr>
  <dimension ref="A1:P58"/>
  <sheetViews>
    <sheetView showGridLines="0" zoomScale="140" zoomScaleNormal="140" workbookViewId="0"/>
  </sheetViews>
  <sheetFormatPr defaultColWidth="9.140625" defaultRowHeight="15"/>
  <cols>
    <col min="1" max="1" width="11.140625" style="6" customWidth="1"/>
    <col min="2" max="4" width="14.42578125" style="6" customWidth="1"/>
    <col min="5" max="6" width="13.85546875" style="6" customWidth="1"/>
    <col min="7" max="7" width="16" style="6" bestFit="1" customWidth="1"/>
    <col min="8" max="8" width="9.140625" style="6"/>
    <col min="9" max="9" width="11.28515625" style="6" bestFit="1" customWidth="1"/>
    <col min="10" max="11" width="9.140625" style="6"/>
    <col min="12" max="12" width="12.5703125" style="6" customWidth="1"/>
    <col min="13" max="13" width="3.5703125" style="6" customWidth="1"/>
    <col min="14" max="16384" width="9.140625" style="6"/>
  </cols>
  <sheetData>
    <row r="1" spans="1:16" ht="11.25" customHeight="1">
      <c r="A1" s="68" t="s">
        <v>112</v>
      </c>
      <c r="B1" s="69"/>
      <c r="C1" s="69"/>
      <c r="D1" s="69"/>
      <c r="E1" s="46"/>
      <c r="F1" s="46"/>
      <c r="G1" s="46"/>
      <c r="H1" s="46"/>
      <c r="I1" s="46"/>
      <c r="J1" s="46"/>
      <c r="K1" s="46"/>
      <c r="L1" s="46"/>
      <c r="M1" s="46"/>
      <c r="N1" s="46"/>
      <c r="O1" s="46"/>
      <c r="P1" s="46"/>
    </row>
    <row r="2" spans="1:16" ht="22.5">
      <c r="A2" s="205" t="s">
        <v>23</v>
      </c>
      <c r="B2" s="204" t="s">
        <v>109</v>
      </c>
      <c r="C2" s="204" t="s">
        <v>110</v>
      </c>
      <c r="D2" s="204" t="s">
        <v>111</v>
      </c>
      <c r="E2" s="46"/>
      <c r="F2" s="46"/>
      <c r="G2" s="46"/>
      <c r="H2" s="46"/>
      <c r="I2" s="46"/>
      <c r="J2" s="46"/>
      <c r="K2" s="46"/>
      <c r="L2" s="46"/>
      <c r="M2" s="46"/>
      <c r="N2" s="46"/>
      <c r="O2" s="46"/>
      <c r="P2" s="46"/>
    </row>
    <row r="3" spans="1:16" ht="11.25" customHeight="1">
      <c r="A3" s="56">
        <v>1980</v>
      </c>
      <c r="B3" s="206">
        <v>169917</v>
      </c>
      <c r="C3" s="206">
        <v>205725</v>
      </c>
      <c r="D3" s="206">
        <v>45027</v>
      </c>
      <c r="E3" s="46"/>
      <c r="F3" s="46"/>
      <c r="G3" s="46"/>
      <c r="H3" s="46"/>
      <c r="I3" s="46"/>
      <c r="J3" s="46"/>
      <c r="K3" s="46"/>
      <c r="L3" s="46"/>
      <c r="M3" s="46"/>
      <c r="N3" s="46"/>
      <c r="O3" s="46"/>
      <c r="P3" s="46"/>
    </row>
    <row r="4" spans="1:16" ht="11.25" customHeight="1">
      <c r="A4" s="56">
        <v>1981</v>
      </c>
      <c r="B4" s="206">
        <v>138044</v>
      </c>
      <c r="C4" s="206">
        <v>125660</v>
      </c>
      <c r="D4" s="206">
        <v>52007</v>
      </c>
      <c r="E4" s="46"/>
      <c r="F4" s="46"/>
      <c r="G4" s="46"/>
      <c r="H4" s="46"/>
      <c r="I4" s="46"/>
      <c r="J4" s="46"/>
      <c r="K4" s="46"/>
      <c r="L4" s="46"/>
      <c r="M4" s="46"/>
      <c r="N4" s="46"/>
      <c r="O4" s="46"/>
      <c r="P4" s="46"/>
    </row>
    <row r="5" spans="1:16" ht="11.25" customHeight="1">
      <c r="A5" s="56">
        <v>1982</v>
      </c>
      <c r="B5" s="206">
        <v>182483</v>
      </c>
      <c r="C5" s="206">
        <v>237436</v>
      </c>
      <c r="D5" s="206">
        <v>148923</v>
      </c>
      <c r="E5" s="46"/>
      <c r="F5" s="46"/>
      <c r="G5" s="46"/>
      <c r="H5" s="46"/>
      <c r="I5" s="46"/>
      <c r="J5" s="46"/>
      <c r="K5" s="46"/>
      <c r="L5" s="46"/>
      <c r="M5" s="46"/>
      <c r="N5" s="46"/>
      <c r="O5" s="46"/>
      <c r="P5" s="46"/>
    </row>
    <row r="6" spans="1:16" ht="11.25" customHeight="1">
      <c r="A6" s="56">
        <v>1983</v>
      </c>
      <c r="B6" s="206">
        <v>166089</v>
      </c>
      <c r="C6" s="206">
        <v>186234</v>
      </c>
      <c r="D6" s="206">
        <v>95114</v>
      </c>
      <c r="E6" s="46"/>
      <c r="F6" s="46"/>
      <c r="G6" s="46"/>
      <c r="H6" s="46"/>
      <c r="I6" s="46"/>
      <c r="J6" s="46"/>
      <c r="K6" s="46"/>
      <c r="L6" s="46"/>
      <c r="M6" s="46"/>
      <c r="N6" s="46"/>
      <c r="O6" s="46"/>
      <c r="P6" s="46"/>
    </row>
    <row r="7" spans="1:16" ht="11.25" customHeight="1">
      <c r="A7" s="56">
        <v>1984</v>
      </c>
      <c r="B7" s="206">
        <v>246671</v>
      </c>
      <c r="C7" s="206">
        <v>283445</v>
      </c>
      <c r="D7" s="206">
        <v>98434</v>
      </c>
      <c r="E7" s="46"/>
      <c r="F7" s="46"/>
      <c r="G7" s="46"/>
      <c r="H7" s="46"/>
      <c r="I7" s="46"/>
      <c r="J7" s="46"/>
      <c r="K7" s="46"/>
      <c r="L7" s="46"/>
      <c r="M7" s="46"/>
      <c r="N7" s="46"/>
      <c r="O7" s="46"/>
      <c r="P7" s="46"/>
    </row>
    <row r="8" spans="1:16" ht="11.25" customHeight="1">
      <c r="A8" s="56">
        <v>1985</v>
      </c>
      <c r="B8" s="206">
        <v>246042</v>
      </c>
      <c r="C8" s="206">
        <v>220021</v>
      </c>
      <c r="D8" s="206">
        <v>94062</v>
      </c>
      <c r="E8" s="46"/>
      <c r="F8" s="46"/>
      <c r="G8" s="46"/>
      <c r="H8" s="46"/>
      <c r="I8" s="46"/>
      <c r="J8" s="46"/>
      <c r="K8" s="46"/>
      <c r="L8" s="46"/>
      <c r="M8" s="46"/>
      <c r="N8" s="46"/>
      <c r="O8" s="46"/>
      <c r="P8" s="46"/>
    </row>
    <row r="9" spans="1:16" ht="11.25" customHeight="1">
      <c r="A9" s="56">
        <v>1986</v>
      </c>
      <c r="B9" s="206">
        <v>319851</v>
      </c>
      <c r="C9" s="206">
        <v>197416</v>
      </c>
      <c r="D9" s="206">
        <v>145194</v>
      </c>
      <c r="E9" s="46"/>
      <c r="F9" s="46"/>
      <c r="G9" s="46"/>
      <c r="H9" s="46"/>
      <c r="I9" s="46"/>
      <c r="J9" s="46"/>
      <c r="K9" s="46"/>
      <c r="L9" s="46"/>
      <c r="M9" s="46"/>
      <c r="N9" s="46"/>
      <c r="O9" s="46"/>
      <c r="P9" s="46"/>
    </row>
    <row r="10" spans="1:16" ht="11.25" customHeight="1">
      <c r="A10" s="56">
        <v>1987</v>
      </c>
      <c r="B10" s="206">
        <v>300756</v>
      </c>
      <c r="C10" s="206">
        <v>307605</v>
      </c>
      <c r="D10" s="206">
        <v>163146</v>
      </c>
      <c r="E10" s="46"/>
      <c r="F10" s="46"/>
      <c r="G10" s="46"/>
      <c r="H10" s="46"/>
      <c r="I10" s="46"/>
      <c r="J10" s="46"/>
      <c r="K10" s="46"/>
      <c r="L10" s="46"/>
      <c r="M10" s="46"/>
      <c r="N10" s="46"/>
      <c r="O10" s="46"/>
      <c r="P10" s="46"/>
    </row>
    <row r="11" spans="1:16" ht="11.25" customHeight="1">
      <c r="A11" s="56">
        <v>1988</v>
      </c>
      <c r="B11" s="206">
        <v>327038</v>
      </c>
      <c r="C11" s="206">
        <v>262423</v>
      </c>
      <c r="D11" s="206">
        <v>154412</v>
      </c>
      <c r="E11" s="46"/>
      <c r="F11" s="46"/>
      <c r="G11" s="46"/>
      <c r="H11" s="46"/>
      <c r="I11" s="46"/>
      <c r="J11" s="46"/>
      <c r="K11" s="46"/>
      <c r="L11" s="46"/>
      <c r="M11" s="46"/>
      <c r="N11" s="46"/>
      <c r="O11" s="46"/>
      <c r="P11" s="46"/>
    </row>
    <row r="12" spans="1:16" ht="11.25" customHeight="1">
      <c r="A12" s="56">
        <v>1989</v>
      </c>
      <c r="B12" s="206">
        <v>476155.239</v>
      </c>
      <c r="C12" s="206">
        <v>359918.41899999999</v>
      </c>
      <c r="D12" s="206">
        <v>241523</v>
      </c>
      <c r="E12" s="46"/>
      <c r="F12" s="46"/>
      <c r="G12" s="46"/>
      <c r="H12" s="46"/>
      <c r="I12" s="46"/>
      <c r="J12" s="46"/>
      <c r="K12" s="46"/>
      <c r="L12" s="46"/>
      <c r="M12" s="46"/>
      <c r="N12" s="46"/>
      <c r="O12" s="46"/>
      <c r="P12" s="46"/>
    </row>
    <row r="13" spans="1:16" ht="11.25" customHeight="1">
      <c r="A13" s="56">
        <v>1990</v>
      </c>
      <c r="B13" s="206">
        <v>530254.64199999999</v>
      </c>
      <c r="C13" s="206">
        <v>228611.13800000001</v>
      </c>
      <c r="D13" s="206">
        <v>201256</v>
      </c>
      <c r="E13" s="59"/>
      <c r="F13" s="46"/>
      <c r="G13" s="46"/>
      <c r="H13" s="46"/>
      <c r="I13" s="46"/>
      <c r="J13" s="46"/>
      <c r="K13" s="46"/>
      <c r="L13" s="46"/>
      <c r="M13" s="46"/>
      <c r="N13" s="46"/>
      <c r="O13" s="46"/>
      <c r="P13" s="46"/>
    </row>
    <row r="14" spans="1:16" ht="11.25" customHeight="1">
      <c r="A14" s="56">
        <v>1991</v>
      </c>
      <c r="B14" s="206">
        <v>602482.26399999997</v>
      </c>
      <c r="C14" s="206">
        <v>230933</v>
      </c>
      <c r="D14" s="206">
        <v>289379</v>
      </c>
      <c r="E14" s="60"/>
      <c r="F14" s="60"/>
      <c r="G14" s="60"/>
      <c r="H14" s="46"/>
      <c r="I14" s="46"/>
      <c r="J14" s="46"/>
      <c r="K14" s="46"/>
      <c r="L14" s="46"/>
      <c r="M14" s="46"/>
      <c r="N14" s="46"/>
      <c r="O14" s="46"/>
      <c r="P14" s="46"/>
    </row>
    <row r="15" spans="1:16" ht="11.25" customHeight="1">
      <c r="A15" s="56">
        <v>1992</v>
      </c>
      <c r="B15" s="206">
        <v>481867.37199999997</v>
      </c>
      <c r="C15" s="206">
        <v>211421</v>
      </c>
      <c r="D15" s="206">
        <v>229085</v>
      </c>
      <c r="E15" s="59"/>
      <c r="F15" s="46"/>
      <c r="G15" s="46"/>
      <c r="H15" s="46"/>
      <c r="I15" s="46"/>
      <c r="J15" s="46"/>
      <c r="K15" s="46"/>
      <c r="L15" s="46"/>
      <c r="M15" s="46"/>
      <c r="N15" s="46"/>
      <c r="O15" s="46"/>
      <c r="P15" s="46"/>
    </row>
    <row r="16" spans="1:16" ht="11.25" customHeight="1">
      <c r="A16" s="56">
        <v>1993</v>
      </c>
      <c r="B16" s="206">
        <v>458139.63299999997</v>
      </c>
      <c r="C16" s="206">
        <v>216229.383</v>
      </c>
      <c r="D16" s="206">
        <v>260889</v>
      </c>
      <c r="E16" s="59"/>
      <c r="F16" s="46"/>
      <c r="G16" s="46"/>
      <c r="H16" s="46"/>
      <c r="I16" s="46"/>
      <c r="J16" s="46"/>
      <c r="K16" s="46"/>
      <c r="L16" s="46"/>
      <c r="M16" s="46"/>
      <c r="N16" s="46"/>
      <c r="O16" s="46"/>
      <c r="P16" s="46"/>
    </row>
    <row r="17" spans="1:16" ht="11.25" customHeight="1">
      <c r="A17" s="56">
        <v>1994</v>
      </c>
      <c r="B17" s="206">
        <v>523899</v>
      </c>
      <c r="C17" s="206">
        <v>271179</v>
      </c>
      <c r="D17" s="206">
        <v>255841</v>
      </c>
      <c r="E17" s="59"/>
      <c r="F17" s="46"/>
      <c r="G17" s="46"/>
      <c r="H17" s="46"/>
      <c r="I17" s="46"/>
      <c r="J17" s="46"/>
      <c r="K17" s="46"/>
      <c r="L17" s="46"/>
      <c r="M17" s="46"/>
      <c r="N17" s="46"/>
      <c r="O17" s="46"/>
      <c r="P17" s="46"/>
    </row>
    <row r="18" spans="1:16" ht="11.25" customHeight="1">
      <c r="A18" s="56">
        <v>1995</v>
      </c>
      <c r="B18" s="206">
        <v>613124</v>
      </c>
      <c r="C18" s="206">
        <v>336366.87700000004</v>
      </c>
      <c r="D18" s="206">
        <v>274048.90299999999</v>
      </c>
      <c r="E18" s="58"/>
      <c r="F18" s="9"/>
      <c r="G18" s="55"/>
      <c r="H18" s="49"/>
      <c r="I18" s="46"/>
      <c r="J18" s="46"/>
      <c r="K18" s="46"/>
      <c r="L18" s="46"/>
      <c r="M18" s="46"/>
      <c r="N18" s="46"/>
      <c r="O18" s="46"/>
      <c r="P18" s="46"/>
    </row>
    <row r="19" spans="1:16" ht="11.25" customHeight="1">
      <c r="A19" s="56">
        <v>1996</v>
      </c>
      <c r="B19" s="206">
        <v>740784</v>
      </c>
      <c r="C19" s="206">
        <v>455271.53200000001</v>
      </c>
      <c r="D19" s="206">
        <v>282335.5780000001</v>
      </c>
      <c r="E19" s="58"/>
      <c r="F19" s="9"/>
      <c r="G19" s="55"/>
      <c r="H19" s="49"/>
      <c r="I19" s="46"/>
      <c r="J19" s="46"/>
      <c r="K19" s="46"/>
      <c r="L19" s="46"/>
      <c r="M19" s="46"/>
      <c r="N19" s="46"/>
      <c r="O19" s="46"/>
      <c r="P19" s="46"/>
    </row>
    <row r="20" spans="1:16" ht="11.25" customHeight="1">
      <c r="A20" s="56">
        <v>1997</v>
      </c>
      <c r="B20" s="206">
        <v>921631</v>
      </c>
      <c r="C20" s="206">
        <v>504210.64199999999</v>
      </c>
      <c r="D20" s="206">
        <v>362841.69800000009</v>
      </c>
      <c r="E20" s="58"/>
      <c r="F20" s="9"/>
      <c r="G20" s="55"/>
      <c r="H20" s="49"/>
      <c r="I20" s="46"/>
      <c r="J20" s="46"/>
      <c r="K20" s="46"/>
      <c r="L20" s="46"/>
      <c r="M20" s="46"/>
      <c r="N20" s="46"/>
      <c r="O20" s="46"/>
      <c r="P20" s="46"/>
    </row>
    <row r="21" spans="1:16" ht="11.25" customHeight="1">
      <c r="A21" s="56">
        <v>1998</v>
      </c>
      <c r="B21" s="206">
        <v>938571</v>
      </c>
      <c r="C21" s="206">
        <v>484203.37300000002</v>
      </c>
      <c r="D21" s="206">
        <v>418099.82699999993</v>
      </c>
      <c r="E21" s="58"/>
      <c r="F21" s="9"/>
      <c r="G21" s="55"/>
      <c r="H21" s="49"/>
      <c r="I21" s="46"/>
      <c r="J21" s="46"/>
      <c r="K21" s="46"/>
      <c r="L21" s="46"/>
      <c r="M21" s="46"/>
      <c r="N21" s="46"/>
      <c r="O21" s="46"/>
      <c r="P21" s="46"/>
    </row>
    <row r="22" spans="1:16" ht="11.25" customHeight="1">
      <c r="A22" s="56">
        <v>1999</v>
      </c>
      <c r="B22" s="206">
        <v>1108065</v>
      </c>
      <c r="C22" s="206">
        <v>481659</v>
      </c>
      <c r="D22" s="206">
        <v>441094.24</v>
      </c>
      <c r="E22" s="58"/>
      <c r="F22" s="9"/>
      <c r="G22" s="55"/>
      <c r="H22" s="49"/>
      <c r="I22" s="46"/>
      <c r="J22" s="46"/>
      <c r="K22" s="46"/>
      <c r="L22" s="46"/>
      <c r="M22" s="46"/>
      <c r="N22" s="46"/>
      <c r="O22" s="46"/>
      <c r="P22" s="46"/>
    </row>
    <row r="23" spans="1:16" ht="11.25" customHeight="1">
      <c r="A23" s="56">
        <v>2000</v>
      </c>
      <c r="B23" s="206">
        <v>1119157.45471</v>
      </c>
      <c r="C23" s="206">
        <v>445957.4</v>
      </c>
      <c r="D23" s="206">
        <v>403714.51529000013</v>
      </c>
      <c r="E23" s="58"/>
      <c r="F23" s="9"/>
      <c r="G23" s="55"/>
      <c r="H23" s="49"/>
      <c r="I23" s="46"/>
      <c r="J23" s="46"/>
      <c r="K23" s="46"/>
      <c r="L23" s="46"/>
      <c r="M23" s="46"/>
      <c r="N23" s="46"/>
      <c r="O23" s="46"/>
      <c r="P23" s="46"/>
    </row>
    <row r="24" spans="1:16" ht="11.25" customHeight="1">
      <c r="A24" s="56">
        <v>2001</v>
      </c>
      <c r="B24" s="206">
        <v>1070135.0482000001</v>
      </c>
      <c r="C24" s="206">
        <v>483543.88</v>
      </c>
      <c r="D24" s="206">
        <v>362110.92180000001</v>
      </c>
      <c r="E24" s="58"/>
      <c r="F24" s="9"/>
      <c r="G24" s="55"/>
      <c r="H24" s="49"/>
      <c r="I24" s="46"/>
      <c r="J24" s="46"/>
      <c r="K24" s="46"/>
      <c r="L24" s="46"/>
      <c r="M24" s="46"/>
      <c r="N24" s="46"/>
      <c r="O24" s="46"/>
      <c r="P24" s="46"/>
    </row>
    <row r="25" spans="1:16" ht="11.25" customHeight="1">
      <c r="A25" s="56">
        <v>2002</v>
      </c>
      <c r="B25" s="206">
        <v>1108585.3097300001</v>
      </c>
      <c r="C25" s="206">
        <v>451343.05</v>
      </c>
      <c r="D25" s="206">
        <v>391162.42026999994</v>
      </c>
      <c r="E25" s="58"/>
      <c r="F25" s="9"/>
      <c r="G25" s="55"/>
      <c r="H25" s="49"/>
      <c r="I25" s="46"/>
      <c r="J25" s="46"/>
      <c r="K25" s="46"/>
      <c r="L25" s="46"/>
      <c r="M25" s="46"/>
      <c r="N25" s="46"/>
      <c r="O25" s="46"/>
      <c r="P25" s="46"/>
    </row>
    <row r="26" spans="1:16" ht="11.25" customHeight="1">
      <c r="A26" s="56">
        <v>2003</v>
      </c>
      <c r="B26" s="206">
        <v>1079233.5171400001</v>
      </c>
      <c r="C26" s="206">
        <v>489245.1</v>
      </c>
      <c r="D26" s="206">
        <v>378985.22285999998</v>
      </c>
      <c r="E26" s="58"/>
      <c r="F26" s="9"/>
      <c r="G26" s="55"/>
      <c r="H26" s="49"/>
      <c r="I26" s="46"/>
      <c r="J26" s="46"/>
      <c r="K26" s="46"/>
      <c r="L26" s="46"/>
      <c r="M26" s="46"/>
      <c r="N26" s="46"/>
      <c r="O26" s="46"/>
      <c r="P26" s="46"/>
    </row>
    <row r="27" spans="1:16" ht="11.25" customHeight="1">
      <c r="A27" s="56">
        <v>2004</v>
      </c>
      <c r="B27" s="206">
        <v>910795.2382100001</v>
      </c>
      <c r="C27" s="206">
        <v>546872.32999999996</v>
      </c>
      <c r="D27" s="206">
        <v>376308.22178999998</v>
      </c>
      <c r="E27" s="57"/>
      <c r="F27" s="9"/>
      <c r="G27" s="55"/>
      <c r="H27" s="49"/>
      <c r="I27" s="46"/>
      <c r="J27" s="46"/>
      <c r="K27" s="46"/>
      <c r="L27" s="46"/>
      <c r="M27" s="46"/>
      <c r="N27" s="46"/>
      <c r="O27" s="46"/>
      <c r="P27" s="46"/>
    </row>
    <row r="28" spans="1:16" ht="11.25" customHeight="1">
      <c r="A28" s="56">
        <v>2005</v>
      </c>
      <c r="B28" s="206">
        <v>951975.65486000013</v>
      </c>
      <c r="C28" s="206">
        <v>659772.89000000013</v>
      </c>
      <c r="D28" s="206">
        <v>399268.87747999979</v>
      </c>
      <c r="E28" s="57"/>
      <c r="F28" s="9"/>
      <c r="G28" s="55"/>
      <c r="H28" s="49"/>
      <c r="I28" s="46"/>
      <c r="J28" s="46"/>
      <c r="K28" s="46"/>
      <c r="L28" s="46"/>
      <c r="M28" s="46"/>
      <c r="N28" s="46"/>
      <c r="O28" s="46"/>
      <c r="P28" s="46"/>
    </row>
    <row r="29" spans="1:16" ht="11.25" customHeight="1">
      <c r="A29" s="56">
        <v>2006</v>
      </c>
      <c r="B29" s="206">
        <v>962758.79520000017</v>
      </c>
      <c r="C29" s="206">
        <v>830523.39</v>
      </c>
      <c r="D29" s="206">
        <v>425676.49150000012</v>
      </c>
      <c r="E29" s="57"/>
      <c r="F29" s="9"/>
      <c r="G29" s="55"/>
      <c r="H29" s="49"/>
      <c r="I29" s="46"/>
      <c r="J29" s="46"/>
      <c r="K29" s="46"/>
      <c r="L29" s="46"/>
      <c r="M29" s="46"/>
      <c r="N29" s="46"/>
      <c r="O29" s="46"/>
      <c r="P29" s="46"/>
    </row>
    <row r="30" spans="1:16" ht="11.25" customHeight="1">
      <c r="A30" s="56">
        <v>2007</v>
      </c>
      <c r="B30" s="206">
        <v>1008248.9218300001</v>
      </c>
      <c r="C30" s="206">
        <v>902712.96</v>
      </c>
      <c r="D30" s="206">
        <v>424384.70747000002</v>
      </c>
      <c r="E30" s="57"/>
      <c r="F30" s="9"/>
      <c r="G30" s="55"/>
      <c r="H30" s="49"/>
      <c r="I30" s="46"/>
      <c r="J30" s="46"/>
      <c r="K30" s="46"/>
      <c r="L30" s="46"/>
      <c r="M30" s="46"/>
      <c r="N30" s="46"/>
      <c r="O30" s="46"/>
      <c r="P30" s="46"/>
    </row>
    <row r="31" spans="1:16" ht="11.25" customHeight="1">
      <c r="A31" s="56">
        <v>2008</v>
      </c>
      <c r="B31" s="206">
        <v>930960.87769000011</v>
      </c>
      <c r="C31" s="206">
        <v>1057128.23333</v>
      </c>
      <c r="D31" s="206">
        <v>406564.95607000007</v>
      </c>
      <c r="E31" s="57"/>
      <c r="F31" s="9"/>
      <c r="G31" s="55"/>
      <c r="H31" s="49"/>
      <c r="I31" s="46"/>
      <c r="J31" s="46"/>
      <c r="K31" s="46"/>
      <c r="L31" s="46"/>
      <c r="M31" s="46"/>
      <c r="N31" s="46"/>
      <c r="O31" s="46"/>
      <c r="P31" s="46"/>
    </row>
    <row r="32" spans="1:16" ht="11.25" customHeight="1">
      <c r="A32" s="56">
        <v>2009</v>
      </c>
      <c r="B32" s="206">
        <v>1045026.8625500001</v>
      </c>
      <c r="C32" s="206">
        <v>1002566.46233</v>
      </c>
      <c r="D32" s="206">
        <v>390534.97755999956</v>
      </c>
      <c r="E32" s="57"/>
      <c r="F32" s="9"/>
      <c r="G32" s="55"/>
      <c r="H32" s="49"/>
      <c r="I32" s="46"/>
      <c r="J32" s="46"/>
      <c r="K32" s="46"/>
      <c r="L32" s="46"/>
      <c r="M32" s="46"/>
      <c r="N32" s="46"/>
      <c r="O32" s="46"/>
      <c r="P32" s="46"/>
    </row>
    <row r="33" spans="1:16" ht="11.25" customHeight="1">
      <c r="A33" s="56">
        <v>2010</v>
      </c>
      <c r="B33" s="206">
        <v>949157.4551100001</v>
      </c>
      <c r="C33" s="206">
        <v>989869.56363999995</v>
      </c>
      <c r="D33" s="206">
        <v>423965.39594000007</v>
      </c>
      <c r="E33" s="52"/>
      <c r="F33" s="9"/>
      <c r="G33" s="55"/>
      <c r="H33" s="49"/>
      <c r="I33" s="46"/>
      <c r="J33" s="46"/>
      <c r="K33" s="46"/>
      <c r="L33" s="46"/>
      <c r="M33" s="46"/>
      <c r="N33" s="46"/>
      <c r="O33" s="46"/>
      <c r="P33" s="46"/>
    </row>
    <row r="34" spans="1:16" ht="11.25" customHeight="1">
      <c r="A34" s="53">
        <v>2011</v>
      </c>
      <c r="B34" s="207">
        <v>1033108.20203</v>
      </c>
      <c r="C34" s="207">
        <v>1044270.9858299999</v>
      </c>
      <c r="D34" s="207">
        <v>418022.20687000034</v>
      </c>
      <c r="E34" s="52"/>
      <c r="F34" s="10"/>
      <c r="G34" s="10"/>
      <c r="H34" s="49"/>
      <c r="I34" s="46"/>
      <c r="J34" s="46"/>
      <c r="K34" s="46"/>
      <c r="L34" s="46"/>
      <c r="M34" s="46"/>
      <c r="N34" s="46"/>
      <c r="O34" s="46"/>
      <c r="P34" s="46"/>
    </row>
    <row r="35" spans="1:16" ht="11.25" customHeight="1">
      <c r="A35" s="53">
        <v>2012</v>
      </c>
      <c r="B35" s="208">
        <v>841664.65876999998</v>
      </c>
      <c r="C35" s="207">
        <v>1092584.9529000001</v>
      </c>
      <c r="D35" s="207">
        <v>413839.78096999979</v>
      </c>
      <c r="E35" s="52"/>
      <c r="F35" s="10"/>
      <c r="G35" s="51"/>
      <c r="H35" s="49"/>
      <c r="I35" s="50"/>
      <c r="J35" s="46"/>
      <c r="K35" s="49"/>
      <c r="L35" s="46"/>
      <c r="M35" s="46"/>
      <c r="N35" s="46"/>
      <c r="O35" s="46"/>
      <c r="P35" s="46"/>
    </row>
    <row r="36" spans="1:16" ht="11.25" customHeight="1">
      <c r="A36" s="53">
        <v>2013</v>
      </c>
      <c r="B36" s="208">
        <v>948876.52012</v>
      </c>
      <c r="C36" s="207">
        <v>1302894.8950399999</v>
      </c>
      <c r="D36" s="207">
        <v>451106.54371000006</v>
      </c>
      <c r="E36" s="52"/>
      <c r="F36" s="10"/>
      <c r="G36" s="51"/>
      <c r="H36" s="49"/>
      <c r="I36" s="50"/>
      <c r="J36" s="46"/>
      <c r="K36" s="49"/>
      <c r="L36" s="46"/>
      <c r="M36" s="46"/>
      <c r="N36" s="46"/>
      <c r="O36" s="46"/>
      <c r="P36" s="46"/>
    </row>
    <row r="37" spans="1:16" ht="11.25" customHeight="1">
      <c r="A37" s="53">
        <v>2014</v>
      </c>
      <c r="B37" s="208">
        <v>902169.64974999998</v>
      </c>
      <c r="C37" s="207">
        <v>1442614.2671400001</v>
      </c>
      <c r="D37" s="207">
        <v>448560.74984999967</v>
      </c>
      <c r="E37" s="52"/>
      <c r="F37" s="1"/>
      <c r="G37" s="51"/>
      <c r="H37" s="49"/>
      <c r="I37" s="50"/>
      <c r="J37" s="46"/>
      <c r="K37" s="49"/>
      <c r="L37" s="46"/>
      <c r="M37" s="46"/>
      <c r="N37" s="46"/>
      <c r="O37" s="46"/>
      <c r="P37" s="46"/>
    </row>
    <row r="38" spans="1:16" ht="11.25" customHeight="1">
      <c r="A38" s="53">
        <v>2015</v>
      </c>
      <c r="B38" s="208">
        <v>939811.54876999999</v>
      </c>
      <c r="C38" s="207">
        <v>1555346.9825899999</v>
      </c>
      <c r="D38" s="207">
        <v>472027.40558000014</v>
      </c>
      <c r="E38" s="52"/>
      <c r="F38" s="2"/>
      <c r="G38" s="51"/>
      <c r="H38" s="49"/>
      <c r="I38" s="50"/>
      <c r="J38" s="46"/>
      <c r="K38" s="49"/>
      <c r="L38" s="46"/>
      <c r="M38" s="46"/>
      <c r="N38" s="46"/>
      <c r="O38" s="46"/>
      <c r="P38" s="46"/>
    </row>
    <row r="39" spans="1:16" ht="11.25" customHeight="1">
      <c r="A39" s="53">
        <v>2016</v>
      </c>
      <c r="B39" s="208">
        <v>1041423.9198722601</v>
      </c>
      <c r="C39" s="207">
        <v>1709617.6022159299</v>
      </c>
      <c r="D39" s="207">
        <v>488827.64597000001</v>
      </c>
      <c r="E39" s="52"/>
      <c r="F39" s="2"/>
      <c r="G39" s="51"/>
      <c r="H39" s="49"/>
      <c r="I39" s="50"/>
      <c r="J39" s="46"/>
      <c r="K39" s="49"/>
      <c r="L39" s="46"/>
      <c r="M39" s="46"/>
      <c r="N39" s="46"/>
      <c r="O39" s="46"/>
      <c r="P39" s="46"/>
    </row>
    <row r="40" spans="1:16" ht="11.25" customHeight="1">
      <c r="A40" s="53">
        <v>2017</v>
      </c>
      <c r="B40" s="208">
        <v>1026271.03712018</v>
      </c>
      <c r="C40" s="207">
        <v>1595308.1838303201</v>
      </c>
      <c r="D40" s="207">
        <v>455046.40000000002</v>
      </c>
      <c r="E40" s="52"/>
      <c r="F40" s="51"/>
      <c r="H40" s="49"/>
      <c r="I40" s="50"/>
      <c r="J40" s="46"/>
      <c r="K40" s="49"/>
      <c r="L40" s="46"/>
      <c r="M40" s="46"/>
      <c r="N40" s="46"/>
      <c r="O40" s="46"/>
      <c r="P40" s="46"/>
    </row>
    <row r="41" spans="1:16" ht="11.25" customHeight="1">
      <c r="A41" s="53">
        <v>2018</v>
      </c>
      <c r="B41" s="208">
        <v>992548.88266943733</v>
      </c>
      <c r="C41" s="207">
        <v>1593859.4823576747</v>
      </c>
      <c r="D41" s="206">
        <v>450536.01764513337</v>
      </c>
      <c r="E41" s="52"/>
      <c r="F41" s="51"/>
      <c r="G41" s="51"/>
      <c r="H41" s="49"/>
      <c r="I41" s="54"/>
      <c r="J41" s="46"/>
      <c r="K41" s="49"/>
      <c r="L41" s="46"/>
      <c r="M41" s="46"/>
      <c r="N41" s="46"/>
      <c r="O41" s="46"/>
      <c r="P41" s="46"/>
    </row>
    <row r="42" spans="1:16" ht="11.25" customHeight="1">
      <c r="A42" s="53">
        <v>2019</v>
      </c>
      <c r="B42" s="208">
        <v>873357.94477136701</v>
      </c>
      <c r="C42" s="207">
        <v>1728913.341407822</v>
      </c>
      <c r="D42" s="206">
        <v>429463.79369953298</v>
      </c>
      <c r="E42" s="52"/>
      <c r="F42" s="51"/>
      <c r="G42" s="51"/>
      <c r="H42" s="49"/>
      <c r="I42" s="50"/>
      <c r="J42" s="46"/>
      <c r="K42" s="49"/>
      <c r="L42" s="46"/>
      <c r="M42" s="46"/>
      <c r="N42" s="46"/>
      <c r="O42" s="46"/>
      <c r="P42" s="46"/>
    </row>
    <row r="43" spans="1:16" ht="11.25" customHeight="1">
      <c r="A43" s="53">
        <v>2020</v>
      </c>
      <c r="B43" s="208">
        <v>753243.71091920324</v>
      </c>
      <c r="C43" s="207">
        <v>1657976.5220733008</v>
      </c>
      <c r="D43" s="206">
        <v>377081.29881402641</v>
      </c>
      <c r="E43" s="52"/>
      <c r="F43" s="51"/>
      <c r="G43" s="51"/>
      <c r="H43" s="49"/>
      <c r="I43" s="50"/>
      <c r="J43" s="46"/>
      <c r="K43" s="49"/>
      <c r="L43" s="46"/>
      <c r="M43" s="46"/>
      <c r="N43" s="46"/>
      <c r="O43" s="46"/>
      <c r="P43" s="46"/>
    </row>
    <row r="44" spans="1:16" ht="11.25" customHeight="1">
      <c r="A44" s="53">
        <v>2021</v>
      </c>
      <c r="B44" s="208">
        <v>762245.62600935355</v>
      </c>
      <c r="C44" s="207">
        <v>1787539.988945619</v>
      </c>
      <c r="D44" s="206">
        <v>373876.87983294943</v>
      </c>
      <c r="E44" s="52"/>
      <c r="F44" s="51"/>
      <c r="G44" s="51"/>
      <c r="H44" s="49"/>
      <c r="I44" s="50"/>
      <c r="J44" s="46"/>
      <c r="K44" s="49"/>
      <c r="L44" s="46"/>
      <c r="M44" s="46"/>
      <c r="N44" s="46"/>
      <c r="O44" s="46"/>
      <c r="P44" s="46"/>
    </row>
    <row r="45" spans="1:16" ht="11.25" customHeight="1">
      <c r="A45" s="66">
        <v>2022</v>
      </c>
      <c r="B45" s="209">
        <v>786424.16322935198</v>
      </c>
      <c r="C45" s="210">
        <v>1766432.7115003287</v>
      </c>
      <c r="D45" s="211">
        <v>433765.6738218416</v>
      </c>
      <c r="E45" s="46"/>
      <c r="F45" s="46"/>
      <c r="G45" s="46"/>
      <c r="H45" s="46"/>
      <c r="I45" s="46"/>
      <c r="J45" s="46"/>
      <c r="K45" s="46"/>
      <c r="L45" s="46"/>
      <c r="M45" s="46"/>
      <c r="N45" s="46"/>
      <c r="O45" s="46"/>
      <c r="P45" s="46"/>
    </row>
    <row r="46" spans="1:16" ht="11.25" customHeight="1">
      <c r="A46" s="48" t="s">
        <v>113</v>
      </c>
      <c r="B46" s="47"/>
      <c r="C46" s="47"/>
      <c r="D46" s="47"/>
      <c r="E46" s="46"/>
      <c r="F46" s="46"/>
      <c r="G46" s="46"/>
      <c r="H46" s="46"/>
      <c r="I46" s="46"/>
      <c r="J46" s="46"/>
      <c r="K46" s="46"/>
      <c r="L46" s="46"/>
      <c r="M46" s="46"/>
      <c r="N46" s="46"/>
      <c r="O46" s="46"/>
      <c r="P46" s="46"/>
    </row>
    <row r="47" spans="1:16" ht="11.25" customHeight="1">
      <c r="A47" s="12" t="s">
        <v>71</v>
      </c>
      <c r="B47" s="47"/>
      <c r="C47" s="47"/>
      <c r="D47" s="47"/>
      <c r="E47" s="46"/>
      <c r="F47" s="46"/>
      <c r="G47" s="46"/>
      <c r="H47" s="46"/>
      <c r="I47" s="46"/>
      <c r="J47" s="46"/>
      <c r="K47" s="46"/>
      <c r="L47" s="46"/>
      <c r="M47" s="46"/>
      <c r="N47" s="46"/>
      <c r="O47" s="46"/>
      <c r="P47" s="46"/>
    </row>
    <row r="48" spans="1:16" ht="11.25" customHeight="1">
      <c r="B48" s="47"/>
      <c r="C48" s="47"/>
      <c r="D48" s="47"/>
    </row>
    <row r="49" spans="1:6">
      <c r="A49" s="45"/>
    </row>
    <row r="51" spans="1:6">
      <c r="F51" s="41"/>
    </row>
    <row r="52" spans="1:6">
      <c r="B52" s="43"/>
      <c r="C52" s="42"/>
      <c r="F52" s="41"/>
    </row>
    <row r="53" spans="1:6">
      <c r="B53" s="43"/>
      <c r="C53" s="42"/>
      <c r="F53" s="41"/>
    </row>
    <row r="54" spans="1:6">
      <c r="B54" s="43"/>
      <c r="C54" s="42"/>
      <c r="F54" s="41"/>
    </row>
    <row r="55" spans="1:6">
      <c r="B55" s="43"/>
      <c r="C55" s="42"/>
      <c r="F55" s="41"/>
    </row>
    <row r="56" spans="1:6">
      <c r="B56" s="43"/>
      <c r="C56" s="42"/>
      <c r="F56" s="41"/>
    </row>
    <row r="57" spans="1:6">
      <c r="B57" s="43"/>
      <c r="C57" s="42"/>
      <c r="F57" s="41"/>
    </row>
    <row r="58" spans="1:6">
      <c r="B58" s="43"/>
      <c r="C58" s="42"/>
      <c r="F58" s="41"/>
    </row>
  </sheetData>
  <pageMargins left="0.66700000000000004" right="0.66700000000000004" top="0.38" bottom="0.83299999999999996" header="0" footer="0"/>
  <pageSetup firstPageNumber="13"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EFEE-4074-4443-B765-505F7C5BCB52}">
  <sheetPr transitionEvaluation="1" codeName="Sheet115">
    <pageSetUpPr fitToPage="1"/>
  </sheetPr>
  <dimension ref="A1:AE86"/>
  <sheetViews>
    <sheetView showGridLines="0" topLeftCell="A38" zoomScale="140" zoomScaleNormal="140" workbookViewId="0"/>
  </sheetViews>
  <sheetFormatPr defaultColWidth="9.140625" defaultRowHeight="11.25"/>
  <cols>
    <col min="1" max="1" width="12.7109375" style="63" customWidth="1"/>
    <col min="2" max="8" width="14.42578125" style="61" customWidth="1"/>
    <col min="9" max="9" width="12.7109375" style="61" customWidth="1"/>
    <col min="10" max="10" width="14.5703125" style="61" customWidth="1"/>
    <col min="11" max="12" width="9.28515625" style="61" customWidth="1"/>
    <col min="13" max="13" width="16" style="61" customWidth="1"/>
    <col min="14" max="16384" width="9.140625" style="61"/>
  </cols>
  <sheetData>
    <row r="1" spans="1:31" ht="11.25" customHeight="1">
      <c r="A1" s="70" t="s">
        <v>64</v>
      </c>
      <c r="B1" s="71"/>
      <c r="C1" s="71"/>
      <c r="D1" s="71"/>
      <c r="E1" s="71"/>
      <c r="F1" s="71"/>
      <c r="G1" s="72"/>
      <c r="H1" s="72"/>
      <c r="I1" s="64"/>
      <c r="J1" s="64"/>
      <c r="K1" s="64"/>
      <c r="L1" s="64"/>
      <c r="M1" s="64"/>
      <c r="N1" s="62"/>
      <c r="O1" s="62"/>
    </row>
    <row r="2" spans="1:31" ht="33.75">
      <c r="A2" s="420" t="s">
        <v>65</v>
      </c>
      <c r="B2" s="294" t="s">
        <v>125</v>
      </c>
      <c r="C2" s="294" t="s">
        <v>126</v>
      </c>
      <c r="D2" s="294" t="s">
        <v>127</v>
      </c>
      <c r="E2" s="294" t="s">
        <v>128</v>
      </c>
      <c r="F2" s="294" t="s">
        <v>129</v>
      </c>
      <c r="G2" s="295" t="s">
        <v>130</v>
      </c>
      <c r="H2" s="296" t="s">
        <v>131</v>
      </c>
      <c r="I2" s="238"/>
      <c r="J2" s="238"/>
      <c r="K2" s="239"/>
      <c r="L2" s="238"/>
      <c r="M2" s="238"/>
      <c r="N2" s="62"/>
      <c r="O2" s="62"/>
    </row>
    <row r="3" spans="1:31" ht="11.25" customHeight="1">
      <c r="A3" s="242" t="s">
        <v>66</v>
      </c>
      <c r="B3" s="244"/>
      <c r="C3" s="244"/>
      <c r="D3" s="245"/>
      <c r="E3" s="244"/>
      <c r="F3" s="244"/>
      <c r="G3" s="244"/>
      <c r="H3" s="244"/>
      <c r="I3" s="62"/>
      <c r="J3" s="62"/>
      <c r="K3" s="62"/>
      <c r="L3" s="62"/>
      <c r="M3" s="62"/>
      <c r="N3" s="62"/>
      <c r="O3" s="62"/>
    </row>
    <row r="4" spans="1:31" ht="11.25" customHeight="1">
      <c r="A4" s="239" t="s">
        <v>67</v>
      </c>
      <c r="B4" s="346">
        <v>53308.025999999998</v>
      </c>
      <c r="C4" s="346">
        <v>41402.959000000003</v>
      </c>
      <c r="D4" s="347">
        <v>24225.448</v>
      </c>
      <c r="E4" s="346">
        <v>8364.3340000000007</v>
      </c>
      <c r="F4" s="346">
        <v>572.43200000000002</v>
      </c>
      <c r="G4" s="346">
        <v>1334.9459999999963</v>
      </c>
      <c r="H4" s="346">
        <v>129208.145</v>
      </c>
      <c r="I4" s="62"/>
      <c r="J4" s="62"/>
      <c r="K4" s="62"/>
      <c r="L4" s="62"/>
      <c r="M4" s="62"/>
      <c r="N4" s="62"/>
      <c r="O4" s="62"/>
    </row>
    <row r="5" spans="1:31" ht="11.25" customHeight="1">
      <c r="A5" s="238" t="s">
        <v>26</v>
      </c>
      <c r="B5" s="346">
        <v>4015.9009999999998</v>
      </c>
      <c r="C5" s="346">
        <v>3337.8870000000002</v>
      </c>
      <c r="D5" s="347">
        <v>1727.895</v>
      </c>
      <c r="E5" s="346">
        <v>98449.873999999996</v>
      </c>
      <c r="F5" s="346">
        <v>1260.2940000000001</v>
      </c>
      <c r="G5" s="346">
        <v>812.70200000000477</v>
      </c>
      <c r="H5" s="346">
        <v>109604.553</v>
      </c>
      <c r="I5" s="62"/>
      <c r="J5" s="62"/>
      <c r="K5" s="62"/>
      <c r="L5" s="62"/>
      <c r="M5" s="62"/>
      <c r="N5" s="240"/>
    </row>
    <row r="6" spans="1:31" ht="11.25" customHeight="1">
      <c r="A6" s="239" t="s">
        <v>171</v>
      </c>
      <c r="B6" s="348">
        <v>57323.926999999996</v>
      </c>
      <c r="C6" s="348">
        <v>44740.846000000005</v>
      </c>
      <c r="D6" s="348">
        <v>25953.343000000001</v>
      </c>
      <c r="E6" s="348">
        <v>106814.208</v>
      </c>
      <c r="F6" s="348">
        <v>1832.7260000000001</v>
      </c>
      <c r="G6" s="348">
        <v>2147.648000000001</v>
      </c>
      <c r="H6" s="348">
        <v>238812.698</v>
      </c>
      <c r="I6" s="64"/>
      <c r="J6" s="64"/>
      <c r="K6" s="64"/>
      <c r="L6" s="64"/>
      <c r="M6" s="64"/>
      <c r="N6" s="62"/>
    </row>
    <row r="7" spans="1:31" ht="11.25" customHeight="1">
      <c r="A7" s="242" t="s">
        <v>68</v>
      </c>
      <c r="B7" s="346"/>
      <c r="C7" s="411"/>
      <c r="D7" s="346"/>
      <c r="E7" s="346"/>
      <c r="F7" s="346"/>
      <c r="G7" s="346"/>
      <c r="H7" s="346"/>
      <c r="I7" s="62"/>
      <c r="J7" s="62"/>
      <c r="K7" s="62"/>
      <c r="L7" s="62"/>
      <c r="M7" s="62"/>
      <c r="N7" s="62"/>
    </row>
    <row r="8" spans="1:31" ht="11.25" customHeight="1">
      <c r="A8" s="238" t="s">
        <v>27</v>
      </c>
      <c r="B8" s="346">
        <v>66157.845000000001</v>
      </c>
      <c r="C8" s="346">
        <v>39896.775999999998</v>
      </c>
      <c r="D8" s="347">
        <v>21291.53</v>
      </c>
      <c r="E8" s="346">
        <v>8666.4140000000007</v>
      </c>
      <c r="F8" s="346">
        <v>149.84</v>
      </c>
      <c r="G8" s="346">
        <v>1207.8450000000012</v>
      </c>
      <c r="H8" s="346">
        <v>137370.25</v>
      </c>
      <c r="I8" s="62"/>
      <c r="J8" s="62"/>
      <c r="K8" s="62"/>
      <c r="L8" s="62"/>
      <c r="M8" s="62"/>
      <c r="N8" s="62"/>
    </row>
    <row r="9" spans="1:31" ht="11.25" customHeight="1">
      <c r="A9" s="238" t="s">
        <v>26</v>
      </c>
      <c r="B9" s="346">
        <v>5511.0079999999998</v>
      </c>
      <c r="C9" s="346">
        <v>3459.94</v>
      </c>
      <c r="D9" s="347">
        <v>2707.9879999999998</v>
      </c>
      <c r="E9" s="346">
        <v>121616.611</v>
      </c>
      <c r="F9" s="346">
        <v>4330.08</v>
      </c>
      <c r="G9" s="346">
        <v>1619.4190000000235</v>
      </c>
      <c r="H9" s="346">
        <v>139245.046</v>
      </c>
      <c r="I9" s="62"/>
      <c r="J9" s="62"/>
      <c r="K9" s="62"/>
      <c r="L9" s="62"/>
      <c r="M9" s="62"/>
      <c r="N9" s="62"/>
    </row>
    <row r="10" spans="1:31" ht="11.25" customHeight="1">
      <c r="A10" s="239" t="s">
        <v>171</v>
      </c>
      <c r="B10" s="348">
        <v>71668.853000000003</v>
      </c>
      <c r="C10" s="348">
        <v>43356.716</v>
      </c>
      <c r="D10" s="348">
        <v>23999.518</v>
      </c>
      <c r="E10" s="348">
        <v>130283.02500000001</v>
      </c>
      <c r="F10" s="348">
        <v>4479.92</v>
      </c>
      <c r="G10" s="348">
        <v>2827.2640000000247</v>
      </c>
      <c r="H10" s="348">
        <v>276615.29599999997</v>
      </c>
      <c r="I10" s="62"/>
      <c r="J10" s="62"/>
      <c r="K10" s="62"/>
      <c r="L10" s="62"/>
      <c r="M10" s="62"/>
      <c r="N10" s="62"/>
    </row>
    <row r="11" spans="1:31" ht="11.25" customHeight="1">
      <c r="A11" s="242" t="s">
        <v>46</v>
      </c>
      <c r="B11" s="346"/>
      <c r="C11" s="411"/>
      <c r="D11" s="346"/>
      <c r="E11" s="346"/>
      <c r="F11" s="346"/>
      <c r="G11" s="346"/>
      <c r="H11" s="346"/>
      <c r="I11" s="62"/>
      <c r="J11" s="62"/>
      <c r="K11" s="62"/>
      <c r="L11" s="62"/>
      <c r="M11" s="62"/>
      <c r="N11" s="62"/>
    </row>
    <row r="12" spans="1:31" ht="11.25" customHeight="1">
      <c r="A12" s="238" t="s">
        <v>27</v>
      </c>
      <c r="B12" s="346">
        <v>84923.05</v>
      </c>
      <c r="C12" s="346">
        <v>39119.233999999997</v>
      </c>
      <c r="D12" s="347">
        <v>21587.635999999999</v>
      </c>
      <c r="E12" s="346">
        <v>8761.3320000000003</v>
      </c>
      <c r="F12" s="346">
        <v>860.54700000000003</v>
      </c>
      <c r="G12" s="346">
        <v>838.73700000002282</v>
      </c>
      <c r="H12" s="346">
        <v>156090.53599999999</v>
      </c>
      <c r="I12" s="62"/>
      <c r="J12" s="62"/>
      <c r="K12" s="62"/>
      <c r="L12" s="62"/>
      <c r="M12" s="62"/>
      <c r="N12" s="62"/>
      <c r="O12" s="62"/>
      <c r="P12" s="62"/>
      <c r="Q12" s="62"/>
      <c r="R12" s="62"/>
      <c r="S12" s="62"/>
      <c r="T12" s="62"/>
    </row>
    <row r="13" spans="1:31" ht="11.25" customHeight="1">
      <c r="A13" s="238" t="s">
        <v>26</v>
      </c>
      <c r="B13" s="346">
        <v>6603.2089999999998</v>
      </c>
      <c r="C13" s="346">
        <v>642.81799999999998</v>
      </c>
      <c r="D13" s="347">
        <v>1870.367</v>
      </c>
      <c r="E13" s="346">
        <v>140407.26699999999</v>
      </c>
      <c r="F13" s="346">
        <v>6499.68</v>
      </c>
      <c r="G13" s="346">
        <v>1660.8590000000258</v>
      </c>
      <c r="H13" s="346">
        <v>157684.20000000001</v>
      </c>
      <c r="I13" s="62"/>
      <c r="J13" s="62"/>
      <c r="K13" s="62"/>
      <c r="L13" s="62"/>
      <c r="M13" s="62"/>
      <c r="N13" s="62"/>
      <c r="O13" s="64"/>
      <c r="P13" s="64"/>
      <c r="Q13" s="64"/>
      <c r="R13" s="64"/>
      <c r="S13" s="64"/>
      <c r="T13" s="64"/>
      <c r="U13" s="63"/>
      <c r="V13" s="63"/>
      <c r="W13" s="63"/>
      <c r="X13" s="63"/>
      <c r="Y13" s="63"/>
      <c r="Z13" s="63"/>
      <c r="AA13" s="63"/>
      <c r="AB13" s="63"/>
      <c r="AC13" s="63"/>
      <c r="AD13" s="63"/>
      <c r="AE13" s="63"/>
    </row>
    <row r="14" spans="1:31" ht="11.25" customHeight="1">
      <c r="A14" s="239" t="s">
        <v>171</v>
      </c>
      <c r="B14" s="348">
        <v>91526.259000000005</v>
      </c>
      <c r="C14" s="348">
        <v>39762.051999999996</v>
      </c>
      <c r="D14" s="348">
        <v>23458.002999999997</v>
      </c>
      <c r="E14" s="348">
        <v>149168.59899999999</v>
      </c>
      <c r="F14" s="348">
        <v>7360.2270000000008</v>
      </c>
      <c r="G14" s="348">
        <v>2499.5960000000487</v>
      </c>
      <c r="H14" s="348">
        <v>313774.73600000003</v>
      </c>
      <c r="I14" s="64"/>
      <c r="J14" s="64"/>
      <c r="K14" s="64"/>
      <c r="L14" s="64"/>
      <c r="M14" s="64"/>
      <c r="N14" s="62"/>
      <c r="O14" s="64"/>
      <c r="P14" s="64"/>
      <c r="Q14" s="64"/>
      <c r="R14" s="64"/>
      <c r="S14" s="64"/>
      <c r="T14" s="64"/>
      <c r="U14" s="63"/>
      <c r="V14" s="63"/>
      <c r="W14" s="63"/>
      <c r="X14" s="63"/>
      <c r="Y14" s="63"/>
      <c r="Z14" s="63"/>
      <c r="AA14" s="63"/>
      <c r="AB14" s="63"/>
      <c r="AC14" s="63"/>
      <c r="AD14" s="63"/>
      <c r="AE14" s="63"/>
    </row>
    <row r="15" spans="1:31" ht="11.25" customHeight="1">
      <c r="A15" s="242" t="s">
        <v>47</v>
      </c>
      <c r="B15" s="348"/>
      <c r="C15" s="348"/>
      <c r="D15" s="348"/>
      <c r="E15" s="348"/>
      <c r="F15" s="348"/>
      <c r="G15" s="348"/>
      <c r="H15" s="348"/>
      <c r="I15" s="64"/>
      <c r="J15" s="62"/>
      <c r="K15" s="62"/>
      <c r="L15" s="62"/>
      <c r="M15" s="62"/>
      <c r="N15" s="62"/>
    </row>
    <row r="16" spans="1:31" ht="11.25" customHeight="1">
      <c r="A16" s="238" t="s">
        <v>27</v>
      </c>
      <c r="B16" s="346">
        <v>70077.637000000002</v>
      </c>
      <c r="C16" s="346">
        <v>27835.127</v>
      </c>
      <c r="D16" s="346">
        <v>21904.008000000002</v>
      </c>
      <c r="E16" s="346">
        <v>12478.513999999999</v>
      </c>
      <c r="F16" s="346">
        <v>2450.2750000000001</v>
      </c>
      <c r="G16" s="346">
        <v>269.10500000001048</v>
      </c>
      <c r="H16" s="346">
        <v>135014.666</v>
      </c>
      <c r="J16" s="62"/>
      <c r="K16" s="62"/>
      <c r="L16" s="62"/>
      <c r="M16" s="62"/>
      <c r="N16" s="62"/>
    </row>
    <row r="17" spans="1:14" ht="11.25" customHeight="1">
      <c r="A17" s="238" t="s">
        <v>26</v>
      </c>
      <c r="B17" s="346">
        <v>7943.7280000000001</v>
      </c>
      <c r="C17" s="346">
        <v>783.70399999999995</v>
      </c>
      <c r="D17" s="346">
        <v>2239.7620000000002</v>
      </c>
      <c r="E17" s="346">
        <v>176349.524</v>
      </c>
      <c r="F17" s="346">
        <v>5.7720000000000002</v>
      </c>
      <c r="G17" s="346">
        <v>788.75200000000768</v>
      </c>
      <c r="H17" s="346">
        <v>188111.242</v>
      </c>
      <c r="J17" s="62"/>
      <c r="K17" s="62"/>
      <c r="L17" s="62"/>
      <c r="M17" s="62"/>
      <c r="N17" s="62"/>
    </row>
    <row r="18" spans="1:14" ht="11.25" customHeight="1">
      <c r="A18" s="239" t="s">
        <v>171</v>
      </c>
      <c r="B18" s="348">
        <v>78021.365000000005</v>
      </c>
      <c r="C18" s="348">
        <v>28618.831000000002</v>
      </c>
      <c r="D18" s="348">
        <v>24143.77</v>
      </c>
      <c r="E18" s="348">
        <v>188828.038</v>
      </c>
      <c r="F18" s="348">
        <v>2456.047</v>
      </c>
      <c r="G18" s="348">
        <v>1057.8570000000182</v>
      </c>
      <c r="H18" s="348">
        <v>323125.908</v>
      </c>
      <c r="J18" s="62"/>
      <c r="K18" s="62"/>
      <c r="L18" s="62"/>
      <c r="M18" s="62"/>
      <c r="N18" s="62"/>
    </row>
    <row r="19" spans="1:14" ht="11.25" customHeight="1">
      <c r="A19" s="242" t="s">
        <v>48</v>
      </c>
      <c r="B19" s="348"/>
      <c r="C19" s="348"/>
      <c r="D19" s="348"/>
      <c r="E19" s="348"/>
      <c r="F19" s="348"/>
      <c r="G19" s="348"/>
      <c r="H19" s="348"/>
      <c r="J19" s="62"/>
      <c r="K19" s="62"/>
      <c r="L19" s="62"/>
      <c r="M19" s="62"/>
      <c r="N19" s="62"/>
    </row>
    <row r="20" spans="1:14" ht="11.25" customHeight="1">
      <c r="A20" s="238" t="s">
        <v>27</v>
      </c>
      <c r="B20" s="346">
        <v>87382.072</v>
      </c>
      <c r="C20" s="346">
        <v>30260.544000000002</v>
      </c>
      <c r="D20" s="346">
        <v>23127.224999999999</v>
      </c>
      <c r="E20" s="346">
        <v>7034.6189999999997</v>
      </c>
      <c r="F20" s="346">
        <v>3.84</v>
      </c>
      <c r="G20" s="346">
        <v>172.88199999998324</v>
      </c>
      <c r="H20" s="346">
        <v>147981.182</v>
      </c>
      <c r="J20" s="62"/>
      <c r="K20" s="62"/>
      <c r="L20" s="62"/>
      <c r="M20" s="62"/>
      <c r="N20" s="62"/>
    </row>
    <row r="21" spans="1:14" ht="11.25" customHeight="1">
      <c r="A21" s="238" t="s">
        <v>26</v>
      </c>
      <c r="B21" s="346">
        <v>8761.4419999999991</v>
      </c>
      <c r="C21" s="346">
        <v>1084.566</v>
      </c>
      <c r="D21" s="346">
        <v>4179.5259999999998</v>
      </c>
      <c r="E21" s="346">
        <v>203760.56200000001</v>
      </c>
      <c r="F21" s="346">
        <v>720.2</v>
      </c>
      <c r="G21" s="346">
        <v>1215.8749999999709</v>
      </c>
      <c r="H21" s="346">
        <v>219722.171</v>
      </c>
      <c r="I21" s="62"/>
      <c r="J21" s="62"/>
      <c r="K21" s="62"/>
      <c r="L21" s="62"/>
      <c r="M21" s="62"/>
      <c r="N21" s="62"/>
    </row>
    <row r="22" spans="1:14" ht="11.25" customHeight="1">
      <c r="A22" s="239" t="s">
        <v>171</v>
      </c>
      <c r="B22" s="348">
        <v>96143.513999999996</v>
      </c>
      <c r="C22" s="348">
        <v>31345.11</v>
      </c>
      <c r="D22" s="348">
        <v>27306.750999999997</v>
      </c>
      <c r="E22" s="348">
        <v>210795.18100000001</v>
      </c>
      <c r="F22" s="348">
        <v>724.04000000000008</v>
      </c>
      <c r="G22" s="348">
        <v>1388.7569999999541</v>
      </c>
      <c r="H22" s="348">
        <v>367703.353</v>
      </c>
      <c r="J22" s="62"/>
      <c r="K22" s="62"/>
      <c r="L22" s="62"/>
      <c r="M22" s="62"/>
      <c r="N22" s="62"/>
    </row>
    <row r="23" spans="1:14" ht="11.25" customHeight="1">
      <c r="A23" s="242" t="s">
        <v>49</v>
      </c>
      <c r="B23" s="348"/>
      <c r="C23" s="348"/>
      <c r="D23" s="348"/>
      <c r="E23" s="348"/>
      <c r="F23" s="348"/>
      <c r="G23" s="348"/>
      <c r="H23" s="348"/>
      <c r="J23" s="62"/>
      <c r="K23" s="62"/>
      <c r="L23" s="62"/>
      <c r="M23" s="62"/>
      <c r="N23" s="62"/>
    </row>
    <row r="24" spans="1:14" ht="11.25" customHeight="1">
      <c r="A24" s="238" t="s">
        <v>27</v>
      </c>
      <c r="B24" s="346">
        <v>70049.519</v>
      </c>
      <c r="C24" s="346">
        <v>29766.089</v>
      </c>
      <c r="D24" s="346">
        <v>23950.087</v>
      </c>
      <c r="E24" s="346">
        <v>11886.481</v>
      </c>
      <c r="F24" s="346">
        <v>7.4</v>
      </c>
      <c r="G24" s="346">
        <v>154.77700000000186</v>
      </c>
      <c r="H24" s="346">
        <v>135814.353</v>
      </c>
      <c r="I24" s="62"/>
      <c r="J24" s="62"/>
      <c r="K24" s="62"/>
      <c r="L24" s="62"/>
      <c r="M24" s="62"/>
      <c r="N24" s="62"/>
    </row>
    <row r="25" spans="1:14" ht="11.25" customHeight="1">
      <c r="A25" s="238" t="s">
        <v>26</v>
      </c>
      <c r="B25" s="346">
        <v>10990.653</v>
      </c>
      <c r="C25" s="346">
        <v>1260.289</v>
      </c>
      <c r="D25" s="346">
        <v>1186.104</v>
      </c>
      <c r="E25" s="346">
        <v>234083.64</v>
      </c>
      <c r="F25" s="346">
        <v>1067.4000000000001</v>
      </c>
      <c r="G25" s="346">
        <v>620.95499999998719</v>
      </c>
      <c r="H25" s="346">
        <v>249209.041</v>
      </c>
      <c r="I25" s="62"/>
      <c r="J25" s="62"/>
      <c r="K25" s="62"/>
      <c r="L25" s="62"/>
      <c r="M25" s="62"/>
      <c r="N25" s="62"/>
    </row>
    <row r="26" spans="1:14" ht="11.25" customHeight="1">
      <c r="A26" s="239" t="s">
        <v>171</v>
      </c>
      <c r="B26" s="348">
        <v>81040.172000000006</v>
      </c>
      <c r="C26" s="348">
        <v>31026.378000000001</v>
      </c>
      <c r="D26" s="348">
        <v>25136.190999999999</v>
      </c>
      <c r="E26" s="348">
        <v>245970.12100000001</v>
      </c>
      <c r="F26" s="348">
        <v>1074.8000000000002</v>
      </c>
      <c r="G26" s="348">
        <v>775.73199999998906</v>
      </c>
      <c r="H26" s="348">
        <v>385023.39399999997</v>
      </c>
      <c r="J26" s="62"/>
      <c r="K26" s="62"/>
      <c r="L26" s="62"/>
      <c r="M26" s="62"/>
      <c r="N26" s="62"/>
    </row>
    <row r="27" spans="1:14" ht="11.25" customHeight="1">
      <c r="A27" s="242" t="s">
        <v>50</v>
      </c>
      <c r="B27" s="348"/>
      <c r="C27" s="348"/>
      <c r="D27" s="348"/>
      <c r="E27" s="348"/>
      <c r="F27" s="348"/>
      <c r="G27" s="348"/>
      <c r="H27" s="348"/>
      <c r="J27" s="62"/>
      <c r="K27" s="62"/>
      <c r="L27" s="62"/>
      <c r="M27" s="62"/>
      <c r="N27" s="62"/>
    </row>
    <row r="28" spans="1:14" ht="11.25" customHeight="1">
      <c r="A28" s="238" t="s">
        <v>27</v>
      </c>
      <c r="B28" s="346">
        <v>95152.566999999995</v>
      </c>
      <c r="C28" s="346">
        <v>20539.848999999998</v>
      </c>
      <c r="D28" s="346">
        <v>31570.065999999999</v>
      </c>
      <c r="E28" s="346">
        <v>15721.856</v>
      </c>
      <c r="F28" s="346">
        <v>0</v>
      </c>
      <c r="G28" s="346">
        <v>383.67300000000978</v>
      </c>
      <c r="H28" s="346">
        <v>163368.011</v>
      </c>
      <c r="I28" s="62"/>
      <c r="J28" s="62"/>
      <c r="K28" s="62"/>
      <c r="L28" s="62"/>
      <c r="M28" s="62"/>
      <c r="N28" s="62"/>
    </row>
    <row r="29" spans="1:14" ht="11.25" customHeight="1">
      <c r="A29" s="238" t="s">
        <v>69</v>
      </c>
      <c r="B29" s="346">
        <v>15412.278</v>
      </c>
      <c r="C29" s="346">
        <v>1645.3389999999999</v>
      </c>
      <c r="D29" s="346">
        <v>1120.48</v>
      </c>
      <c r="E29" s="346">
        <v>191438.27600000001</v>
      </c>
      <c r="F29" s="346">
        <v>1285.4000000000001</v>
      </c>
      <c r="G29" s="346">
        <v>639.13799999997718</v>
      </c>
      <c r="H29" s="346">
        <v>211540.91099999999</v>
      </c>
      <c r="I29" s="62"/>
      <c r="J29" s="62"/>
      <c r="K29" s="62"/>
      <c r="L29" s="62"/>
      <c r="M29" s="62"/>
      <c r="N29" s="62"/>
    </row>
    <row r="30" spans="1:14" ht="11.25" customHeight="1">
      <c r="A30" s="239" t="s">
        <v>171</v>
      </c>
      <c r="B30" s="348">
        <v>110564.845</v>
      </c>
      <c r="C30" s="348">
        <v>22185.187999999998</v>
      </c>
      <c r="D30" s="348">
        <v>32690.545999999998</v>
      </c>
      <c r="E30" s="348">
        <v>207160.13200000001</v>
      </c>
      <c r="F30" s="348">
        <v>1285.4000000000001</v>
      </c>
      <c r="G30" s="348">
        <v>1022.810999999987</v>
      </c>
      <c r="H30" s="348">
        <v>374908.92200000002</v>
      </c>
      <c r="J30" s="62"/>
      <c r="K30" s="62"/>
      <c r="L30" s="62"/>
      <c r="M30" s="62"/>
      <c r="N30" s="62"/>
    </row>
    <row r="31" spans="1:14" ht="11.25" customHeight="1">
      <c r="A31" s="242" t="s">
        <v>51</v>
      </c>
      <c r="B31" s="348"/>
      <c r="C31" s="348"/>
      <c r="D31" s="348"/>
      <c r="E31" s="348"/>
      <c r="F31" s="348"/>
      <c r="G31" s="348"/>
      <c r="H31" s="348"/>
      <c r="J31" s="62"/>
      <c r="K31" s="62"/>
      <c r="L31" s="62"/>
      <c r="M31" s="62"/>
      <c r="N31" s="62"/>
    </row>
    <row r="32" spans="1:14" ht="11.25" customHeight="1">
      <c r="A32" s="238" t="s">
        <v>27</v>
      </c>
      <c r="B32" s="346">
        <v>84590.574999999997</v>
      </c>
      <c r="C32" s="346">
        <v>14211.023999999999</v>
      </c>
      <c r="D32" s="346">
        <v>26635.044000000002</v>
      </c>
      <c r="E32" s="346">
        <v>12992.226000000001</v>
      </c>
      <c r="F32" s="346">
        <v>0</v>
      </c>
      <c r="G32" s="346">
        <v>323.39299999999997</v>
      </c>
      <c r="H32" s="346">
        <v>138752.26199999999</v>
      </c>
      <c r="I32" s="62"/>
      <c r="J32" s="62"/>
      <c r="K32" s="62"/>
      <c r="L32" s="62"/>
      <c r="M32" s="62"/>
      <c r="N32" s="62"/>
    </row>
    <row r="33" spans="1:14" ht="11.25" customHeight="1">
      <c r="A33" s="238" t="s">
        <v>69</v>
      </c>
      <c r="B33" s="346">
        <v>16443.918000000001</v>
      </c>
      <c r="C33" s="346">
        <v>1247.6279999999999</v>
      </c>
      <c r="D33" s="346">
        <v>1584.521</v>
      </c>
      <c r="E33" s="346">
        <v>216909.85</v>
      </c>
      <c r="F33" s="346">
        <v>592.75699999999995</v>
      </c>
      <c r="G33" s="346">
        <v>340.33199999999999</v>
      </c>
      <c r="H33" s="346">
        <v>237119.00599999999</v>
      </c>
      <c r="I33" s="62"/>
      <c r="J33" s="62"/>
      <c r="K33" s="62"/>
      <c r="L33" s="62"/>
      <c r="M33" s="62"/>
      <c r="N33" s="62"/>
    </row>
    <row r="34" spans="1:14" ht="11.25" customHeight="1">
      <c r="A34" s="239" t="s">
        <v>171</v>
      </c>
      <c r="B34" s="348">
        <v>101034.493</v>
      </c>
      <c r="C34" s="348">
        <v>15458.652</v>
      </c>
      <c r="D34" s="348">
        <v>28219.565000000002</v>
      </c>
      <c r="E34" s="348">
        <v>229902.076</v>
      </c>
      <c r="F34" s="348">
        <v>592.75699999999995</v>
      </c>
      <c r="G34" s="348">
        <v>663.72499999999991</v>
      </c>
      <c r="H34" s="348">
        <v>375871.26799999998</v>
      </c>
      <c r="J34" s="62"/>
      <c r="K34" s="62"/>
      <c r="L34" s="62"/>
      <c r="M34" s="62"/>
      <c r="N34" s="62"/>
    </row>
    <row r="35" spans="1:14" ht="11.25" customHeight="1">
      <c r="A35" s="242" t="s">
        <v>52</v>
      </c>
      <c r="B35" s="348"/>
      <c r="C35" s="348"/>
      <c r="D35" s="348"/>
      <c r="E35" s="348"/>
      <c r="F35" s="348"/>
      <c r="G35" s="348"/>
      <c r="H35" s="348"/>
      <c r="J35" s="62"/>
      <c r="K35" s="62"/>
      <c r="L35" s="62"/>
      <c r="M35" s="62"/>
      <c r="N35" s="62"/>
    </row>
    <row r="36" spans="1:14" ht="11.25" customHeight="1">
      <c r="A36" s="238" t="s">
        <v>27</v>
      </c>
      <c r="B36" s="346">
        <v>90761.630999999994</v>
      </c>
      <c r="C36" s="346">
        <v>21460.002</v>
      </c>
      <c r="D36" s="346">
        <v>28782.063999999998</v>
      </c>
      <c r="E36" s="346">
        <v>15999.784</v>
      </c>
      <c r="F36" s="346">
        <v>0</v>
      </c>
      <c r="G36" s="346">
        <v>285.24599999999998</v>
      </c>
      <c r="H36" s="346">
        <v>157288.72700000001</v>
      </c>
      <c r="I36" s="62"/>
      <c r="J36" s="62"/>
      <c r="K36" s="62"/>
      <c r="L36" s="62"/>
      <c r="M36" s="62"/>
      <c r="N36" s="62"/>
    </row>
    <row r="37" spans="1:14" ht="11.25" customHeight="1">
      <c r="A37" s="238" t="s">
        <v>69</v>
      </c>
      <c r="B37" s="346">
        <v>20232.95</v>
      </c>
      <c r="C37" s="346">
        <v>1655.33</v>
      </c>
      <c r="D37" s="346">
        <v>1173.3009999999999</v>
      </c>
      <c r="E37" s="346">
        <v>270465.05099999998</v>
      </c>
      <c r="F37" s="346">
        <v>442.73099999999999</v>
      </c>
      <c r="G37" s="346">
        <v>398.59800000000001</v>
      </c>
      <c r="H37" s="346">
        <v>294367.96100000001</v>
      </c>
      <c r="J37" s="62"/>
      <c r="K37" s="62"/>
      <c r="L37" s="62"/>
      <c r="M37" s="62"/>
      <c r="N37" s="62"/>
    </row>
    <row r="38" spans="1:14" ht="11.25" customHeight="1">
      <c r="A38" s="239" t="s">
        <v>171</v>
      </c>
      <c r="B38" s="348">
        <v>110994.58099999999</v>
      </c>
      <c r="C38" s="348">
        <v>23115.332000000002</v>
      </c>
      <c r="D38" s="348">
        <v>26430.71</v>
      </c>
      <c r="E38" s="348">
        <v>286464.83499999996</v>
      </c>
      <c r="F38" s="348">
        <v>442.73099999999999</v>
      </c>
      <c r="G38" s="348">
        <v>683.84400000000005</v>
      </c>
      <c r="H38" s="348">
        <v>451656.68800000002</v>
      </c>
      <c r="J38" s="62"/>
      <c r="K38" s="62"/>
      <c r="L38" s="62"/>
      <c r="M38" s="62"/>
      <c r="N38" s="62"/>
    </row>
    <row r="39" spans="1:14" ht="11.25" customHeight="1">
      <c r="A39" s="242" t="s">
        <v>53</v>
      </c>
      <c r="B39" s="348"/>
      <c r="C39" s="348"/>
      <c r="D39" s="348"/>
      <c r="E39" s="348"/>
      <c r="F39" s="348"/>
      <c r="G39" s="348"/>
      <c r="H39" s="348"/>
      <c r="J39" s="62"/>
      <c r="K39" s="62"/>
      <c r="L39" s="62"/>
      <c r="M39" s="62"/>
      <c r="N39" s="62"/>
    </row>
    <row r="40" spans="1:14" ht="11.25" customHeight="1">
      <c r="A40" s="238" t="s">
        <v>27</v>
      </c>
      <c r="B40" s="346">
        <v>91114.467999999993</v>
      </c>
      <c r="C40" s="346">
        <v>28137.177</v>
      </c>
      <c r="D40" s="346">
        <v>27387.200000000001</v>
      </c>
      <c r="E40" s="346">
        <v>14623.429</v>
      </c>
      <c r="F40" s="346">
        <v>0</v>
      </c>
      <c r="G40" s="346">
        <v>179.94900000000001</v>
      </c>
      <c r="H40" s="346">
        <v>161442.223</v>
      </c>
      <c r="I40" s="62"/>
      <c r="J40" s="62"/>
      <c r="K40" s="62"/>
      <c r="L40" s="62"/>
      <c r="M40" s="62"/>
      <c r="N40" s="62"/>
    </row>
    <row r="41" spans="1:14" ht="11.25" customHeight="1">
      <c r="A41" s="238" t="s">
        <v>69</v>
      </c>
      <c r="B41" s="346">
        <v>33033.589999999997</v>
      </c>
      <c r="C41" s="346">
        <v>117.504</v>
      </c>
      <c r="D41" s="346">
        <v>603.505</v>
      </c>
      <c r="E41" s="346">
        <v>262887.37900000002</v>
      </c>
      <c r="F41" s="346">
        <v>391.202</v>
      </c>
      <c r="G41" s="346">
        <v>286.23</v>
      </c>
      <c r="H41" s="346">
        <v>297319.40999999997</v>
      </c>
      <c r="J41" s="62"/>
      <c r="K41" s="62"/>
      <c r="L41" s="62"/>
      <c r="M41" s="62"/>
      <c r="N41" s="62"/>
    </row>
    <row r="42" spans="1:14" ht="11.25" customHeight="1">
      <c r="A42" s="239" t="s">
        <v>171</v>
      </c>
      <c r="B42" s="348">
        <v>124148.05799999999</v>
      </c>
      <c r="C42" s="348">
        <v>28254.681</v>
      </c>
      <c r="D42" s="348">
        <v>27990.705000000002</v>
      </c>
      <c r="E42" s="348">
        <v>277510.80800000002</v>
      </c>
      <c r="F42" s="348">
        <v>391.202</v>
      </c>
      <c r="G42" s="348">
        <v>466.17900000000003</v>
      </c>
      <c r="H42" s="348">
        <v>458761.63299999997</v>
      </c>
      <c r="J42" s="62"/>
      <c r="K42" s="62"/>
      <c r="L42" s="62"/>
      <c r="M42" s="62"/>
      <c r="N42" s="62"/>
    </row>
    <row r="43" spans="1:14" ht="11.25" customHeight="1">
      <c r="A43" s="242" t="s">
        <v>54</v>
      </c>
      <c r="B43" s="348"/>
      <c r="C43" s="348"/>
      <c r="D43" s="348"/>
      <c r="E43" s="348"/>
      <c r="F43" s="348"/>
      <c r="G43" s="348"/>
      <c r="H43" s="348"/>
      <c r="J43" s="62"/>
      <c r="K43" s="62"/>
      <c r="L43" s="62"/>
      <c r="M43" s="62"/>
      <c r="N43" s="62"/>
    </row>
    <row r="44" spans="1:14" ht="11.25" customHeight="1">
      <c r="A44" s="238" t="s">
        <v>27</v>
      </c>
      <c r="B44" s="348">
        <v>112797.81600000001</v>
      </c>
      <c r="C44" s="348">
        <v>23821.688999999998</v>
      </c>
      <c r="D44" s="348">
        <v>26430.71</v>
      </c>
      <c r="E44" s="348">
        <v>13429.356</v>
      </c>
      <c r="F44" s="348">
        <v>0</v>
      </c>
      <c r="G44" s="346">
        <v>113.23399999999999</v>
      </c>
      <c r="H44" s="348">
        <v>176592.80499999999</v>
      </c>
      <c r="I44" s="62"/>
      <c r="J44" s="62"/>
      <c r="K44" s="62"/>
      <c r="L44" s="62"/>
      <c r="M44" s="62"/>
      <c r="N44" s="62"/>
    </row>
    <row r="45" spans="1:14" ht="11.25" customHeight="1">
      <c r="A45" s="238" t="s">
        <v>69</v>
      </c>
      <c r="B45" s="348">
        <v>33400.495999999999</v>
      </c>
      <c r="C45" s="348">
        <v>133.57499999999999</v>
      </c>
      <c r="D45" s="348">
        <v>696.24199999999996</v>
      </c>
      <c r="E45" s="348">
        <v>287214.87400000001</v>
      </c>
      <c r="F45" s="348">
        <v>674.56</v>
      </c>
      <c r="G45" s="348">
        <v>556.21400000000006</v>
      </c>
      <c r="H45" s="348">
        <v>322675.96100000001</v>
      </c>
      <c r="J45" s="62"/>
      <c r="K45" s="62"/>
      <c r="L45" s="62"/>
      <c r="M45" s="62"/>
      <c r="N45" s="62"/>
    </row>
    <row r="46" spans="1:14" ht="11.25" customHeight="1">
      <c r="A46" s="239" t="s">
        <v>171</v>
      </c>
      <c r="B46" s="348">
        <v>146198.31200000001</v>
      </c>
      <c r="C46" s="348">
        <v>23955.263999999999</v>
      </c>
      <c r="D46" s="348">
        <v>27126.951999999997</v>
      </c>
      <c r="E46" s="348">
        <v>300644.23</v>
      </c>
      <c r="F46" s="348">
        <v>674.56</v>
      </c>
      <c r="G46" s="348">
        <v>669.44800000000009</v>
      </c>
      <c r="H46" s="348">
        <v>499268.766</v>
      </c>
      <c r="J46" s="62"/>
      <c r="K46" s="62"/>
      <c r="L46" s="62"/>
      <c r="M46" s="62"/>
      <c r="N46" s="62"/>
    </row>
    <row r="47" spans="1:14" ht="11.25" customHeight="1">
      <c r="A47" s="242" t="s">
        <v>55</v>
      </c>
      <c r="B47" s="348"/>
      <c r="C47" s="348"/>
      <c r="D47" s="348"/>
      <c r="E47" s="348"/>
      <c r="F47" s="348"/>
      <c r="G47" s="348"/>
      <c r="H47" s="348"/>
      <c r="J47" s="62"/>
      <c r="K47" s="62"/>
      <c r="L47" s="62"/>
      <c r="M47" s="62"/>
      <c r="N47" s="62"/>
    </row>
    <row r="48" spans="1:14" ht="11.25" customHeight="1">
      <c r="A48" s="238" t="s">
        <v>27</v>
      </c>
      <c r="B48" s="348">
        <v>148644.73499999999</v>
      </c>
      <c r="C48" s="348">
        <v>24484.483</v>
      </c>
      <c r="D48" s="348">
        <v>59507.226000000002</v>
      </c>
      <c r="E48" s="348">
        <v>17146.136999999999</v>
      </c>
      <c r="F48" s="348">
        <v>0</v>
      </c>
      <c r="G48" s="348">
        <v>141.97</v>
      </c>
      <c r="H48" s="348">
        <v>249924.55100000001</v>
      </c>
      <c r="J48" s="62"/>
      <c r="K48" s="62"/>
      <c r="L48" s="62"/>
      <c r="M48" s="62"/>
      <c r="N48" s="62"/>
    </row>
    <row r="49" spans="1:14" ht="11.25" customHeight="1">
      <c r="A49" s="238" t="s">
        <v>69</v>
      </c>
      <c r="B49" s="348">
        <v>38190.857000000004</v>
      </c>
      <c r="C49" s="348">
        <v>2305.2280000000001</v>
      </c>
      <c r="D49" s="348">
        <v>13772.968999999999</v>
      </c>
      <c r="E49" s="348">
        <v>273319.32799999998</v>
      </c>
      <c r="F49" s="348">
        <v>0</v>
      </c>
      <c r="G49" s="348">
        <v>1313.3679999999999</v>
      </c>
      <c r="H49" s="348">
        <v>328901.75</v>
      </c>
      <c r="J49" s="62"/>
      <c r="K49" s="62"/>
      <c r="L49" s="62"/>
      <c r="M49" s="62"/>
      <c r="N49" s="62"/>
    </row>
    <row r="50" spans="1:14" ht="11.25" customHeight="1">
      <c r="A50" s="239" t="s">
        <v>171</v>
      </c>
      <c r="B50" s="348">
        <v>186835.592</v>
      </c>
      <c r="C50" s="348">
        <v>26789.710999999999</v>
      </c>
      <c r="D50" s="348">
        <v>73280.195000000007</v>
      </c>
      <c r="E50" s="348">
        <v>290465.46499999997</v>
      </c>
      <c r="F50" s="348">
        <v>0</v>
      </c>
      <c r="G50" s="348">
        <v>1455.338</v>
      </c>
      <c r="H50" s="348">
        <v>578826.30099999998</v>
      </c>
      <c r="J50" s="62"/>
      <c r="K50" s="62"/>
      <c r="L50" s="62"/>
      <c r="M50" s="62"/>
      <c r="N50" s="62"/>
    </row>
    <row r="51" spans="1:14" ht="11.25" customHeight="1">
      <c r="A51" s="242" t="s">
        <v>56</v>
      </c>
      <c r="B51" s="348"/>
      <c r="C51" s="348"/>
      <c r="D51" s="348"/>
      <c r="E51" s="348"/>
      <c r="F51" s="348"/>
      <c r="G51" s="348"/>
      <c r="H51" s="348"/>
      <c r="J51" s="62"/>
      <c r="K51" s="62"/>
      <c r="L51" s="62"/>
      <c r="M51" s="62"/>
      <c r="N51" s="62"/>
    </row>
    <row r="52" spans="1:14" ht="11.25" customHeight="1">
      <c r="A52" s="238" t="s">
        <v>27</v>
      </c>
      <c r="B52" s="348">
        <v>134737.18700000001</v>
      </c>
      <c r="C52" s="348">
        <v>20796.600999999999</v>
      </c>
      <c r="D52" s="348">
        <v>63781.093000000001</v>
      </c>
      <c r="E52" s="348">
        <v>21310.920999999998</v>
      </c>
      <c r="F52" s="348">
        <v>0</v>
      </c>
      <c r="G52" s="348">
        <v>206.279</v>
      </c>
      <c r="H52" s="348">
        <v>240832.08100000001</v>
      </c>
      <c r="J52" s="62"/>
      <c r="K52" s="62"/>
      <c r="L52" s="62"/>
      <c r="M52" s="62"/>
      <c r="N52" s="62"/>
    </row>
    <row r="53" spans="1:14" ht="11.25" customHeight="1">
      <c r="A53" s="238" t="s">
        <v>69</v>
      </c>
      <c r="B53" s="348">
        <v>35055.682999999997</v>
      </c>
      <c r="C53" s="348">
        <v>3369.3209999999999</v>
      </c>
      <c r="D53" s="348">
        <v>17558.893</v>
      </c>
      <c r="E53" s="348">
        <v>248337.174</v>
      </c>
      <c r="F53" s="348">
        <v>293.10199999999998</v>
      </c>
      <c r="G53" s="348">
        <v>948.79600000000005</v>
      </c>
      <c r="H53" s="348">
        <v>305562.96899999998</v>
      </c>
      <c r="J53" s="62"/>
      <c r="K53" s="62"/>
      <c r="L53" s="62"/>
      <c r="M53" s="62"/>
      <c r="N53" s="62"/>
    </row>
    <row r="54" spans="1:14" ht="11.25" customHeight="1">
      <c r="A54" s="239" t="s">
        <v>171</v>
      </c>
      <c r="B54" s="348">
        <v>169792.87</v>
      </c>
      <c r="C54" s="348">
        <v>24165.921999999999</v>
      </c>
      <c r="D54" s="348">
        <v>81339.986000000004</v>
      </c>
      <c r="E54" s="348">
        <v>269648.09499999997</v>
      </c>
      <c r="F54" s="348">
        <v>293.10199999999998</v>
      </c>
      <c r="G54" s="348">
        <v>1155.075</v>
      </c>
      <c r="H54" s="348">
        <v>546395.05000000005</v>
      </c>
      <c r="J54" s="62"/>
      <c r="K54" s="62"/>
      <c r="L54" s="62"/>
      <c r="M54" s="62"/>
      <c r="N54" s="62"/>
    </row>
    <row r="55" spans="1:14" ht="11.25" customHeight="1">
      <c r="A55" s="242" t="s">
        <v>57</v>
      </c>
      <c r="B55" s="348"/>
      <c r="C55" s="348"/>
      <c r="D55" s="348"/>
      <c r="E55" s="348"/>
      <c r="F55" s="348"/>
      <c r="G55" s="348"/>
      <c r="H55" s="348"/>
      <c r="J55" s="62"/>
      <c r="K55" s="62"/>
      <c r="L55" s="62"/>
      <c r="M55" s="62"/>
      <c r="N55" s="62"/>
    </row>
    <row r="56" spans="1:14" ht="11.25" customHeight="1">
      <c r="A56" s="238" t="s">
        <v>27</v>
      </c>
      <c r="B56" s="348">
        <v>125208.808</v>
      </c>
      <c r="C56" s="348">
        <v>20999.3</v>
      </c>
      <c r="D56" s="348">
        <v>64958.837</v>
      </c>
      <c r="E56" s="348">
        <v>15472.406000000001</v>
      </c>
      <c r="F56" s="348">
        <v>0</v>
      </c>
      <c r="G56" s="348">
        <v>112.03699999999844</v>
      </c>
      <c r="H56" s="348">
        <v>226751.38800000001</v>
      </c>
      <c r="I56" s="62"/>
      <c r="J56" s="62"/>
      <c r="K56" s="62"/>
      <c r="L56" s="62"/>
      <c r="M56" s="62"/>
      <c r="N56" s="62"/>
    </row>
    <row r="57" spans="1:14" ht="11.25" customHeight="1">
      <c r="A57" s="238" t="s">
        <v>69</v>
      </c>
      <c r="B57" s="348">
        <v>37165.034</v>
      </c>
      <c r="C57" s="348">
        <v>3025.6480000000001</v>
      </c>
      <c r="D57" s="348">
        <v>18013.322</v>
      </c>
      <c r="E57" s="348">
        <v>259620.2</v>
      </c>
      <c r="F57" s="348">
        <v>6.6</v>
      </c>
      <c r="G57" s="348">
        <v>717.19600000003095</v>
      </c>
      <c r="H57" s="348">
        <v>318548</v>
      </c>
      <c r="I57" s="62"/>
      <c r="J57" s="62"/>
      <c r="K57" s="62"/>
      <c r="L57" s="62"/>
      <c r="M57" s="62"/>
      <c r="N57" s="62"/>
    </row>
    <row r="58" spans="1:14" s="63" customFormat="1" ht="11.25" customHeight="1">
      <c r="A58" s="239" t="s">
        <v>171</v>
      </c>
      <c r="B58" s="348">
        <v>162373.842</v>
      </c>
      <c r="C58" s="348">
        <v>24024.948</v>
      </c>
      <c r="D58" s="348">
        <v>82972.159</v>
      </c>
      <c r="E58" s="348">
        <v>275092.60600000003</v>
      </c>
      <c r="F58" s="348">
        <v>6.6</v>
      </c>
      <c r="G58" s="348">
        <v>829.23300000002962</v>
      </c>
      <c r="H58" s="348">
        <v>545299.38800000004</v>
      </c>
      <c r="I58" s="62"/>
      <c r="J58" s="64"/>
      <c r="K58" s="64"/>
      <c r="L58" s="64"/>
      <c r="M58" s="64"/>
      <c r="N58" s="64"/>
    </row>
    <row r="59" spans="1:14" ht="11.25" customHeight="1">
      <c r="A59" s="242" t="s">
        <v>58</v>
      </c>
      <c r="B59" s="348"/>
      <c r="C59" s="348"/>
      <c r="D59" s="348"/>
      <c r="E59" s="348"/>
      <c r="F59" s="348"/>
      <c r="G59" s="348"/>
      <c r="H59" s="348"/>
      <c r="I59" s="62"/>
      <c r="J59" s="62"/>
      <c r="K59" s="62"/>
      <c r="L59" s="62"/>
      <c r="M59" s="62"/>
      <c r="N59" s="62"/>
    </row>
    <row r="60" spans="1:14" ht="11.25" customHeight="1">
      <c r="A60" s="238" t="s">
        <v>27</v>
      </c>
      <c r="B60" s="348">
        <v>103998</v>
      </c>
      <c r="C60" s="348">
        <v>16702</v>
      </c>
      <c r="D60" s="348">
        <v>64958</v>
      </c>
      <c r="E60" s="348">
        <v>20515</v>
      </c>
      <c r="F60" s="348">
        <v>0</v>
      </c>
      <c r="G60" s="348">
        <v>322</v>
      </c>
      <c r="H60" s="348">
        <v>206496</v>
      </c>
      <c r="I60" s="62"/>
      <c r="J60" s="62"/>
      <c r="K60" s="62"/>
      <c r="L60" s="62"/>
      <c r="M60" s="62"/>
      <c r="N60" s="62"/>
    </row>
    <row r="61" spans="1:14" ht="11.25" customHeight="1">
      <c r="A61" s="238" t="s">
        <v>69</v>
      </c>
      <c r="B61" s="348">
        <v>19522</v>
      </c>
      <c r="C61" s="348">
        <v>2293</v>
      </c>
      <c r="D61" s="348">
        <v>36408</v>
      </c>
      <c r="E61" s="348">
        <v>309109</v>
      </c>
      <c r="F61" s="348">
        <v>0</v>
      </c>
      <c r="G61" s="348">
        <v>666</v>
      </c>
      <c r="H61" s="348">
        <v>367998</v>
      </c>
      <c r="I61" s="62"/>
      <c r="J61" s="62"/>
      <c r="K61" s="62"/>
      <c r="L61" s="62"/>
      <c r="M61" s="62"/>
      <c r="N61" s="62"/>
    </row>
    <row r="62" spans="1:14" ht="11.25" customHeight="1">
      <c r="A62" s="239" t="s">
        <v>171</v>
      </c>
      <c r="B62" s="348">
        <v>123520</v>
      </c>
      <c r="C62" s="348">
        <v>18995</v>
      </c>
      <c r="D62" s="348">
        <v>101366</v>
      </c>
      <c r="E62" s="348">
        <v>329624</v>
      </c>
      <c r="F62" s="348">
        <v>0</v>
      </c>
      <c r="G62" s="348">
        <v>989</v>
      </c>
      <c r="H62" s="348">
        <v>574494</v>
      </c>
      <c r="I62" s="62"/>
      <c r="J62" s="62"/>
      <c r="K62" s="62"/>
      <c r="L62" s="62"/>
      <c r="M62" s="62"/>
      <c r="N62" s="62"/>
    </row>
    <row r="63" spans="1:14" ht="11.25" customHeight="1">
      <c r="A63" s="242" t="s">
        <v>59</v>
      </c>
      <c r="B63" s="348"/>
      <c r="C63" s="348"/>
      <c r="D63" s="348"/>
      <c r="E63" s="348"/>
      <c r="F63" s="348"/>
      <c r="G63" s="348"/>
      <c r="H63" s="348"/>
      <c r="I63" s="62"/>
      <c r="J63" s="62"/>
      <c r="K63" s="62"/>
      <c r="L63" s="62"/>
      <c r="M63" s="62"/>
      <c r="N63" s="62"/>
    </row>
    <row r="64" spans="1:14" ht="11.25" customHeight="1">
      <c r="A64" s="238" t="s">
        <v>27</v>
      </c>
      <c r="B64" s="348">
        <v>90114.024999999994</v>
      </c>
      <c r="C64" s="348">
        <v>12280.38</v>
      </c>
      <c r="D64" s="348">
        <v>52838.8</v>
      </c>
      <c r="E64" s="348">
        <v>17026.099999999999</v>
      </c>
      <c r="F64" s="348">
        <v>0</v>
      </c>
      <c r="G64" s="348">
        <v>24.694999999999709</v>
      </c>
      <c r="H64" s="348">
        <v>172285</v>
      </c>
      <c r="I64" s="62"/>
      <c r="J64" s="62"/>
      <c r="K64" s="62"/>
      <c r="L64" s="62"/>
      <c r="M64" s="62"/>
      <c r="N64" s="62"/>
    </row>
    <row r="65" spans="1:14" ht="11.25" customHeight="1">
      <c r="A65" s="238" t="s">
        <v>69</v>
      </c>
      <c r="B65" s="348">
        <v>27547.5</v>
      </c>
      <c r="C65" s="348">
        <v>1582.837</v>
      </c>
      <c r="D65" s="348">
        <v>28132</v>
      </c>
      <c r="E65" s="348">
        <v>281846</v>
      </c>
      <c r="F65" s="348">
        <v>0</v>
      </c>
      <c r="G65" s="348">
        <v>563</v>
      </c>
      <c r="H65" s="348">
        <v>339672</v>
      </c>
      <c r="I65" s="62"/>
      <c r="J65" s="62"/>
      <c r="K65" s="62"/>
      <c r="L65" s="62"/>
      <c r="M65" s="62"/>
      <c r="N65" s="62"/>
    </row>
    <row r="66" spans="1:14" ht="11.25" customHeight="1">
      <c r="A66" s="239" t="s">
        <v>171</v>
      </c>
      <c r="B66" s="348">
        <v>117661.52499999999</v>
      </c>
      <c r="C66" s="348">
        <v>13863.216999999999</v>
      </c>
      <c r="D66" s="348">
        <v>80971.38</v>
      </c>
      <c r="E66" s="348">
        <v>298872.59999999998</v>
      </c>
      <c r="F66" s="348">
        <v>0</v>
      </c>
      <c r="G66" s="348">
        <v>588.27799999999115</v>
      </c>
      <c r="H66" s="348">
        <v>511957</v>
      </c>
      <c r="I66" s="62"/>
      <c r="J66" s="62"/>
      <c r="K66" s="62"/>
      <c r="L66" s="62"/>
      <c r="M66" s="62"/>
      <c r="N66" s="62"/>
    </row>
    <row r="67" spans="1:14" ht="11.25" customHeight="1">
      <c r="A67" s="242" t="s">
        <v>60</v>
      </c>
      <c r="B67" s="346"/>
      <c r="C67" s="346"/>
      <c r="D67" s="346"/>
      <c r="E67" s="346"/>
      <c r="F67" s="346"/>
      <c r="G67" s="346"/>
      <c r="H67" s="346"/>
      <c r="I67" s="62"/>
      <c r="J67" s="62"/>
      <c r="K67" s="62"/>
      <c r="L67" s="62"/>
      <c r="M67" s="62"/>
      <c r="N67" s="62"/>
    </row>
    <row r="68" spans="1:14" ht="11.25" customHeight="1">
      <c r="A68" s="238" t="s">
        <v>27</v>
      </c>
      <c r="B68" s="348">
        <v>111678</v>
      </c>
      <c r="C68" s="348">
        <v>5698</v>
      </c>
      <c r="D68" s="348">
        <v>41240</v>
      </c>
      <c r="E68" s="348">
        <v>18976</v>
      </c>
      <c r="F68" s="346">
        <v>0</v>
      </c>
      <c r="G68" s="348">
        <v>229</v>
      </c>
      <c r="H68" s="348">
        <v>177819</v>
      </c>
      <c r="I68" s="62"/>
      <c r="J68" s="62"/>
      <c r="K68" s="62"/>
      <c r="L68" s="62"/>
      <c r="M68" s="62"/>
      <c r="N68" s="62"/>
    </row>
    <row r="69" spans="1:14" ht="11.25" customHeight="1">
      <c r="A69" s="238" t="s">
        <v>69</v>
      </c>
      <c r="B69" s="348">
        <v>39139</v>
      </c>
      <c r="C69" s="348">
        <v>756</v>
      </c>
      <c r="D69" s="348">
        <v>25030</v>
      </c>
      <c r="E69" s="348">
        <v>301784</v>
      </c>
      <c r="F69" s="346">
        <v>0</v>
      </c>
      <c r="G69" s="348">
        <v>1527</v>
      </c>
      <c r="H69" s="348">
        <v>368236</v>
      </c>
      <c r="I69" s="62"/>
      <c r="J69" s="62"/>
      <c r="K69" s="62"/>
      <c r="L69" s="62"/>
      <c r="M69" s="62"/>
      <c r="N69" s="62"/>
    </row>
    <row r="70" spans="1:14" ht="11.25" customHeight="1">
      <c r="A70" s="239" t="s">
        <v>171</v>
      </c>
      <c r="B70" s="348">
        <v>150817</v>
      </c>
      <c r="C70" s="348">
        <v>6454</v>
      </c>
      <c r="D70" s="348">
        <v>66270</v>
      </c>
      <c r="E70" s="348">
        <v>320760</v>
      </c>
      <c r="F70" s="348">
        <v>0</v>
      </c>
      <c r="G70" s="348">
        <v>1754</v>
      </c>
      <c r="H70" s="348">
        <v>546055</v>
      </c>
      <c r="I70" s="62"/>
      <c r="J70" s="62"/>
      <c r="K70" s="62"/>
      <c r="L70" s="62"/>
      <c r="M70" s="62"/>
      <c r="N70" s="62"/>
    </row>
    <row r="71" spans="1:14">
      <c r="A71" s="242" t="s">
        <v>99</v>
      </c>
      <c r="B71" s="346"/>
      <c r="C71" s="346"/>
      <c r="D71" s="346"/>
      <c r="E71" s="346"/>
      <c r="F71" s="346"/>
      <c r="G71" s="346"/>
      <c r="H71" s="346"/>
      <c r="I71" s="62"/>
      <c r="L71" s="150"/>
      <c r="N71" s="62"/>
    </row>
    <row r="72" spans="1:14">
      <c r="A72" s="238" t="s">
        <v>27</v>
      </c>
      <c r="B72" s="348">
        <v>110490</v>
      </c>
      <c r="C72" s="348">
        <v>11326</v>
      </c>
      <c r="D72" s="348">
        <v>38931</v>
      </c>
      <c r="E72" s="348">
        <v>20296</v>
      </c>
      <c r="F72" s="348">
        <v>0</v>
      </c>
      <c r="G72" s="348">
        <v>424</v>
      </c>
      <c r="H72" s="348">
        <v>181465</v>
      </c>
      <c r="I72" s="62"/>
      <c r="J72" s="241"/>
      <c r="K72" s="22"/>
      <c r="L72" s="150"/>
    </row>
    <row r="73" spans="1:14">
      <c r="A73" s="238" t="s">
        <v>69</v>
      </c>
      <c r="B73" s="250">
        <v>42314</v>
      </c>
      <c r="C73" s="250">
        <v>1706</v>
      </c>
      <c r="D73" s="250">
        <v>18758</v>
      </c>
      <c r="E73" s="250">
        <v>326614</v>
      </c>
      <c r="F73" s="348">
        <v>0</v>
      </c>
      <c r="G73" s="348">
        <v>4064</v>
      </c>
      <c r="H73" s="348">
        <v>393455</v>
      </c>
      <c r="I73" s="62"/>
      <c r="J73" s="241"/>
      <c r="K73" s="22"/>
      <c r="L73" s="150"/>
    </row>
    <row r="74" spans="1:14">
      <c r="A74" s="387" t="s">
        <v>171</v>
      </c>
      <c r="B74" s="349">
        <v>152804</v>
      </c>
      <c r="C74" s="349">
        <v>13032</v>
      </c>
      <c r="D74" s="349">
        <v>57689</v>
      </c>
      <c r="E74" s="349">
        <v>346910</v>
      </c>
      <c r="F74" s="349">
        <v>0</v>
      </c>
      <c r="G74" s="349">
        <v>4488</v>
      </c>
      <c r="H74" s="349">
        <v>574920</v>
      </c>
      <c r="I74" s="62"/>
      <c r="J74" s="241"/>
      <c r="K74" s="22"/>
      <c r="L74" s="150"/>
    </row>
    <row r="75" spans="1:14">
      <c r="A75" s="63" t="s">
        <v>119</v>
      </c>
      <c r="B75" s="22"/>
      <c r="C75" s="22"/>
      <c r="D75" s="22"/>
      <c r="E75" s="22"/>
      <c r="F75" s="22"/>
      <c r="H75" s="22"/>
      <c r="J75" s="241"/>
      <c r="K75" s="22"/>
      <c r="L75" s="150"/>
    </row>
    <row r="76" spans="1:14">
      <c r="A76" s="12" t="s">
        <v>222</v>
      </c>
      <c r="B76" s="22"/>
      <c r="C76" s="22"/>
      <c r="D76" s="22"/>
      <c r="E76" s="22"/>
      <c r="F76" s="22"/>
      <c r="H76" s="22"/>
      <c r="J76" s="241"/>
      <c r="K76" s="22"/>
      <c r="L76" s="150"/>
    </row>
    <row r="77" spans="1:14">
      <c r="A77" s="243"/>
      <c r="B77" s="22"/>
      <c r="C77" s="22"/>
      <c r="D77" s="22"/>
      <c r="E77" s="22"/>
      <c r="F77" s="22"/>
      <c r="H77" s="22"/>
      <c r="J77" s="241"/>
      <c r="K77" s="22"/>
      <c r="L77" s="150"/>
    </row>
    <row r="78" spans="1:14">
      <c r="B78" s="22"/>
      <c r="C78" s="22"/>
      <c r="D78" s="22"/>
      <c r="E78" s="22"/>
      <c r="F78" s="22"/>
      <c r="H78" s="22"/>
      <c r="J78" s="241"/>
      <c r="K78" s="22"/>
      <c r="L78" s="150"/>
    </row>
    <row r="79" spans="1:14">
      <c r="A79" s="243"/>
      <c r="B79" s="248"/>
      <c r="C79" s="248"/>
      <c r="D79" s="248"/>
      <c r="E79" s="248"/>
      <c r="F79" s="248"/>
      <c r="G79" s="248"/>
      <c r="H79" s="248"/>
      <c r="L79" s="150"/>
    </row>
    <row r="80" spans="1:14">
      <c r="A80" s="243"/>
      <c r="B80" s="249"/>
      <c r="C80" s="249"/>
      <c r="D80" s="249"/>
      <c r="E80" s="249"/>
      <c r="F80" s="249"/>
      <c r="G80" s="249"/>
      <c r="H80" s="249"/>
    </row>
    <row r="81" spans="1:8">
      <c r="A81" s="243"/>
      <c r="B81" s="249"/>
      <c r="C81" s="249"/>
      <c r="D81" s="249"/>
      <c r="E81" s="249"/>
      <c r="F81" s="249"/>
      <c r="G81" s="249"/>
      <c r="H81" s="249"/>
    </row>
    <row r="82" spans="1:8">
      <c r="A82" s="243"/>
      <c r="B82" s="249"/>
      <c r="C82" s="249"/>
      <c r="D82" s="249"/>
      <c r="E82" s="249"/>
      <c r="F82" s="249"/>
      <c r="G82" s="249"/>
      <c r="H82" s="249"/>
    </row>
    <row r="83" spans="1:8">
      <c r="A83" s="243"/>
      <c r="B83" s="249"/>
      <c r="C83" s="249"/>
      <c r="D83" s="249"/>
      <c r="E83" s="249"/>
      <c r="F83" s="249"/>
      <c r="G83" s="249"/>
      <c r="H83" s="249"/>
    </row>
    <row r="84" spans="1:8">
      <c r="A84" s="243"/>
      <c r="B84" s="22"/>
      <c r="C84" s="22"/>
      <c r="D84" s="22"/>
      <c r="E84" s="22"/>
      <c r="F84" s="22"/>
      <c r="G84" s="22"/>
      <c r="H84" s="22"/>
    </row>
    <row r="85" spans="1:8">
      <c r="A85" s="243"/>
      <c r="B85" s="22"/>
      <c r="C85" s="22"/>
      <c r="D85" s="22"/>
      <c r="E85" s="22"/>
      <c r="F85" s="22"/>
      <c r="G85" s="22"/>
      <c r="H85" s="22"/>
    </row>
    <row r="86" spans="1:8">
      <c r="A86" s="243"/>
      <c r="B86" s="22"/>
      <c r="C86" s="22"/>
      <c r="D86" s="22"/>
      <c r="E86" s="22"/>
      <c r="F86" s="22"/>
      <c r="G86" s="22"/>
      <c r="H86" s="22"/>
    </row>
  </sheetData>
  <pageMargins left="0.66700000000000004" right="0.66700000000000004" top="0.38" bottom="0.83299999999999996" header="0" footer="0"/>
  <pageSetup scale="89" firstPageNumber="13"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C1C2-0482-4AFD-8212-7AB26F65D006}">
  <sheetPr transitionEvaluation="1" codeName="Sheet116">
    <pageSetUpPr fitToPage="1"/>
  </sheetPr>
  <dimension ref="A1:K57"/>
  <sheetViews>
    <sheetView showGridLines="0" zoomScale="140" zoomScaleNormal="140" workbookViewId="0">
      <selection activeCell="G26" sqref="G26"/>
    </sheetView>
  </sheetViews>
  <sheetFormatPr defaultColWidth="9.140625" defaultRowHeight="11.25"/>
  <cols>
    <col min="1" max="1" width="11.140625" style="44" customWidth="1"/>
    <col min="2" max="3" width="13.5703125" style="44" customWidth="1"/>
    <col min="4" max="4" width="14.42578125" style="44" customWidth="1"/>
    <col min="5" max="5" width="9.140625" style="44"/>
    <col min="6" max="6" width="11.7109375" style="44" bestFit="1" customWidth="1"/>
    <col min="7" max="7" width="12.85546875" style="44" bestFit="1" customWidth="1"/>
    <col min="8" max="8" width="14.28515625" style="44" bestFit="1" customWidth="1"/>
    <col min="9" max="9" width="9.140625" style="44"/>
    <col min="10" max="10" width="11" style="44" bestFit="1" customWidth="1"/>
    <col min="11" max="11" width="9.7109375" style="44" bestFit="1" customWidth="1"/>
    <col min="12" max="16384" width="9.140625" style="44"/>
  </cols>
  <sheetData>
    <row r="1" spans="1:4" ht="11.25" customHeight="1">
      <c r="A1" s="251" t="s">
        <v>18</v>
      </c>
      <c r="B1" s="259"/>
      <c r="C1" s="259"/>
      <c r="D1" s="259"/>
    </row>
    <row r="2" spans="1:4" s="261" customFormat="1" ht="22.5">
      <c r="A2" s="262" t="s">
        <v>23</v>
      </c>
      <c r="B2" s="260" t="s">
        <v>239</v>
      </c>
      <c r="C2" s="260" t="s">
        <v>251</v>
      </c>
      <c r="D2" s="260" t="s">
        <v>252</v>
      </c>
    </row>
    <row r="3" spans="1:4" ht="11.25" customHeight="1">
      <c r="A3" s="252">
        <v>1980</v>
      </c>
      <c r="B3" s="120">
        <v>62725</v>
      </c>
      <c r="C3" s="120">
        <v>51924</v>
      </c>
      <c r="D3" s="120">
        <v>37588</v>
      </c>
    </row>
    <row r="4" spans="1:4" ht="11.25" customHeight="1">
      <c r="A4" s="252">
        <v>1981</v>
      </c>
      <c r="B4" s="120">
        <v>65465</v>
      </c>
      <c r="C4" s="120">
        <v>58825</v>
      </c>
      <c r="D4" s="120">
        <v>30884</v>
      </c>
    </row>
    <row r="5" spans="1:4" ht="11.25" customHeight="1">
      <c r="A5" s="252">
        <v>1982</v>
      </c>
      <c r="B5" s="120">
        <v>83679</v>
      </c>
      <c r="C5" s="120">
        <v>73924</v>
      </c>
      <c r="D5" s="120">
        <v>53837</v>
      </c>
    </row>
    <row r="6" spans="1:4" ht="11.25" customHeight="1">
      <c r="A6" s="252">
        <v>1983</v>
      </c>
      <c r="B6" s="120">
        <v>87758</v>
      </c>
      <c r="C6" s="120">
        <v>69488</v>
      </c>
      <c r="D6" s="120">
        <v>42421</v>
      </c>
    </row>
    <row r="7" spans="1:4" ht="11.25" customHeight="1">
      <c r="A7" s="252">
        <v>1984</v>
      </c>
      <c r="B7" s="120">
        <v>86520</v>
      </c>
      <c r="C7" s="120">
        <v>65263</v>
      </c>
      <c r="D7" s="120">
        <v>36151</v>
      </c>
    </row>
    <row r="8" spans="1:4" ht="11.25" customHeight="1">
      <c r="A8" s="252">
        <v>1985</v>
      </c>
      <c r="B8" s="120">
        <v>100350</v>
      </c>
      <c r="C8" s="120">
        <v>44508</v>
      </c>
      <c r="D8" s="120">
        <v>43989</v>
      </c>
    </row>
    <row r="9" spans="1:4" ht="11.25" customHeight="1">
      <c r="A9" s="252">
        <v>1986</v>
      </c>
      <c r="B9" s="120">
        <v>105793</v>
      </c>
      <c r="C9" s="120">
        <v>58227</v>
      </c>
      <c r="D9" s="120">
        <v>47772</v>
      </c>
    </row>
    <row r="10" spans="1:4" ht="11.25" customHeight="1">
      <c r="A10" s="252">
        <v>1987</v>
      </c>
      <c r="B10" s="120">
        <v>107061</v>
      </c>
      <c r="C10" s="120">
        <v>48051</v>
      </c>
      <c r="D10" s="120">
        <v>57898</v>
      </c>
    </row>
    <row r="11" spans="1:4" ht="11.25" customHeight="1">
      <c r="A11" s="252">
        <v>1988</v>
      </c>
      <c r="B11" s="120">
        <v>93224</v>
      </c>
      <c r="C11" s="120">
        <v>58972</v>
      </c>
      <c r="D11" s="120">
        <v>58905</v>
      </c>
    </row>
    <row r="12" spans="1:4" ht="11.25" customHeight="1">
      <c r="A12" s="252">
        <v>1989</v>
      </c>
      <c r="B12" s="120">
        <v>84089</v>
      </c>
      <c r="C12" s="120">
        <v>85209</v>
      </c>
      <c r="D12" s="120">
        <v>54800</v>
      </c>
    </row>
    <row r="13" spans="1:4" ht="11.25" customHeight="1">
      <c r="A13" s="252">
        <v>1990</v>
      </c>
      <c r="B13" s="120">
        <v>78830.918999999994</v>
      </c>
      <c r="C13" s="120">
        <v>94360.106</v>
      </c>
      <c r="D13" s="120">
        <v>86629.748999999996</v>
      </c>
    </row>
    <row r="14" spans="1:4" ht="11.25" customHeight="1">
      <c r="A14" s="252">
        <v>1991</v>
      </c>
      <c r="B14" s="120">
        <v>75697.993000000002</v>
      </c>
      <c r="C14" s="120">
        <v>101784.693</v>
      </c>
      <c r="D14" s="120">
        <v>95936.129000000001</v>
      </c>
    </row>
    <row r="15" spans="1:4" ht="11.25" customHeight="1">
      <c r="A15" s="252">
        <v>1992</v>
      </c>
      <c r="B15" s="120">
        <v>115899.14200000001</v>
      </c>
      <c r="C15" s="120">
        <v>212132.17199999999</v>
      </c>
      <c r="D15" s="120">
        <v>93481.391000000003</v>
      </c>
    </row>
    <row r="16" spans="1:4" ht="11.25" customHeight="1">
      <c r="A16" s="252">
        <v>1993</v>
      </c>
      <c r="B16" s="120">
        <v>116156.569</v>
      </c>
      <c r="C16" s="120">
        <v>215384.59</v>
      </c>
      <c r="D16" s="120">
        <v>100033.416</v>
      </c>
    </row>
    <row r="17" spans="1:7" ht="11.25" customHeight="1">
      <c r="A17" s="252">
        <v>1994</v>
      </c>
      <c r="B17" s="120">
        <v>112726.77899999999</v>
      </c>
      <c r="C17" s="120">
        <v>242400.93599999999</v>
      </c>
      <c r="D17" s="120">
        <v>132713.353</v>
      </c>
    </row>
    <row r="18" spans="1:7" ht="11.25" customHeight="1">
      <c r="A18" s="252">
        <v>1995</v>
      </c>
      <c r="B18" s="120">
        <v>118070</v>
      </c>
      <c r="C18" s="120">
        <v>239243</v>
      </c>
      <c r="D18" s="120">
        <v>114331.09699999999</v>
      </c>
      <c r="F18" s="22"/>
      <c r="G18" s="255"/>
    </row>
    <row r="19" spans="1:7" ht="11.25" customHeight="1">
      <c r="A19" s="252">
        <v>1996</v>
      </c>
      <c r="B19" s="120">
        <v>126834</v>
      </c>
      <c r="C19" s="120">
        <v>255260.26699999999</v>
      </c>
      <c r="D19" s="120">
        <v>109914.242</v>
      </c>
      <c r="F19" s="22"/>
      <c r="G19" s="255"/>
    </row>
    <row r="20" spans="1:7" ht="11.25" customHeight="1">
      <c r="A20" s="252">
        <v>1997</v>
      </c>
      <c r="B20" s="120">
        <v>134444.81299999999</v>
      </c>
      <c r="C20" s="120">
        <v>268889.15899999999</v>
      </c>
      <c r="D20" s="120">
        <v>88343.14</v>
      </c>
      <c r="F20" s="22"/>
      <c r="G20" s="255"/>
    </row>
    <row r="21" spans="1:7" ht="11.25" customHeight="1">
      <c r="A21" s="252">
        <v>1998</v>
      </c>
      <c r="B21" s="120">
        <v>143958.86600000001</v>
      </c>
      <c r="C21" s="120">
        <v>244789.49</v>
      </c>
      <c r="D21" s="120">
        <v>87630.549700000003</v>
      </c>
      <c r="F21" s="22"/>
      <c r="G21" s="255"/>
    </row>
    <row r="22" spans="1:7" ht="11.25" customHeight="1">
      <c r="A22" s="252">
        <v>1999</v>
      </c>
      <c r="B22" s="120">
        <v>153868.90700000001</v>
      </c>
      <c r="C22" s="120">
        <v>292218.30900000001</v>
      </c>
      <c r="D22" s="120">
        <v>93887.206000000006</v>
      </c>
      <c r="F22" s="22"/>
      <c r="G22" s="255"/>
    </row>
    <row r="23" spans="1:7" ht="11.25" customHeight="1">
      <c r="A23" s="252">
        <v>2000</v>
      </c>
      <c r="B23" s="120">
        <v>155517.19732000001</v>
      </c>
      <c r="C23" s="120">
        <v>293271.06</v>
      </c>
      <c r="D23" s="120">
        <v>108266.43</v>
      </c>
      <c r="E23" s="67"/>
      <c r="F23" s="22"/>
      <c r="G23" s="255"/>
    </row>
    <row r="24" spans="1:7" ht="11.25" customHeight="1">
      <c r="A24" s="252">
        <v>2001</v>
      </c>
      <c r="B24" s="120">
        <v>146027.33116000003</v>
      </c>
      <c r="C24" s="120">
        <v>249438.21</v>
      </c>
      <c r="D24" s="120">
        <v>125452.36</v>
      </c>
      <c r="E24" s="67"/>
      <c r="F24" s="22"/>
      <c r="G24" s="255"/>
    </row>
    <row r="25" spans="1:7" ht="11.25" customHeight="1">
      <c r="A25" s="252">
        <v>2002</v>
      </c>
      <c r="B25" s="120">
        <v>156104.88728</v>
      </c>
      <c r="C25" s="120">
        <v>364487.48</v>
      </c>
      <c r="D25" s="120">
        <v>107624.59</v>
      </c>
      <c r="E25" s="67"/>
      <c r="F25" s="22"/>
      <c r="G25" s="255"/>
    </row>
    <row r="26" spans="1:7" ht="11.25" customHeight="1">
      <c r="A26" s="252">
        <v>2003</v>
      </c>
      <c r="B26" s="120">
        <v>147284.31069000001</v>
      </c>
      <c r="C26" s="120">
        <v>383654.86</v>
      </c>
      <c r="D26" s="120">
        <v>89675.83</v>
      </c>
      <c r="E26" s="67"/>
      <c r="F26" s="22"/>
      <c r="G26" s="255"/>
    </row>
    <row r="27" spans="1:7" ht="11.25" customHeight="1">
      <c r="A27" s="252">
        <v>2004</v>
      </c>
      <c r="B27" s="120">
        <v>160699.59755000003</v>
      </c>
      <c r="C27" s="120">
        <v>423994.47</v>
      </c>
      <c r="D27" s="120">
        <v>96815.5</v>
      </c>
      <c r="E27" s="67"/>
      <c r="F27" s="22"/>
      <c r="G27" s="255"/>
    </row>
    <row r="28" spans="1:7" ht="11.25" customHeight="1">
      <c r="A28" s="252">
        <v>2005</v>
      </c>
      <c r="B28" s="120">
        <v>162215.00925</v>
      </c>
      <c r="C28" s="120">
        <v>349861.20499999996</v>
      </c>
      <c r="D28" s="120">
        <v>103694.36016000004</v>
      </c>
      <c r="E28" s="65"/>
      <c r="F28" s="22"/>
      <c r="G28" s="255"/>
    </row>
    <row r="29" spans="1:7" ht="11.25" customHeight="1">
      <c r="A29" s="252">
        <v>2006</v>
      </c>
      <c r="B29" s="120">
        <v>146418.56744000001</v>
      </c>
      <c r="C29" s="120">
        <v>297389.70199999999</v>
      </c>
      <c r="D29" s="120">
        <v>104962.47110000002</v>
      </c>
      <c r="E29" s="65"/>
      <c r="F29" s="22"/>
      <c r="G29" s="255"/>
    </row>
    <row r="30" spans="1:7" ht="11.25" customHeight="1">
      <c r="A30" s="252">
        <v>2007</v>
      </c>
      <c r="B30" s="120">
        <v>157892.84733000002</v>
      </c>
      <c r="C30" s="120">
        <v>286022.55900000001</v>
      </c>
      <c r="D30" s="120">
        <v>99216.235199999879</v>
      </c>
      <c r="E30" s="65"/>
      <c r="F30" s="22"/>
      <c r="G30" s="255"/>
    </row>
    <row r="31" spans="1:7" ht="11.25" customHeight="1">
      <c r="A31" s="252">
        <v>2008</v>
      </c>
      <c r="B31" s="120">
        <v>157655.53294</v>
      </c>
      <c r="C31" s="120">
        <v>307103.50287999999</v>
      </c>
      <c r="D31" s="120">
        <v>98375.612909999909</v>
      </c>
      <c r="E31" s="65"/>
      <c r="F31" s="22"/>
      <c r="G31" s="255"/>
    </row>
    <row r="32" spans="1:7" ht="11.25" customHeight="1">
      <c r="A32" s="252">
        <v>2009</v>
      </c>
      <c r="B32" s="120">
        <v>169943.02011000001</v>
      </c>
      <c r="C32" s="120">
        <v>307886.00920999999</v>
      </c>
      <c r="D32" s="120">
        <v>91283.407899999933</v>
      </c>
      <c r="E32" s="65"/>
      <c r="F32" s="22"/>
      <c r="G32" s="255"/>
    </row>
    <row r="33" spans="1:11" ht="11.25" customHeight="1">
      <c r="A33" s="252">
        <v>2010</v>
      </c>
      <c r="B33" s="120">
        <v>186080.85313</v>
      </c>
      <c r="C33" s="120">
        <v>296052.95635999995</v>
      </c>
      <c r="D33" s="120">
        <v>96513.699410000059</v>
      </c>
      <c r="E33" s="65"/>
    </row>
    <row r="34" spans="1:11" ht="11.25" customHeight="1">
      <c r="A34" s="253">
        <v>2011</v>
      </c>
      <c r="B34" s="263">
        <v>202443.61054000002</v>
      </c>
      <c r="C34" s="263">
        <v>343218.65928000002</v>
      </c>
      <c r="D34" s="263">
        <v>98218.280060000019</v>
      </c>
      <c r="E34" s="65"/>
      <c r="F34" s="152"/>
      <c r="G34" s="243"/>
    </row>
    <row r="35" spans="1:11" ht="11.25" customHeight="1">
      <c r="A35" s="253">
        <v>2012</v>
      </c>
      <c r="B35" s="263">
        <v>150122.73199</v>
      </c>
      <c r="C35" s="263">
        <v>344140.91217999998</v>
      </c>
      <c r="D35" s="263">
        <v>98403.384540000028</v>
      </c>
      <c r="E35" s="65"/>
      <c r="F35" s="152"/>
      <c r="G35" s="258"/>
      <c r="H35" s="256"/>
      <c r="J35" s="22"/>
      <c r="K35" s="256"/>
    </row>
    <row r="36" spans="1:11" ht="11.25" customHeight="1">
      <c r="A36" s="253">
        <v>2013</v>
      </c>
      <c r="B36" s="263">
        <v>146564.96150999999</v>
      </c>
      <c r="C36" s="263">
        <v>332940.66080000001</v>
      </c>
      <c r="D36" s="263">
        <v>108167.37539000004</v>
      </c>
      <c r="E36" s="65"/>
      <c r="F36" s="152"/>
      <c r="G36" s="258"/>
      <c r="H36" s="256"/>
      <c r="J36" s="22"/>
      <c r="K36" s="256"/>
    </row>
    <row r="37" spans="1:11" ht="11.25" customHeight="1">
      <c r="A37" s="253">
        <v>2014</v>
      </c>
      <c r="B37" s="120">
        <v>161502.83421999999</v>
      </c>
      <c r="C37" s="120">
        <v>338021.95516000001</v>
      </c>
      <c r="D37" s="120">
        <v>92321.623899999919</v>
      </c>
      <c r="E37" s="65"/>
      <c r="F37" s="243"/>
      <c r="G37" s="258"/>
      <c r="H37" s="256"/>
      <c r="J37" s="22"/>
      <c r="K37" s="256"/>
    </row>
    <row r="38" spans="1:11" ht="11.25" customHeight="1">
      <c r="A38" s="253">
        <v>2015</v>
      </c>
      <c r="B38" s="120">
        <v>122842.28962000001</v>
      </c>
      <c r="C38" s="120">
        <v>332167.79969999997</v>
      </c>
      <c r="D38" s="120">
        <v>87310.381400000042</v>
      </c>
      <c r="E38" s="65"/>
      <c r="F38" s="243"/>
      <c r="G38" s="258"/>
      <c r="H38" s="256"/>
      <c r="J38" s="22"/>
      <c r="K38" s="256"/>
    </row>
    <row r="39" spans="1:11" ht="11.25" customHeight="1">
      <c r="A39" s="253">
        <v>2016</v>
      </c>
      <c r="B39" s="120">
        <v>115343.43984000001</v>
      </c>
      <c r="C39" s="120">
        <v>350018.74527999997</v>
      </c>
      <c r="D39" s="120">
        <v>105436.95325999999</v>
      </c>
      <c r="E39" s="65"/>
      <c r="F39" s="243"/>
      <c r="G39" s="258"/>
      <c r="H39" s="256"/>
      <c r="J39" s="22"/>
      <c r="K39" s="256"/>
    </row>
    <row r="40" spans="1:11" ht="11.25" customHeight="1">
      <c r="A40" s="253">
        <v>2017</v>
      </c>
      <c r="B40" s="120">
        <v>179141.02275999999</v>
      </c>
      <c r="C40" s="120">
        <v>340136.93281999999</v>
      </c>
      <c r="D40" s="120">
        <v>96225.557520000046</v>
      </c>
      <c r="E40" s="65"/>
      <c r="F40" s="243"/>
      <c r="G40" s="258"/>
      <c r="H40" s="256"/>
      <c r="J40" s="22"/>
      <c r="K40" s="256"/>
    </row>
    <row r="41" spans="1:11" ht="11.25" customHeight="1">
      <c r="A41" s="253">
        <v>2018</v>
      </c>
      <c r="B41" s="120">
        <v>147160.3237165976</v>
      </c>
      <c r="C41" s="120">
        <v>326002.17682264623</v>
      </c>
      <c r="D41" s="120">
        <v>106267.6605501684</v>
      </c>
      <c r="E41" s="65"/>
      <c r="F41" s="243"/>
      <c r="G41" s="258"/>
      <c r="H41" s="256"/>
      <c r="J41" s="257"/>
      <c r="K41" s="256"/>
    </row>
    <row r="42" spans="1:11" ht="11.25" customHeight="1">
      <c r="A42" s="253">
        <v>2019</v>
      </c>
      <c r="B42" s="120">
        <v>130697.74521133701</v>
      </c>
      <c r="C42" s="120">
        <v>321850.87242542021</v>
      </c>
      <c r="D42" s="120">
        <v>75107.744873082615</v>
      </c>
      <c r="E42" s="65"/>
      <c r="F42" s="243"/>
      <c r="G42" s="258"/>
      <c r="H42" s="256"/>
      <c r="J42" s="22"/>
      <c r="K42" s="256"/>
    </row>
    <row r="43" spans="1:11" ht="11.25" customHeight="1">
      <c r="A43" s="253">
        <v>2020</v>
      </c>
      <c r="B43" s="120">
        <v>105121.69771125281</v>
      </c>
      <c r="C43" s="120">
        <v>359910.81598484155</v>
      </c>
      <c r="D43" s="120">
        <v>73628.884018245008</v>
      </c>
      <c r="E43" s="65"/>
      <c r="F43" s="243"/>
      <c r="G43" s="258"/>
      <c r="H43" s="256"/>
      <c r="J43" s="22"/>
      <c r="K43" s="256"/>
    </row>
    <row r="44" spans="1:11" ht="11.25" customHeight="1">
      <c r="A44" s="253">
        <v>2021</v>
      </c>
      <c r="B44" s="120">
        <v>102867.4710802578</v>
      </c>
      <c r="C44" s="120">
        <v>376465.76817796403</v>
      </c>
      <c r="D44" s="120">
        <v>68281.792310846198</v>
      </c>
      <c r="E44" s="65"/>
      <c r="F44" s="243"/>
      <c r="G44" s="258"/>
      <c r="H44" s="256"/>
      <c r="J44" s="22"/>
      <c r="K44" s="256"/>
    </row>
    <row r="45" spans="1:11" ht="11.25" customHeight="1">
      <c r="A45" s="254">
        <v>2022</v>
      </c>
      <c r="B45" s="264">
        <v>90656.727763786388</v>
      </c>
      <c r="C45" s="264">
        <v>328851.43109931902</v>
      </c>
      <c r="D45" s="264">
        <v>67193.590584627003</v>
      </c>
    </row>
    <row r="46" spans="1:11" ht="11.25" customHeight="1">
      <c r="A46" s="48" t="s">
        <v>240</v>
      </c>
      <c r="B46" s="67"/>
      <c r="C46" s="67"/>
      <c r="D46" s="67"/>
    </row>
    <row r="47" spans="1:11" ht="11.25" customHeight="1">
      <c r="A47" s="12" t="s">
        <v>120</v>
      </c>
      <c r="B47" s="67"/>
      <c r="C47" s="67"/>
      <c r="D47" s="67"/>
    </row>
    <row r="50" spans="2:6">
      <c r="B50" s="52"/>
      <c r="C50" s="22"/>
      <c r="F50" s="52"/>
    </row>
    <row r="51" spans="2:6">
      <c r="B51" s="52"/>
      <c r="C51" s="22"/>
      <c r="F51" s="52"/>
    </row>
    <row r="52" spans="2:6">
      <c r="B52" s="52"/>
      <c r="C52" s="22"/>
      <c r="F52" s="52"/>
    </row>
    <row r="53" spans="2:6">
      <c r="B53" s="52"/>
      <c r="C53" s="22"/>
      <c r="F53" s="52"/>
    </row>
    <row r="54" spans="2:6">
      <c r="B54" s="52"/>
      <c r="C54" s="22"/>
      <c r="F54" s="52"/>
    </row>
    <row r="55" spans="2:6">
      <c r="B55" s="52"/>
      <c r="C55" s="22"/>
      <c r="F55" s="52"/>
    </row>
    <row r="56" spans="2:6">
      <c r="B56" s="52"/>
      <c r="C56" s="22"/>
      <c r="F56" s="52"/>
    </row>
    <row r="57" spans="2:6">
      <c r="C57" s="22"/>
      <c r="F57" s="52"/>
    </row>
  </sheetData>
  <pageMargins left="0.66700000000000004" right="0.66700000000000004" top="0.38" bottom="0.83299999999999996" header="0" footer="0"/>
  <pageSetup firstPageNumber="13"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6509A-91ED-4F4A-B1A8-0CB0D8C2D850}">
  <sheetPr transitionEvaluation="1" codeName="Sheet117">
    <pageSetUpPr fitToPage="1"/>
  </sheetPr>
  <dimension ref="A1:M40"/>
  <sheetViews>
    <sheetView showGridLines="0" zoomScale="140" zoomScaleNormal="140" zoomScaleSheetLayoutView="100" workbookViewId="0"/>
  </sheetViews>
  <sheetFormatPr defaultColWidth="12.5703125" defaultRowHeight="11.25"/>
  <cols>
    <col min="1" max="1" width="11.140625" style="61" customWidth="1"/>
    <col min="2" max="9" width="14.42578125" style="61" customWidth="1"/>
    <col min="10" max="10" width="10" style="61" customWidth="1"/>
    <col min="11" max="11" width="14.140625" style="61" bestFit="1" customWidth="1"/>
    <col min="12" max="12" width="13.85546875" style="61" customWidth="1"/>
    <col min="13" max="16384" width="12.5703125" style="61"/>
  </cols>
  <sheetData>
    <row r="1" spans="1:13" ht="11.25" customHeight="1">
      <c r="A1" s="265" t="s">
        <v>20</v>
      </c>
      <c r="B1" s="71"/>
      <c r="C1" s="71"/>
      <c r="D1" s="71"/>
      <c r="E1" s="71"/>
      <c r="F1" s="71"/>
      <c r="G1" s="71"/>
      <c r="H1" s="71"/>
      <c r="I1" s="71"/>
      <c r="J1" s="62"/>
      <c r="K1" s="62"/>
      <c r="L1" s="62"/>
      <c r="M1" s="62"/>
    </row>
    <row r="2" spans="1:13" ht="22.5">
      <c r="A2" s="388" t="s">
        <v>65</v>
      </c>
      <c r="B2" s="389" t="s">
        <v>172</v>
      </c>
      <c r="C2" s="389" t="s">
        <v>173</v>
      </c>
      <c r="D2" s="389" t="s">
        <v>174</v>
      </c>
      <c r="E2" s="389" t="s">
        <v>175</v>
      </c>
      <c r="F2" s="389" t="s">
        <v>176</v>
      </c>
      <c r="G2" s="389" t="s">
        <v>177</v>
      </c>
      <c r="H2" s="389" t="s">
        <v>178</v>
      </c>
      <c r="I2" s="389" t="s">
        <v>179</v>
      </c>
      <c r="J2" s="62"/>
      <c r="K2" s="62"/>
      <c r="L2" s="62"/>
      <c r="M2" s="62"/>
    </row>
    <row r="3" spans="1:13" ht="11.25" customHeight="1">
      <c r="A3" s="266">
        <v>2003</v>
      </c>
      <c r="B3" s="244">
        <v>90554.718999999997</v>
      </c>
      <c r="C3" s="244">
        <v>2998.136</v>
      </c>
      <c r="D3" s="244">
        <v>0</v>
      </c>
      <c r="E3" s="244">
        <v>742.23</v>
      </c>
      <c r="F3" s="244">
        <v>0</v>
      </c>
      <c r="G3" s="244">
        <v>8396.8649999999998</v>
      </c>
      <c r="H3" s="244">
        <v>359.96899999999732</v>
      </c>
      <c r="I3" s="244">
        <v>103051.91899999999</v>
      </c>
      <c r="J3" s="62"/>
      <c r="K3" s="62"/>
      <c r="L3" s="62"/>
      <c r="M3" s="62"/>
    </row>
    <row r="4" spans="1:13" ht="11.25" customHeight="1">
      <c r="A4" s="267">
        <v>2004</v>
      </c>
      <c r="B4" s="244">
        <v>87428.089000000007</v>
      </c>
      <c r="C4" s="244">
        <v>4587.8770000000004</v>
      </c>
      <c r="D4" s="244">
        <v>0</v>
      </c>
      <c r="E4" s="244">
        <v>763.98299999999995</v>
      </c>
      <c r="F4" s="244">
        <v>89.99</v>
      </c>
      <c r="G4" s="244">
        <v>6983.2150000000001</v>
      </c>
      <c r="H4" s="244">
        <v>457.30399999998917</v>
      </c>
      <c r="I4" s="244">
        <v>100310.458</v>
      </c>
      <c r="K4" s="62"/>
      <c r="L4" s="62"/>
      <c r="M4" s="62"/>
    </row>
    <row r="5" spans="1:13" ht="11.25" customHeight="1">
      <c r="A5" s="267">
        <v>2005</v>
      </c>
      <c r="B5" s="244">
        <v>105320.29399999999</v>
      </c>
      <c r="C5" s="244">
        <v>5043.3500000000004</v>
      </c>
      <c r="D5" s="244">
        <v>43.250999999999998</v>
      </c>
      <c r="E5" s="244">
        <v>684.20399999999995</v>
      </c>
      <c r="F5" s="244">
        <v>990.91499999999996</v>
      </c>
      <c r="G5" s="244">
        <v>6851.7430000000004</v>
      </c>
      <c r="H5" s="244">
        <v>1426.3040000000037</v>
      </c>
      <c r="I5" s="244">
        <v>120360.061</v>
      </c>
    </row>
    <row r="6" spans="1:13" ht="11.25" customHeight="1">
      <c r="A6" s="267">
        <v>2006</v>
      </c>
      <c r="B6" s="244">
        <v>105918.25</v>
      </c>
      <c r="C6" s="244">
        <v>4895.12</v>
      </c>
      <c r="D6" s="244">
        <v>168.11799999999999</v>
      </c>
      <c r="E6" s="244">
        <v>751.447</v>
      </c>
      <c r="F6" s="244">
        <v>331.28399999999999</v>
      </c>
      <c r="G6" s="244">
        <v>5266.1220000000003</v>
      </c>
      <c r="H6" s="244">
        <v>1905.9630000000034</v>
      </c>
      <c r="I6" s="244">
        <v>119236.304</v>
      </c>
    </row>
    <row r="7" spans="1:13" ht="11.25" customHeight="1">
      <c r="A7" s="267">
        <v>2007</v>
      </c>
      <c r="B7" s="244">
        <v>114675.889</v>
      </c>
      <c r="C7" s="244">
        <v>4758.2359999999999</v>
      </c>
      <c r="D7" s="244">
        <v>162.77000000000001</v>
      </c>
      <c r="E7" s="244">
        <v>884.89700000000005</v>
      </c>
      <c r="F7" s="244">
        <v>250.952</v>
      </c>
      <c r="G7" s="244">
        <v>5365.6149999999998</v>
      </c>
      <c r="H7" s="244">
        <v>1369.1209999999846</v>
      </c>
      <c r="I7" s="244">
        <v>127467.48</v>
      </c>
    </row>
    <row r="8" spans="1:13" ht="11.25" customHeight="1">
      <c r="A8" s="267">
        <v>2008</v>
      </c>
      <c r="B8" s="244">
        <v>115386.33199999999</v>
      </c>
      <c r="C8" s="244">
        <v>8196.8520000000008</v>
      </c>
      <c r="D8" s="244">
        <v>171.315</v>
      </c>
      <c r="E8" s="244">
        <v>1149.624</v>
      </c>
      <c r="F8" s="244">
        <v>556.495</v>
      </c>
      <c r="G8" s="244">
        <v>6719.9269999999997</v>
      </c>
      <c r="H8" s="244">
        <v>2001.9120000000112</v>
      </c>
      <c r="I8" s="244">
        <v>134182.45699999999</v>
      </c>
    </row>
    <row r="9" spans="1:13" ht="11.25" customHeight="1">
      <c r="A9" s="267">
        <v>2009</v>
      </c>
      <c r="B9" s="272">
        <v>115355.41499999999</v>
      </c>
      <c r="C9" s="244">
        <v>7652.174</v>
      </c>
      <c r="D9" s="244">
        <v>599.65499999999997</v>
      </c>
      <c r="E9" s="244">
        <v>793.31399999999996</v>
      </c>
      <c r="F9" s="244">
        <v>373.77100000000002</v>
      </c>
      <c r="G9" s="244">
        <v>7616.2830000000004</v>
      </c>
      <c r="H9" s="244">
        <v>2213.9850000000151</v>
      </c>
      <c r="I9" s="244">
        <v>134604.59700000001</v>
      </c>
    </row>
    <row r="10" spans="1:13" ht="11.25" customHeight="1">
      <c r="A10" s="267">
        <v>2010</v>
      </c>
      <c r="B10" s="272">
        <v>117553.367</v>
      </c>
      <c r="C10" s="244">
        <v>9755.2610000000004</v>
      </c>
      <c r="D10" s="244">
        <v>958.98</v>
      </c>
      <c r="E10" s="244">
        <v>1231.8879999999999</v>
      </c>
      <c r="F10" s="244">
        <v>257.73399999999998</v>
      </c>
      <c r="G10" s="244">
        <v>8087.0709999999999</v>
      </c>
      <c r="H10" s="244">
        <v>1990.8859999999986</v>
      </c>
      <c r="I10" s="244">
        <v>139835.18700000001</v>
      </c>
      <c r="J10" s="62"/>
      <c r="K10" s="62"/>
    </row>
    <row r="11" spans="1:13" ht="11.25" customHeight="1">
      <c r="A11" s="266">
        <v>2011</v>
      </c>
      <c r="B11" s="273">
        <v>133332.18700000001</v>
      </c>
      <c r="C11" s="246">
        <v>12526.236999999999</v>
      </c>
      <c r="D11" s="246">
        <v>1667.597</v>
      </c>
      <c r="E11" s="246">
        <v>1275.645</v>
      </c>
      <c r="F11" s="246">
        <v>277.01299999999998</v>
      </c>
      <c r="G11" s="246">
        <v>10769.143</v>
      </c>
      <c r="H11" s="246">
        <v>1956.7239999999999</v>
      </c>
      <c r="I11" s="246">
        <v>161804.546</v>
      </c>
    </row>
    <row r="12" spans="1:13" ht="11.25" customHeight="1">
      <c r="A12" s="266">
        <v>2012</v>
      </c>
      <c r="B12" s="273">
        <v>139395.399</v>
      </c>
      <c r="C12" s="246">
        <v>6735.9049999999997</v>
      </c>
      <c r="D12" s="246">
        <v>1544.098</v>
      </c>
      <c r="E12" s="246">
        <v>1470.2539999999999</v>
      </c>
      <c r="F12" s="246">
        <v>577.69799999999998</v>
      </c>
      <c r="G12" s="246">
        <v>10421.602999999999</v>
      </c>
      <c r="H12" s="246">
        <v>1266.1389999999956</v>
      </c>
      <c r="I12" s="246">
        <v>161411.09599999999</v>
      </c>
    </row>
    <row r="13" spans="1:13" ht="11.25" customHeight="1">
      <c r="A13" s="266">
        <v>2013</v>
      </c>
      <c r="B13" s="273">
        <v>137534.228</v>
      </c>
      <c r="C13" s="246">
        <v>6503.8379999999997</v>
      </c>
      <c r="D13" s="246">
        <v>1258.085</v>
      </c>
      <c r="E13" s="246">
        <v>2347.018</v>
      </c>
      <c r="F13" s="246">
        <v>1094.866</v>
      </c>
      <c r="G13" s="246">
        <v>9669.2129999999997</v>
      </c>
      <c r="H13" s="246">
        <v>1789.3390000000072</v>
      </c>
      <c r="I13" s="246">
        <v>160196.587</v>
      </c>
    </row>
    <row r="14" spans="1:13" ht="11.25" customHeight="1">
      <c r="A14" s="266">
        <v>2014</v>
      </c>
      <c r="B14" s="273">
        <v>133173.20699999999</v>
      </c>
      <c r="C14" s="246">
        <v>11977.28</v>
      </c>
      <c r="D14" s="246">
        <v>1577.88</v>
      </c>
      <c r="E14" s="246">
        <v>2321.0569999999998</v>
      </c>
      <c r="F14" s="246">
        <v>735.09799999999996</v>
      </c>
      <c r="G14" s="246">
        <v>8197.4269999999997</v>
      </c>
      <c r="H14" s="246">
        <v>2339.4010000000126</v>
      </c>
      <c r="I14" s="246">
        <v>160321.35</v>
      </c>
    </row>
    <row r="15" spans="1:13" ht="11.25" customHeight="1">
      <c r="A15" s="266">
        <v>2015</v>
      </c>
      <c r="B15" s="273">
        <v>131606.734</v>
      </c>
      <c r="C15" s="246">
        <v>7189.0389999999998</v>
      </c>
      <c r="D15" s="246">
        <v>1561.3689999999999</v>
      </c>
      <c r="E15" s="246">
        <v>1575.6790000000001</v>
      </c>
      <c r="F15" s="246">
        <v>1570.319</v>
      </c>
      <c r="G15" s="246">
        <v>6419.4750000000004</v>
      </c>
      <c r="H15" s="246">
        <v>1574.0390000000189</v>
      </c>
      <c r="I15" s="246">
        <v>151496.65400000001</v>
      </c>
    </row>
    <row r="16" spans="1:13" ht="11.25" customHeight="1">
      <c r="A16" s="266">
        <v>2016</v>
      </c>
      <c r="B16" s="273">
        <v>125800.696</v>
      </c>
      <c r="C16" s="246">
        <v>9191.6470000000008</v>
      </c>
      <c r="D16" s="246">
        <v>2863.47</v>
      </c>
      <c r="E16" s="246">
        <v>1502.836</v>
      </c>
      <c r="F16" s="246">
        <v>2321.3670000000002</v>
      </c>
      <c r="G16" s="246">
        <v>7614.902</v>
      </c>
      <c r="H16" s="246">
        <v>2551.3979999999865</v>
      </c>
      <c r="I16" s="246">
        <v>151846.31599999999</v>
      </c>
    </row>
    <row r="17" spans="1:11" ht="11.25" customHeight="1">
      <c r="A17" s="266">
        <v>2017</v>
      </c>
      <c r="B17" s="273">
        <v>131801.86199999999</v>
      </c>
      <c r="C17" s="246">
        <v>11736.38</v>
      </c>
      <c r="D17" s="246">
        <v>3002.2489999999998</v>
      </c>
      <c r="E17" s="246">
        <v>1372.4659999999999</v>
      </c>
      <c r="F17" s="246">
        <v>2592.973</v>
      </c>
      <c r="G17" s="246">
        <v>5828.3990000000003</v>
      </c>
      <c r="H17" s="246">
        <f>+I17-B17-C17-D17-E17-F17-G17</f>
        <v>2937.7749999999987</v>
      </c>
      <c r="I17" s="246">
        <v>159272.10399999999</v>
      </c>
    </row>
    <row r="18" spans="1:11" s="63" customFormat="1" ht="11.25" customHeight="1">
      <c r="A18" s="266">
        <v>2018</v>
      </c>
      <c r="B18" s="273">
        <v>122687</v>
      </c>
      <c r="C18" s="246">
        <v>21236</v>
      </c>
      <c r="D18" s="246">
        <v>1601</v>
      </c>
      <c r="E18" s="246">
        <v>1039</v>
      </c>
      <c r="F18" s="246">
        <v>2170</v>
      </c>
      <c r="G18" s="246">
        <v>5956</v>
      </c>
      <c r="H18" s="246">
        <v>2964</v>
      </c>
      <c r="I18" s="246">
        <v>157654</v>
      </c>
    </row>
    <row r="19" spans="1:11" ht="11.25" customHeight="1">
      <c r="A19" s="266">
        <v>2019</v>
      </c>
      <c r="B19" s="273">
        <v>111427</v>
      </c>
      <c r="C19" s="246">
        <v>10527</v>
      </c>
      <c r="D19" s="246">
        <v>2778</v>
      </c>
      <c r="E19" s="246">
        <v>555</v>
      </c>
      <c r="F19" s="246">
        <v>2787</v>
      </c>
      <c r="G19" s="246">
        <v>5281</v>
      </c>
      <c r="H19" s="246">
        <v>2503</v>
      </c>
      <c r="I19" s="246">
        <v>135862</v>
      </c>
    </row>
    <row r="20" spans="1:11" ht="11.25" customHeight="1">
      <c r="A20" s="266">
        <v>2020</v>
      </c>
      <c r="B20" s="273">
        <v>126612</v>
      </c>
      <c r="C20" s="246">
        <v>5803</v>
      </c>
      <c r="D20" s="246">
        <v>5565</v>
      </c>
      <c r="E20" s="246">
        <v>396</v>
      </c>
      <c r="F20" s="246">
        <v>2843</v>
      </c>
      <c r="G20" s="246">
        <v>5242</v>
      </c>
      <c r="H20" s="246">
        <v>1011</v>
      </c>
      <c r="I20" s="246">
        <v>147472</v>
      </c>
    </row>
    <row r="21" spans="1:11" ht="11.25" customHeight="1">
      <c r="A21" s="266">
        <v>2021</v>
      </c>
      <c r="B21" s="273">
        <v>142108</v>
      </c>
      <c r="C21" s="246">
        <v>8214</v>
      </c>
      <c r="D21" s="246">
        <v>3944</v>
      </c>
      <c r="E21" s="246">
        <v>33</v>
      </c>
      <c r="F21" s="246">
        <v>1328</v>
      </c>
      <c r="G21" s="246">
        <v>4228</v>
      </c>
      <c r="H21" s="246">
        <v>1849</v>
      </c>
      <c r="I21" s="246">
        <v>161700</v>
      </c>
    </row>
    <row r="22" spans="1:11" ht="11.25" customHeight="1">
      <c r="A22" s="268">
        <v>2022</v>
      </c>
      <c r="B22" s="274">
        <v>137907</v>
      </c>
      <c r="C22" s="247">
        <v>7536</v>
      </c>
      <c r="D22" s="247">
        <v>5374</v>
      </c>
      <c r="E22" s="247">
        <v>0</v>
      </c>
      <c r="F22" s="247">
        <v>2889</v>
      </c>
      <c r="G22" s="247">
        <v>3741</v>
      </c>
      <c r="H22" s="247">
        <v>3363</v>
      </c>
      <c r="I22" s="247">
        <v>160813</v>
      </c>
    </row>
    <row r="23" spans="1:11">
      <c r="A23" s="63" t="s">
        <v>119</v>
      </c>
    </row>
    <row r="24" spans="1:11">
      <c r="A24" s="12" t="s">
        <v>222</v>
      </c>
    </row>
    <row r="25" spans="1:11">
      <c r="B25" s="269"/>
      <c r="C25" s="269"/>
      <c r="D25" s="269"/>
      <c r="E25" s="269"/>
      <c r="F25" s="270"/>
      <c r="G25" s="270"/>
      <c r="I25" s="269"/>
      <c r="J25" s="269"/>
    </row>
    <row r="26" spans="1:11">
      <c r="B26" s="271"/>
      <c r="C26" s="271"/>
      <c r="D26" s="271"/>
      <c r="E26" s="271"/>
      <c r="F26" s="11"/>
      <c r="G26" s="11"/>
      <c r="H26" s="269"/>
      <c r="I26" s="271"/>
      <c r="J26" s="269"/>
      <c r="K26" s="269"/>
    </row>
    <row r="27" spans="1:11">
      <c r="B27" s="271"/>
      <c r="C27" s="271"/>
      <c r="D27" s="271"/>
      <c r="E27" s="271"/>
      <c r="F27" s="11"/>
      <c r="G27" s="11"/>
      <c r="H27" s="269"/>
      <c r="I27" s="271"/>
      <c r="J27" s="269"/>
      <c r="K27" s="269"/>
    </row>
    <row r="28" spans="1:11">
      <c r="B28" s="271"/>
      <c r="C28" s="271"/>
      <c r="D28" s="271"/>
      <c r="E28" s="271"/>
      <c r="F28" s="11"/>
      <c r="G28" s="11"/>
      <c r="H28" s="269"/>
      <c r="I28" s="271"/>
      <c r="J28" s="269"/>
      <c r="K28" s="269"/>
    </row>
    <row r="29" spans="1:11">
      <c r="B29" s="11"/>
      <c r="C29" s="11"/>
      <c r="D29" s="11"/>
      <c r="E29" s="11"/>
      <c r="F29" s="11"/>
      <c r="G29" s="11"/>
      <c r="H29" s="269"/>
      <c r="I29" s="11"/>
      <c r="K29" s="269"/>
    </row>
    <row r="30" spans="1:11">
      <c r="B30" s="11"/>
      <c r="C30" s="11"/>
      <c r="D30" s="11"/>
      <c r="E30" s="11"/>
      <c r="F30" s="11"/>
      <c r="G30" s="11"/>
      <c r="H30" s="11"/>
      <c r="I30" s="11"/>
      <c r="J30" s="11"/>
    </row>
    <row r="31" spans="1:11">
      <c r="B31" s="11"/>
      <c r="C31" s="11"/>
      <c r="D31" s="11"/>
      <c r="E31" s="11"/>
      <c r="F31" s="11"/>
      <c r="G31" s="11"/>
      <c r="H31" s="11"/>
      <c r="I31" s="11"/>
      <c r="J31" s="11"/>
    </row>
    <row r="32" spans="1:11">
      <c r="B32" s="11"/>
      <c r="C32" s="11"/>
      <c r="D32" s="11"/>
      <c r="E32" s="11"/>
      <c r="F32" s="11"/>
      <c r="G32" s="11"/>
      <c r="H32" s="11"/>
      <c r="I32" s="11"/>
      <c r="J32" s="11"/>
    </row>
    <row r="33" spans="2:10">
      <c r="B33" s="11"/>
      <c r="C33" s="11"/>
      <c r="D33" s="11"/>
      <c r="E33" s="11"/>
      <c r="F33" s="11"/>
      <c r="G33" s="11"/>
      <c r="H33" s="11"/>
      <c r="I33" s="11"/>
    </row>
    <row r="34" spans="2:10">
      <c r="B34" s="11"/>
      <c r="C34" s="11"/>
      <c r="D34" s="11"/>
      <c r="E34" s="11"/>
      <c r="F34" s="11"/>
      <c r="G34" s="11"/>
      <c r="H34" s="11"/>
      <c r="I34" s="11"/>
      <c r="J34" s="241"/>
    </row>
    <row r="35" spans="2:10">
      <c r="B35" s="11"/>
      <c r="C35" s="11"/>
      <c r="D35" s="11"/>
      <c r="E35" s="11"/>
      <c r="F35" s="11"/>
      <c r="G35" s="11"/>
      <c r="H35" s="11"/>
      <c r="I35" s="11"/>
      <c r="J35" s="241"/>
    </row>
    <row r="36" spans="2:10">
      <c r="B36" s="11"/>
      <c r="C36" s="11"/>
      <c r="D36" s="11"/>
      <c r="E36" s="11"/>
      <c r="F36" s="11"/>
      <c r="G36" s="11"/>
      <c r="H36" s="11"/>
      <c r="I36" s="11"/>
      <c r="J36" s="241"/>
    </row>
    <row r="37" spans="2:10">
      <c r="B37" s="11"/>
      <c r="C37" s="11"/>
      <c r="D37" s="11"/>
      <c r="E37" s="11"/>
      <c r="F37" s="11"/>
      <c r="G37" s="11"/>
      <c r="H37" s="11"/>
      <c r="I37" s="11"/>
      <c r="J37" s="241"/>
    </row>
    <row r="38" spans="2:10">
      <c r="B38" s="11"/>
      <c r="C38" s="11"/>
      <c r="D38" s="11"/>
      <c r="E38" s="11"/>
      <c r="F38" s="11"/>
      <c r="G38" s="11"/>
      <c r="H38" s="11"/>
      <c r="I38" s="11"/>
      <c r="J38" s="241"/>
    </row>
    <row r="39" spans="2:10">
      <c r="B39" s="11"/>
      <c r="C39" s="11"/>
      <c r="D39" s="11"/>
      <c r="E39" s="11"/>
      <c r="F39" s="11"/>
      <c r="G39" s="11"/>
      <c r="H39" s="11"/>
      <c r="I39" s="11"/>
      <c r="J39" s="241"/>
    </row>
    <row r="40" spans="2:10">
      <c r="B40" s="11"/>
      <c r="C40" s="11"/>
      <c r="D40" s="11"/>
      <c r="E40" s="11"/>
      <c r="F40" s="11"/>
      <c r="G40" s="11"/>
      <c r="H40" s="11"/>
      <c r="I40" s="11"/>
      <c r="J40" s="241"/>
    </row>
  </sheetData>
  <pageMargins left="0.66700000000000004" right="0.66700000000000004" top="0.38" bottom="0.83299999999999996" header="0" footer="0"/>
  <pageSetup firstPageNumber="13"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357B4-DADE-43BC-8AB8-6380164821A3}">
  <sheetPr transitionEvaluation="1" codeName="Sheet118">
    <pageSetUpPr fitToPage="1"/>
  </sheetPr>
  <dimension ref="A1:AB132"/>
  <sheetViews>
    <sheetView showGridLines="0" topLeftCell="A72" zoomScale="110" zoomScaleNormal="110" workbookViewId="0"/>
  </sheetViews>
  <sheetFormatPr defaultColWidth="9.140625" defaultRowHeight="11.25"/>
  <cols>
    <col min="1" max="1" width="11.140625" style="276" customWidth="1"/>
    <col min="2" max="14" width="14.42578125" style="276" customWidth="1"/>
    <col min="15" max="15" width="9.7109375" style="276" customWidth="1"/>
    <col min="16" max="16" width="11.140625" style="276" customWidth="1"/>
    <col min="17" max="27" width="10.7109375" style="276" customWidth="1"/>
    <col min="28" max="28" width="11" style="276" customWidth="1"/>
    <col min="29" max="34" width="20.7109375" style="276" customWidth="1"/>
    <col min="35" max="16384" width="9.140625" style="276"/>
  </cols>
  <sheetData>
    <row r="1" spans="1:14" ht="11.25" customHeight="1">
      <c r="A1" s="124" t="s">
        <v>225</v>
      </c>
      <c r="B1" s="275"/>
      <c r="C1" s="275"/>
      <c r="D1" s="275"/>
      <c r="E1" s="275"/>
      <c r="F1" s="275"/>
      <c r="G1" s="275"/>
      <c r="H1" s="275"/>
      <c r="I1" s="275"/>
      <c r="J1" s="275"/>
      <c r="K1" s="275"/>
      <c r="L1" s="275"/>
      <c r="M1" s="275"/>
      <c r="N1" s="275"/>
    </row>
    <row r="2" spans="1:14" ht="22.5">
      <c r="A2" s="390" t="s">
        <v>23</v>
      </c>
      <c r="B2" s="391" t="s">
        <v>180</v>
      </c>
      <c r="C2" s="391" t="s">
        <v>181</v>
      </c>
      <c r="D2" s="391" t="s">
        <v>182</v>
      </c>
      <c r="E2" s="391" t="s">
        <v>183</v>
      </c>
      <c r="F2" s="391" t="s">
        <v>184</v>
      </c>
      <c r="G2" s="391" t="s">
        <v>185</v>
      </c>
      <c r="H2" s="391" t="s">
        <v>186</v>
      </c>
      <c r="I2" s="391" t="s">
        <v>187</v>
      </c>
      <c r="J2" s="392" t="s">
        <v>191</v>
      </c>
      <c r="K2" s="391" t="s">
        <v>188</v>
      </c>
      <c r="L2" s="391" t="s">
        <v>189</v>
      </c>
      <c r="M2" s="391" t="s">
        <v>192</v>
      </c>
      <c r="N2" s="391" t="s">
        <v>190</v>
      </c>
    </row>
    <row r="3" spans="1:14" ht="11.25" customHeight="1">
      <c r="A3" s="277" t="s">
        <v>44</v>
      </c>
    </row>
    <row r="4" spans="1:14" ht="11.25" customHeight="1">
      <c r="A4" s="126">
        <v>1990</v>
      </c>
      <c r="B4" s="285">
        <v>81610.45</v>
      </c>
      <c r="C4" s="285">
        <v>64977.440000000002</v>
      </c>
      <c r="D4" s="285">
        <v>75524.929999999993</v>
      </c>
      <c r="E4" s="285">
        <v>131853.69</v>
      </c>
      <c r="F4" s="285">
        <v>80376.27</v>
      </c>
      <c r="G4" s="285">
        <v>24033.57</v>
      </c>
      <c r="H4" s="285">
        <v>5485.54</v>
      </c>
      <c r="I4" s="285">
        <v>1060.99</v>
      </c>
      <c r="J4" s="285">
        <v>53.83</v>
      </c>
      <c r="K4" s="285">
        <v>2322.9499999999998</v>
      </c>
      <c r="L4" s="285">
        <v>24282.71</v>
      </c>
      <c r="M4" s="285">
        <v>38672.26</v>
      </c>
      <c r="N4" s="286">
        <v>530254.63</v>
      </c>
    </row>
    <row r="5" spans="1:14" ht="11.25" customHeight="1">
      <c r="A5" s="126">
        <v>1991</v>
      </c>
      <c r="B5" s="285">
        <v>44280.13</v>
      </c>
      <c r="C5" s="285">
        <v>86379.97</v>
      </c>
      <c r="D5" s="285">
        <v>101553.25</v>
      </c>
      <c r="E5" s="285">
        <v>154824.24</v>
      </c>
      <c r="F5" s="285">
        <v>76158.69</v>
      </c>
      <c r="G5" s="285">
        <v>37435.53</v>
      </c>
      <c r="H5" s="285">
        <v>9853.7900000000009</v>
      </c>
      <c r="I5" s="285">
        <v>118.91</v>
      </c>
      <c r="J5" s="285">
        <v>0</v>
      </c>
      <c r="K5" s="285">
        <v>4243.72</v>
      </c>
      <c r="L5" s="285">
        <v>41475.919999999998</v>
      </c>
      <c r="M5" s="285">
        <v>46158.11</v>
      </c>
      <c r="N5" s="286">
        <v>602482.25999999989</v>
      </c>
    </row>
    <row r="6" spans="1:14" ht="11.25" customHeight="1">
      <c r="A6" s="126">
        <v>1992</v>
      </c>
      <c r="B6" s="285">
        <v>59206.35</v>
      </c>
      <c r="C6" s="285">
        <v>45284.46</v>
      </c>
      <c r="D6" s="285">
        <v>55481.56</v>
      </c>
      <c r="E6" s="285">
        <v>104368.86</v>
      </c>
      <c r="F6" s="285">
        <v>110371.19</v>
      </c>
      <c r="G6" s="285">
        <v>17328.919999999998</v>
      </c>
      <c r="H6" s="285">
        <v>306.85000000000002</v>
      </c>
      <c r="I6" s="285">
        <v>50.79</v>
      </c>
      <c r="J6" s="285">
        <v>16.96</v>
      </c>
      <c r="K6" s="285">
        <v>8122.4</v>
      </c>
      <c r="L6" s="285">
        <v>42861.8</v>
      </c>
      <c r="M6" s="285">
        <v>38467.21</v>
      </c>
      <c r="N6" s="286">
        <v>481867.35</v>
      </c>
    </row>
    <row r="7" spans="1:14" ht="11.25" customHeight="1">
      <c r="A7" s="126">
        <v>1993</v>
      </c>
      <c r="B7" s="285">
        <v>59823.48</v>
      </c>
      <c r="C7" s="285">
        <v>58663.360000000001</v>
      </c>
      <c r="D7" s="285">
        <v>74099.360000000001</v>
      </c>
      <c r="E7" s="285">
        <v>120861.88</v>
      </c>
      <c r="F7" s="285">
        <v>59114.63</v>
      </c>
      <c r="G7" s="285">
        <v>7122.77</v>
      </c>
      <c r="H7" s="285">
        <v>426.64</v>
      </c>
      <c r="I7" s="285">
        <v>36.24</v>
      </c>
      <c r="J7" s="285">
        <v>0</v>
      </c>
      <c r="K7" s="285">
        <v>2404.81</v>
      </c>
      <c r="L7" s="285">
        <v>26447.78</v>
      </c>
      <c r="M7" s="285">
        <v>49138.68</v>
      </c>
      <c r="N7" s="286">
        <v>458139.63000000006</v>
      </c>
    </row>
    <row r="8" spans="1:14" ht="11.25" customHeight="1">
      <c r="A8" s="126">
        <v>1994</v>
      </c>
      <c r="B8" s="285">
        <v>64404.95</v>
      </c>
      <c r="C8" s="285">
        <v>59984.68</v>
      </c>
      <c r="D8" s="285">
        <v>93802.37</v>
      </c>
      <c r="E8" s="285">
        <v>138053.31</v>
      </c>
      <c r="F8" s="285">
        <v>51916.9</v>
      </c>
      <c r="G8" s="285">
        <v>9526.2800000000007</v>
      </c>
      <c r="H8" s="285">
        <v>0</v>
      </c>
      <c r="I8" s="285">
        <v>0</v>
      </c>
      <c r="J8" s="285">
        <v>0</v>
      </c>
      <c r="K8" s="285">
        <v>5115.8999999999996</v>
      </c>
      <c r="L8" s="285">
        <v>50932.24</v>
      </c>
      <c r="M8" s="285">
        <v>50162.38</v>
      </c>
      <c r="N8" s="286">
        <v>523899.01000000007</v>
      </c>
    </row>
    <row r="9" spans="1:14" ht="11.25" customHeight="1">
      <c r="A9" s="126">
        <v>1995</v>
      </c>
      <c r="B9" s="285">
        <v>51583.35</v>
      </c>
      <c r="C9" s="285">
        <v>80890.92</v>
      </c>
      <c r="D9" s="285">
        <v>117148.02</v>
      </c>
      <c r="E9" s="285">
        <v>160896.46</v>
      </c>
      <c r="F9" s="285">
        <v>65879.820000000007</v>
      </c>
      <c r="G9" s="285">
        <v>21684.22</v>
      </c>
      <c r="H9" s="285">
        <v>1457.26</v>
      </c>
      <c r="I9" s="285">
        <v>293.27999999999997</v>
      </c>
      <c r="J9" s="285">
        <v>139.68</v>
      </c>
      <c r="K9" s="285">
        <v>5234.96</v>
      </c>
      <c r="L9" s="285">
        <v>40272.67</v>
      </c>
      <c r="M9" s="285">
        <v>67642.97</v>
      </c>
      <c r="N9" s="286">
        <v>613123.6100000001</v>
      </c>
    </row>
    <row r="10" spans="1:14" ht="11.25" customHeight="1">
      <c r="A10" s="126">
        <v>1996</v>
      </c>
      <c r="B10" s="285">
        <v>93522.73</v>
      </c>
      <c r="C10" s="285">
        <v>70577.58</v>
      </c>
      <c r="D10" s="285">
        <v>114718.51</v>
      </c>
      <c r="E10" s="285">
        <v>231910.81</v>
      </c>
      <c r="F10" s="285">
        <v>89265.18</v>
      </c>
      <c r="G10" s="285">
        <v>19480.12</v>
      </c>
      <c r="H10" s="285">
        <v>2520.15</v>
      </c>
      <c r="I10" s="285">
        <v>102.96</v>
      </c>
      <c r="J10" s="285">
        <v>877.81</v>
      </c>
      <c r="K10" s="285">
        <v>12451.17</v>
      </c>
      <c r="L10" s="285">
        <v>34288.25</v>
      </c>
      <c r="M10" s="285">
        <v>71068.73</v>
      </c>
      <c r="N10" s="286">
        <v>740784.00000000012</v>
      </c>
    </row>
    <row r="11" spans="1:14" ht="11.25" customHeight="1">
      <c r="A11" s="126">
        <v>1997</v>
      </c>
      <c r="B11" s="285">
        <v>101099.21</v>
      </c>
      <c r="C11" s="285">
        <v>103412.83</v>
      </c>
      <c r="D11" s="285">
        <v>188393.39</v>
      </c>
      <c r="E11" s="285">
        <v>226064.08</v>
      </c>
      <c r="F11" s="285">
        <v>111668.62</v>
      </c>
      <c r="G11" s="285">
        <v>16486.36</v>
      </c>
      <c r="H11" s="285">
        <v>4282.66</v>
      </c>
      <c r="I11" s="285">
        <v>1703.53</v>
      </c>
      <c r="J11" s="285">
        <v>2336.8200000000002</v>
      </c>
      <c r="K11" s="285">
        <v>17716.2</v>
      </c>
      <c r="L11" s="285">
        <v>46821.58</v>
      </c>
      <c r="M11" s="285">
        <v>101645.93</v>
      </c>
      <c r="N11" s="286">
        <v>921631.21</v>
      </c>
    </row>
    <row r="12" spans="1:14" ht="11.25" customHeight="1">
      <c r="A12" s="126">
        <v>1998</v>
      </c>
      <c r="B12" s="285">
        <v>106838.98</v>
      </c>
      <c r="C12" s="285">
        <v>96303.51</v>
      </c>
      <c r="D12" s="285">
        <v>180167.78</v>
      </c>
      <c r="E12" s="285">
        <v>238281.74</v>
      </c>
      <c r="F12" s="285">
        <v>163255.78</v>
      </c>
      <c r="G12" s="285">
        <v>23747.64</v>
      </c>
      <c r="H12" s="285">
        <v>2757.51</v>
      </c>
      <c r="I12" s="285">
        <v>0</v>
      </c>
      <c r="J12" s="285">
        <v>28.8</v>
      </c>
      <c r="K12" s="285">
        <v>9090.33</v>
      </c>
      <c r="L12" s="285">
        <v>55071.92</v>
      </c>
      <c r="M12" s="285">
        <v>63026.59</v>
      </c>
      <c r="N12" s="286">
        <v>938570.58000000007</v>
      </c>
    </row>
    <row r="13" spans="1:14" ht="11.25" customHeight="1">
      <c r="A13" s="126">
        <v>1999</v>
      </c>
      <c r="B13" s="285">
        <v>90085.759999999995</v>
      </c>
      <c r="C13" s="285">
        <v>169940.1</v>
      </c>
      <c r="D13" s="285">
        <v>210198.22</v>
      </c>
      <c r="E13" s="285">
        <v>240101.52</v>
      </c>
      <c r="F13" s="285">
        <v>172098.19</v>
      </c>
      <c r="G13" s="285">
        <v>37430.14</v>
      </c>
      <c r="H13" s="285">
        <v>0</v>
      </c>
      <c r="I13" s="285">
        <v>405.96</v>
      </c>
      <c r="J13" s="285">
        <v>567.55999999999995</v>
      </c>
      <c r="K13" s="285">
        <v>7347.37</v>
      </c>
      <c r="L13" s="285">
        <v>64748.54</v>
      </c>
      <c r="M13" s="285">
        <v>115141.88</v>
      </c>
      <c r="N13" s="286">
        <v>1108065.2400000002</v>
      </c>
    </row>
    <row r="14" spans="1:14" ht="11.25" customHeight="1">
      <c r="A14" s="126">
        <v>2000</v>
      </c>
      <c r="B14" s="285">
        <v>162327.07</v>
      </c>
      <c r="C14" s="285">
        <v>156838.57999999999</v>
      </c>
      <c r="D14" s="285">
        <v>239511.13</v>
      </c>
      <c r="E14" s="285">
        <v>273023.84000000003</v>
      </c>
      <c r="F14" s="285">
        <v>103445.38</v>
      </c>
      <c r="G14" s="285">
        <v>1770.6</v>
      </c>
      <c r="H14" s="285">
        <v>138.74</v>
      </c>
      <c r="I14" s="285">
        <v>349.92</v>
      </c>
      <c r="J14" s="285">
        <v>174.61</v>
      </c>
      <c r="K14" s="285">
        <v>7680</v>
      </c>
      <c r="L14" s="285">
        <v>56822.86</v>
      </c>
      <c r="M14" s="285">
        <v>117074.73</v>
      </c>
      <c r="N14" s="286">
        <v>1119157.4600000002</v>
      </c>
    </row>
    <row r="15" spans="1:14" ht="11.25" customHeight="1">
      <c r="A15" s="28">
        <v>2001</v>
      </c>
      <c r="B15" s="285">
        <v>211422.04</v>
      </c>
      <c r="C15" s="285">
        <v>141465.07</v>
      </c>
      <c r="D15" s="285">
        <v>161199.5</v>
      </c>
      <c r="E15" s="285">
        <v>256666.01</v>
      </c>
      <c r="F15" s="285">
        <v>101685.85</v>
      </c>
      <c r="G15" s="285">
        <v>250.19</v>
      </c>
      <c r="H15" s="285">
        <v>74.19</v>
      </c>
      <c r="I15" s="285">
        <v>3793.46</v>
      </c>
      <c r="J15" s="285">
        <v>195.53</v>
      </c>
      <c r="K15" s="285">
        <v>351.87</v>
      </c>
      <c r="L15" s="285">
        <v>69202.990000000005</v>
      </c>
      <c r="M15" s="285">
        <v>123828.36</v>
      </c>
      <c r="N15" s="286">
        <v>1070135.0599999998</v>
      </c>
    </row>
    <row r="16" spans="1:14" ht="11.25" customHeight="1">
      <c r="A16" s="28">
        <v>2002</v>
      </c>
      <c r="B16" s="285">
        <v>169771.41</v>
      </c>
      <c r="C16" s="285">
        <v>151517.70000000001</v>
      </c>
      <c r="D16" s="285">
        <v>227472.45</v>
      </c>
      <c r="E16" s="285">
        <v>323332.51</v>
      </c>
      <c r="F16" s="285">
        <v>81452.53</v>
      </c>
      <c r="G16" s="285">
        <v>572.13</v>
      </c>
      <c r="H16" s="285">
        <v>62.43</v>
      </c>
      <c r="I16" s="285">
        <v>280.14</v>
      </c>
      <c r="J16" s="285">
        <v>235.21</v>
      </c>
      <c r="K16" s="285">
        <v>562.84</v>
      </c>
      <c r="L16" s="285">
        <v>43195.47</v>
      </c>
      <c r="M16" s="285">
        <v>110130.47</v>
      </c>
      <c r="N16" s="286">
        <v>1108585.29</v>
      </c>
    </row>
    <row r="17" spans="1:28" ht="11.25" customHeight="1">
      <c r="A17" s="28">
        <v>2003</v>
      </c>
      <c r="B17" s="285">
        <v>195024.15</v>
      </c>
      <c r="C17" s="285">
        <v>148484.79999999999</v>
      </c>
      <c r="D17" s="285">
        <v>224006.3</v>
      </c>
      <c r="E17" s="285">
        <v>279268.93</v>
      </c>
      <c r="F17" s="285">
        <v>53564.37</v>
      </c>
      <c r="G17" s="285">
        <v>0</v>
      </c>
      <c r="H17" s="285">
        <v>51.05</v>
      </c>
      <c r="I17" s="285">
        <v>1064.29</v>
      </c>
      <c r="J17" s="285">
        <v>383.69</v>
      </c>
      <c r="K17" s="285">
        <v>756.53</v>
      </c>
      <c r="L17" s="285">
        <v>44339.93</v>
      </c>
      <c r="M17" s="285">
        <v>132289.47</v>
      </c>
      <c r="N17" s="286">
        <v>1079233.51</v>
      </c>
    </row>
    <row r="18" spans="1:28" ht="11.25" customHeight="1">
      <c r="A18" s="28">
        <v>2004</v>
      </c>
      <c r="B18" s="285">
        <v>147746.93</v>
      </c>
      <c r="C18" s="285">
        <v>115231.89</v>
      </c>
      <c r="D18" s="285">
        <v>224063.18</v>
      </c>
      <c r="E18" s="285">
        <v>225560.01</v>
      </c>
      <c r="F18" s="285">
        <v>69886.23</v>
      </c>
      <c r="G18" s="285">
        <v>1.84</v>
      </c>
      <c r="H18" s="285">
        <v>0</v>
      </c>
      <c r="I18" s="285">
        <v>282.70999999999998</v>
      </c>
      <c r="J18" s="285">
        <v>504.32</v>
      </c>
      <c r="K18" s="285">
        <v>401.48</v>
      </c>
      <c r="L18" s="285">
        <v>28954.27</v>
      </c>
      <c r="M18" s="285">
        <v>98162.39</v>
      </c>
      <c r="N18" s="286">
        <v>910795.24999999988</v>
      </c>
      <c r="Q18" s="282"/>
      <c r="R18" s="282"/>
      <c r="S18" s="282"/>
      <c r="T18" s="282"/>
      <c r="U18" s="282"/>
      <c r="V18" s="282"/>
      <c r="W18" s="282"/>
      <c r="X18" s="282"/>
      <c r="Y18" s="282"/>
      <c r="Z18" s="282"/>
      <c r="AA18" s="282"/>
    </row>
    <row r="19" spans="1:28" ht="11.25" customHeight="1">
      <c r="A19" s="28">
        <v>2005</v>
      </c>
      <c r="B19" s="285">
        <v>150682.16143000001</v>
      </c>
      <c r="C19" s="285">
        <v>140400.33574000001</v>
      </c>
      <c r="D19" s="285">
        <v>211918.25578000001</v>
      </c>
      <c r="E19" s="285">
        <v>220416.82887999999</v>
      </c>
      <c r="F19" s="285">
        <v>87271.055359999998</v>
      </c>
      <c r="G19" s="285">
        <v>33.730719999999998</v>
      </c>
      <c r="H19" s="285">
        <v>0</v>
      </c>
      <c r="I19" s="285">
        <v>2490.0742500000001</v>
      </c>
      <c r="J19" s="285">
        <v>179.19167999999999</v>
      </c>
      <c r="K19" s="285">
        <v>1259.8113999999998</v>
      </c>
      <c r="L19" s="285">
        <v>29353.60497</v>
      </c>
      <c r="M19" s="285">
        <v>107971.46827</v>
      </c>
      <c r="N19" s="286">
        <v>951976.51847999997</v>
      </c>
      <c r="P19" s="11"/>
      <c r="Q19" s="11"/>
      <c r="R19" s="11"/>
      <c r="S19" s="11"/>
      <c r="T19" s="11"/>
      <c r="U19" s="11"/>
      <c r="V19" s="11"/>
      <c r="W19" s="11"/>
      <c r="X19" s="11"/>
      <c r="Y19" s="11"/>
      <c r="Z19" s="11"/>
      <c r="AA19" s="11"/>
    </row>
    <row r="20" spans="1:28" ht="11.25" customHeight="1">
      <c r="A20" s="28">
        <v>2006</v>
      </c>
      <c r="B20" s="285">
        <v>145649.97944</v>
      </c>
      <c r="C20" s="285">
        <v>119614.54884</v>
      </c>
      <c r="D20" s="285">
        <v>189145.93471</v>
      </c>
      <c r="E20" s="285">
        <v>240684.07766000001</v>
      </c>
      <c r="F20" s="285">
        <v>104880.87262000001</v>
      </c>
      <c r="G20" s="285">
        <v>399.34522999999996</v>
      </c>
      <c r="H20" s="285">
        <v>115.96091</v>
      </c>
      <c r="I20" s="285">
        <v>2289.6652899999999</v>
      </c>
      <c r="J20" s="285">
        <v>241.11289000000002</v>
      </c>
      <c r="K20" s="285">
        <v>6139.8524299999999</v>
      </c>
      <c r="L20" s="285">
        <v>35901.180189999999</v>
      </c>
      <c r="M20" s="285">
        <v>117697.13837999999</v>
      </c>
      <c r="N20" s="286">
        <v>962759.66859000002</v>
      </c>
      <c r="P20" s="11"/>
      <c r="Q20" s="11"/>
      <c r="R20" s="11"/>
      <c r="S20" s="11"/>
      <c r="T20" s="11"/>
      <c r="U20" s="11"/>
      <c r="V20" s="11"/>
      <c r="W20" s="11"/>
      <c r="X20" s="11"/>
      <c r="Y20" s="11"/>
      <c r="Z20" s="11"/>
      <c r="AA20" s="11"/>
    </row>
    <row r="21" spans="1:28" ht="11.25" customHeight="1">
      <c r="A21" s="28">
        <v>2007</v>
      </c>
      <c r="B21" s="285">
        <v>145965.21172999998</v>
      </c>
      <c r="C21" s="285">
        <v>140535.48348</v>
      </c>
      <c r="D21" s="285">
        <v>221309.89480000001</v>
      </c>
      <c r="E21" s="285">
        <v>236802.07562000002</v>
      </c>
      <c r="F21" s="285">
        <v>80979.410300000003</v>
      </c>
      <c r="G21" s="285">
        <v>0</v>
      </c>
      <c r="H21" s="285">
        <v>1.1816800000000001</v>
      </c>
      <c r="I21" s="285">
        <v>1093.3337799999999</v>
      </c>
      <c r="J21" s="285">
        <v>250.99180999999999</v>
      </c>
      <c r="K21" s="285">
        <v>1919.1080200000001</v>
      </c>
      <c r="L21" s="285">
        <v>44703.702310000001</v>
      </c>
      <c r="M21" s="285">
        <v>134688.52830999999</v>
      </c>
      <c r="N21" s="286">
        <v>1008248.92184</v>
      </c>
      <c r="P21" s="11"/>
      <c r="Q21" s="11"/>
      <c r="R21" s="11"/>
      <c r="S21" s="11"/>
      <c r="T21" s="11"/>
      <c r="U21" s="11"/>
      <c r="V21" s="11"/>
      <c r="W21" s="11"/>
      <c r="X21" s="11"/>
      <c r="Y21" s="11"/>
      <c r="Z21" s="11"/>
      <c r="AA21" s="11"/>
    </row>
    <row r="22" spans="1:28" ht="11.25" customHeight="1">
      <c r="A22" s="28">
        <v>2008</v>
      </c>
      <c r="B22" s="285">
        <v>122121.35618</v>
      </c>
      <c r="C22" s="285">
        <v>159413.79394</v>
      </c>
      <c r="D22" s="285">
        <v>216569.95087999999</v>
      </c>
      <c r="E22" s="285">
        <v>171298.04032</v>
      </c>
      <c r="F22" s="285">
        <v>82763.771819999994</v>
      </c>
      <c r="G22" s="285">
        <v>769.89368999999999</v>
      </c>
      <c r="H22" s="285">
        <v>0</v>
      </c>
      <c r="I22" s="285">
        <v>105.64989999999999</v>
      </c>
      <c r="J22" s="285">
        <v>130.79361</v>
      </c>
      <c r="K22" s="285">
        <v>4058.6407599999998</v>
      </c>
      <c r="L22" s="285">
        <v>25933.316920000001</v>
      </c>
      <c r="M22" s="285">
        <v>147795.66969000001</v>
      </c>
      <c r="N22" s="286">
        <v>930960.87771000015</v>
      </c>
      <c r="P22" s="11"/>
      <c r="Q22" s="11"/>
      <c r="R22" s="11"/>
      <c r="S22" s="11"/>
      <c r="T22" s="11"/>
      <c r="U22" s="11"/>
      <c r="V22" s="11"/>
      <c r="W22" s="11"/>
      <c r="X22" s="11"/>
      <c r="Y22" s="11"/>
      <c r="Z22" s="11"/>
      <c r="AA22" s="11"/>
    </row>
    <row r="23" spans="1:28" ht="11.25" customHeight="1">
      <c r="A23" s="28">
        <v>2009</v>
      </c>
      <c r="B23" s="285">
        <v>104417.00251999999</v>
      </c>
      <c r="C23" s="285">
        <v>179161.38244999998</v>
      </c>
      <c r="D23" s="285">
        <v>230021.64822999999</v>
      </c>
      <c r="E23" s="285">
        <v>232018.06793000002</v>
      </c>
      <c r="F23" s="285">
        <v>80350.557310000004</v>
      </c>
      <c r="G23" s="285">
        <v>132.22441000000001</v>
      </c>
      <c r="H23" s="285">
        <v>45.99944</v>
      </c>
      <c r="I23" s="285">
        <v>566.80610999999999</v>
      </c>
      <c r="J23" s="285">
        <v>173.69996</v>
      </c>
      <c r="K23" s="285">
        <v>1782.66176</v>
      </c>
      <c r="L23" s="285">
        <v>70455.59868000001</v>
      </c>
      <c r="M23" s="285">
        <v>145901.21375</v>
      </c>
      <c r="N23" s="286">
        <v>1045026.8625500001</v>
      </c>
      <c r="P23" s="11"/>
      <c r="Q23" s="11"/>
      <c r="R23" s="11"/>
      <c r="S23" s="11"/>
      <c r="T23" s="11"/>
      <c r="U23" s="11"/>
      <c r="V23" s="11"/>
      <c r="W23" s="11"/>
      <c r="X23" s="11"/>
      <c r="Y23" s="11"/>
      <c r="Z23" s="11"/>
      <c r="AA23" s="11"/>
    </row>
    <row r="24" spans="1:28" ht="11.25" customHeight="1">
      <c r="A24" s="28">
        <v>2010</v>
      </c>
      <c r="B24" s="285">
        <v>156942.40166</v>
      </c>
      <c r="C24" s="285">
        <v>141917.01866999999</v>
      </c>
      <c r="D24" s="285">
        <v>210142.21891</v>
      </c>
      <c r="E24" s="285">
        <v>214630.58239</v>
      </c>
      <c r="F24" s="285">
        <v>74214.717290000001</v>
      </c>
      <c r="G24" s="285">
        <v>101.44347999999999</v>
      </c>
      <c r="H24" s="285">
        <v>156.79713000000001</v>
      </c>
      <c r="I24" s="285">
        <v>414.58798999999999</v>
      </c>
      <c r="J24" s="285">
        <v>108.48944999999999</v>
      </c>
      <c r="K24" s="285">
        <v>682.77364</v>
      </c>
      <c r="L24" s="285">
        <v>46727.351299999995</v>
      </c>
      <c r="M24" s="285">
        <v>103119.0732</v>
      </c>
      <c r="N24" s="286">
        <v>949157.4551100001</v>
      </c>
      <c r="P24" s="11"/>
      <c r="Q24" s="11"/>
      <c r="R24" s="11"/>
      <c r="S24" s="11"/>
      <c r="T24" s="11"/>
      <c r="U24" s="11"/>
      <c r="V24" s="11"/>
      <c r="W24" s="11"/>
      <c r="X24" s="11"/>
      <c r="Y24" s="11"/>
      <c r="Z24" s="11"/>
      <c r="AA24" s="11"/>
    </row>
    <row r="25" spans="1:28" ht="11.25" customHeight="1">
      <c r="A25" s="128">
        <v>2011</v>
      </c>
      <c r="B25" s="287">
        <v>173934.75941</v>
      </c>
      <c r="C25" s="287">
        <v>159740.81213999999</v>
      </c>
      <c r="D25" s="287">
        <v>213518.97009000002</v>
      </c>
      <c r="E25" s="287">
        <v>223893.49793000001</v>
      </c>
      <c r="F25" s="287">
        <v>108249.6122</v>
      </c>
      <c r="G25" s="287">
        <v>118.47638999999999</v>
      </c>
      <c r="H25" s="287">
        <v>133.2672</v>
      </c>
      <c r="I25" s="287">
        <v>2648.5094100000001</v>
      </c>
      <c r="J25" s="287">
        <v>375.38319000000001</v>
      </c>
      <c r="K25" s="287">
        <v>4659.3473400000003</v>
      </c>
      <c r="L25" s="287">
        <v>40343.685319999997</v>
      </c>
      <c r="M25" s="287">
        <v>105491.88141</v>
      </c>
      <c r="N25" s="286">
        <v>1033108.20203</v>
      </c>
      <c r="P25" s="147"/>
      <c r="Q25" s="147"/>
      <c r="R25" s="147"/>
      <c r="S25" s="147"/>
      <c r="T25" s="147"/>
      <c r="U25" s="147"/>
      <c r="V25" s="147"/>
      <c r="W25" s="147"/>
      <c r="X25" s="147"/>
      <c r="Y25" s="147"/>
      <c r="Z25" s="147"/>
      <c r="AA25" s="147"/>
    </row>
    <row r="26" spans="1:28" ht="11.25" customHeight="1">
      <c r="A26" s="128">
        <v>2012</v>
      </c>
      <c r="B26" s="287">
        <v>112782.89705</v>
      </c>
      <c r="C26" s="287">
        <v>114806.06543999999</v>
      </c>
      <c r="D26" s="287">
        <v>164051.69693000001</v>
      </c>
      <c r="E26" s="287">
        <v>164622.36333000002</v>
      </c>
      <c r="F26" s="287">
        <v>67889.352530000004</v>
      </c>
      <c r="G26" s="287">
        <v>1320.13427</v>
      </c>
      <c r="H26" s="287">
        <v>808.69282999999996</v>
      </c>
      <c r="I26" s="287">
        <v>839.37013999999999</v>
      </c>
      <c r="J26" s="287">
        <v>68.715860000000006</v>
      </c>
      <c r="K26" s="287">
        <v>3224.4294300000001</v>
      </c>
      <c r="L26" s="287">
        <v>62962.864529999999</v>
      </c>
      <c r="M26" s="287">
        <v>148288.07642</v>
      </c>
      <c r="N26" s="286">
        <v>841664.65876999998</v>
      </c>
      <c r="O26" s="284"/>
      <c r="P26" s="147"/>
      <c r="Q26" s="257"/>
      <c r="R26" s="257"/>
      <c r="S26" s="257"/>
      <c r="T26" s="257"/>
      <c r="U26" s="257"/>
      <c r="V26" s="257"/>
      <c r="W26" s="257"/>
      <c r="X26" s="257"/>
      <c r="Y26" s="257"/>
      <c r="Z26" s="257"/>
      <c r="AA26" s="257"/>
      <c r="AB26" s="257"/>
    </row>
    <row r="27" spans="1:28" ht="11.25" customHeight="1">
      <c r="A27" s="128">
        <v>2013</v>
      </c>
      <c r="B27" s="287">
        <v>160660.22328999999</v>
      </c>
      <c r="C27" s="287">
        <v>123222.88454000001</v>
      </c>
      <c r="D27" s="287">
        <v>183135.90806000002</v>
      </c>
      <c r="E27" s="287">
        <v>178742.9981</v>
      </c>
      <c r="F27" s="287">
        <v>99132.960099999997</v>
      </c>
      <c r="G27" s="287">
        <v>267.78661999999997</v>
      </c>
      <c r="H27" s="287">
        <v>0</v>
      </c>
      <c r="I27" s="287">
        <v>871.33716000000004</v>
      </c>
      <c r="J27" s="287">
        <v>628.77582999999993</v>
      </c>
      <c r="K27" s="287">
        <v>8263.1238799999992</v>
      </c>
      <c r="L27" s="287">
        <v>77327.495840000003</v>
      </c>
      <c r="M27" s="287">
        <v>116623.0267</v>
      </c>
      <c r="N27" s="286">
        <v>948876.52012</v>
      </c>
      <c r="O27" s="284"/>
      <c r="P27" s="147"/>
      <c r="Q27" s="257"/>
      <c r="R27" s="257"/>
      <c r="S27" s="257"/>
      <c r="T27" s="257"/>
      <c r="U27" s="257"/>
      <c r="V27" s="257"/>
      <c r="W27" s="257"/>
      <c r="X27" s="257"/>
      <c r="Y27" s="257"/>
      <c r="Z27" s="257"/>
      <c r="AA27" s="257"/>
      <c r="AB27" s="257"/>
    </row>
    <row r="28" spans="1:28" ht="11.25" customHeight="1">
      <c r="A28" s="128">
        <v>2014</v>
      </c>
      <c r="B28" s="287">
        <v>110863.64794</v>
      </c>
      <c r="C28" s="287">
        <v>116956.08115000001</v>
      </c>
      <c r="D28" s="287">
        <v>191349.12811000002</v>
      </c>
      <c r="E28" s="287">
        <v>201529.57866999999</v>
      </c>
      <c r="F28" s="287">
        <v>100777.85062000001</v>
      </c>
      <c r="G28" s="287">
        <v>487.77262000000002</v>
      </c>
      <c r="H28" s="287">
        <v>0</v>
      </c>
      <c r="I28" s="287">
        <v>482.85631000000001</v>
      </c>
      <c r="J28" s="287">
        <v>429.85720000000003</v>
      </c>
      <c r="K28" s="287">
        <v>12923.670529999999</v>
      </c>
      <c r="L28" s="287">
        <v>49787.507740000001</v>
      </c>
      <c r="M28" s="287">
        <v>116581.69886</v>
      </c>
      <c r="N28" s="286">
        <v>902169.64974999998</v>
      </c>
      <c r="O28" s="284"/>
      <c r="P28" s="147"/>
      <c r="Q28" s="257"/>
      <c r="R28" s="257"/>
      <c r="S28" s="257"/>
      <c r="T28" s="257"/>
      <c r="U28" s="257"/>
      <c r="V28" s="257"/>
      <c r="W28" s="257"/>
      <c r="X28" s="257"/>
      <c r="Y28" s="257"/>
      <c r="Z28" s="257"/>
      <c r="AA28" s="257"/>
      <c r="AB28" s="257"/>
    </row>
    <row r="29" spans="1:28" ht="11.25" customHeight="1">
      <c r="A29" s="128">
        <v>2015</v>
      </c>
      <c r="B29" s="287">
        <v>144265.13069999998</v>
      </c>
      <c r="C29" s="287">
        <v>122651.57659</v>
      </c>
      <c r="D29" s="287">
        <v>190950.04743999999</v>
      </c>
      <c r="E29" s="287">
        <v>193131.56719999999</v>
      </c>
      <c r="F29" s="287">
        <v>80556.795290000009</v>
      </c>
      <c r="G29" s="287">
        <v>1598.6243200000001</v>
      </c>
      <c r="H29" s="287">
        <v>336.13209999999998</v>
      </c>
      <c r="I29" s="287">
        <v>302.17210999999998</v>
      </c>
      <c r="J29" s="287">
        <v>116.51648</v>
      </c>
      <c r="K29" s="287">
        <v>4896.0245400000003</v>
      </c>
      <c r="L29" s="287">
        <v>62951.067600000002</v>
      </c>
      <c r="M29" s="287">
        <v>138055.89441000001</v>
      </c>
      <c r="N29" s="286">
        <v>939811.54876999999</v>
      </c>
      <c r="O29" s="284"/>
      <c r="P29" s="147"/>
      <c r="Q29" s="257"/>
      <c r="R29" s="257"/>
      <c r="S29" s="257"/>
      <c r="T29" s="257"/>
      <c r="U29" s="257"/>
      <c r="V29" s="257"/>
      <c r="W29" s="257"/>
      <c r="X29" s="257"/>
      <c r="Y29" s="257"/>
      <c r="Z29" s="257"/>
      <c r="AA29" s="257"/>
      <c r="AB29" s="257"/>
    </row>
    <row r="30" spans="1:28" ht="11.25" customHeight="1">
      <c r="A30" s="128">
        <v>2016</v>
      </c>
      <c r="B30" s="287">
        <v>127237.11759000001</v>
      </c>
      <c r="C30" s="287">
        <v>142293.25725999998</v>
      </c>
      <c r="D30" s="287">
        <v>228184.78803999998</v>
      </c>
      <c r="E30" s="287">
        <v>225832.93918000002</v>
      </c>
      <c r="F30" s="287">
        <v>74091.384120000002</v>
      </c>
      <c r="G30" s="287">
        <v>229.01392999999999</v>
      </c>
      <c r="H30" s="287">
        <v>0</v>
      </c>
      <c r="I30" s="287">
        <v>85.839160000000007</v>
      </c>
      <c r="J30" s="287">
        <v>548.80978000000005</v>
      </c>
      <c r="K30" s="287">
        <v>5883.7040099999995</v>
      </c>
      <c r="L30" s="287">
        <v>95509.392670000001</v>
      </c>
      <c r="M30" s="287">
        <v>141527.38038999998</v>
      </c>
      <c r="N30" s="286">
        <v>1041423.62615</v>
      </c>
      <c r="O30" s="284"/>
      <c r="P30" s="147"/>
      <c r="Q30" s="257"/>
      <c r="R30" s="257"/>
      <c r="S30" s="257"/>
      <c r="T30" s="257"/>
      <c r="U30" s="257"/>
      <c r="V30" s="257"/>
      <c r="W30" s="257"/>
      <c r="X30" s="257"/>
      <c r="Y30" s="257"/>
      <c r="Z30" s="257"/>
      <c r="AA30" s="257"/>
      <c r="AB30" s="257"/>
    </row>
    <row r="31" spans="1:28" ht="11.25" customHeight="1">
      <c r="A31" s="128">
        <v>2017</v>
      </c>
      <c r="B31" s="287">
        <v>155005.53540999998</v>
      </c>
      <c r="C31" s="287">
        <v>145804.3603</v>
      </c>
      <c r="D31" s="287">
        <v>206678.32124000002</v>
      </c>
      <c r="E31" s="287">
        <v>221015.10816999999</v>
      </c>
      <c r="F31" s="287">
        <v>91887.502970000001</v>
      </c>
      <c r="G31" s="287">
        <v>459.16323999999997</v>
      </c>
      <c r="H31" s="287">
        <v>2.33249</v>
      </c>
      <c r="I31" s="287">
        <v>314.20714000000004</v>
      </c>
      <c r="J31" s="287">
        <v>312.39714000000004</v>
      </c>
      <c r="K31" s="287">
        <v>9447.0235299999986</v>
      </c>
      <c r="L31" s="287">
        <v>89885.871540000007</v>
      </c>
      <c r="M31" s="287">
        <v>105458.92451000001</v>
      </c>
      <c r="N31" s="286">
        <v>1026270.74767</v>
      </c>
      <c r="O31" s="284"/>
      <c r="P31" s="147"/>
      <c r="Q31" s="257"/>
      <c r="R31" s="257"/>
      <c r="S31" s="257"/>
      <c r="T31" s="257"/>
      <c r="U31" s="257"/>
      <c r="V31" s="257"/>
      <c r="W31" s="257"/>
      <c r="X31" s="257"/>
      <c r="Y31" s="257"/>
      <c r="Z31" s="257"/>
      <c r="AA31" s="257"/>
      <c r="AB31" s="257"/>
    </row>
    <row r="32" spans="1:28" ht="11.25" customHeight="1">
      <c r="A32" s="128">
        <v>2018</v>
      </c>
      <c r="B32" s="287">
        <v>164553.25296834222</v>
      </c>
      <c r="C32" s="287">
        <v>160302.52009086401</v>
      </c>
      <c r="D32" s="287">
        <v>176400.23355218361</v>
      </c>
      <c r="E32" s="287">
        <v>217221.24648339779</v>
      </c>
      <c r="F32" s="287">
        <v>86045.980012135609</v>
      </c>
      <c r="G32" s="287">
        <v>184.085988937</v>
      </c>
      <c r="H32" s="287">
        <v>67.020527708800003</v>
      </c>
      <c r="I32" s="287">
        <v>352.51915725780003</v>
      </c>
      <c r="J32" s="287">
        <v>189.37708322979998</v>
      </c>
      <c r="K32" s="287">
        <v>8092.7287208376001</v>
      </c>
      <c r="L32" s="287">
        <v>67373.708252844401</v>
      </c>
      <c r="M32" s="287">
        <v>111766.20983169861</v>
      </c>
      <c r="N32" s="286">
        <v>992548.88266943733</v>
      </c>
      <c r="O32" s="284"/>
      <c r="Q32" s="257"/>
      <c r="R32" s="257"/>
      <c r="S32" s="257"/>
      <c r="T32" s="257"/>
      <c r="U32" s="257"/>
      <c r="V32" s="257"/>
      <c r="W32" s="257"/>
      <c r="X32" s="257"/>
      <c r="Y32" s="257"/>
      <c r="Z32" s="257"/>
      <c r="AA32" s="257"/>
      <c r="AB32" s="257"/>
    </row>
    <row r="33" spans="1:28" ht="11.25" customHeight="1">
      <c r="A33" s="128">
        <v>2019</v>
      </c>
      <c r="B33" s="287">
        <v>128674.1221066032</v>
      </c>
      <c r="C33" s="287">
        <v>125375.56573956681</v>
      </c>
      <c r="D33" s="287">
        <v>158436.08657907878</v>
      </c>
      <c r="E33" s="287">
        <v>157276.89600443121</v>
      </c>
      <c r="F33" s="287">
        <v>88357.306369040394</v>
      </c>
      <c r="G33" s="287">
        <v>262.350092018</v>
      </c>
      <c r="H33" s="287">
        <v>167.33085700980001</v>
      </c>
      <c r="I33" s="287">
        <v>198.85696050440001</v>
      </c>
      <c r="J33" s="287">
        <v>45.635688275400007</v>
      </c>
      <c r="K33" s="287">
        <v>10285.887305203201</v>
      </c>
      <c r="L33" s="287">
        <v>81695.598192143007</v>
      </c>
      <c r="M33" s="287">
        <v>122582.74980201719</v>
      </c>
      <c r="N33" s="286">
        <v>873357.94477136701</v>
      </c>
      <c r="O33" s="284"/>
      <c r="Q33" s="257"/>
      <c r="R33" s="257"/>
      <c r="S33" s="257"/>
      <c r="T33" s="257"/>
      <c r="U33" s="257"/>
      <c r="V33" s="257"/>
      <c r="W33" s="257"/>
      <c r="X33" s="257"/>
      <c r="Y33" s="257"/>
      <c r="Z33" s="257"/>
      <c r="AA33" s="257"/>
      <c r="AB33" s="257"/>
    </row>
    <row r="34" spans="1:28" ht="11.25" customHeight="1">
      <c r="A34" s="128">
        <v>2020</v>
      </c>
      <c r="B34" s="287">
        <v>136868.26346805281</v>
      </c>
      <c r="C34" s="287">
        <v>121463.46289682781</v>
      </c>
      <c r="D34" s="287">
        <v>155956.98844063978</v>
      </c>
      <c r="E34" s="287">
        <v>127013.3798854506</v>
      </c>
      <c r="F34" s="287">
        <v>49512.517156187001</v>
      </c>
      <c r="G34" s="287">
        <v>280.42799751839999</v>
      </c>
      <c r="H34" s="287">
        <v>0</v>
      </c>
      <c r="I34" s="287">
        <v>127.6476498138</v>
      </c>
      <c r="J34" s="287">
        <v>0</v>
      </c>
      <c r="K34" s="287">
        <v>17516.829043100999</v>
      </c>
      <c r="L34" s="287">
        <v>58508.479765258002</v>
      </c>
      <c r="M34" s="287">
        <v>85995.273691829614</v>
      </c>
      <c r="N34" s="286">
        <v>753243.71091920324</v>
      </c>
      <c r="O34" s="284"/>
      <c r="Q34" s="257"/>
      <c r="R34" s="257"/>
      <c r="S34" s="257"/>
      <c r="T34" s="257"/>
      <c r="U34" s="257"/>
      <c r="V34" s="257"/>
      <c r="W34" s="257"/>
      <c r="X34" s="257"/>
      <c r="Y34" s="257"/>
      <c r="Z34" s="257"/>
      <c r="AA34" s="257"/>
      <c r="AB34" s="257"/>
    </row>
    <row r="35" spans="1:28" ht="11.25" customHeight="1">
      <c r="A35" s="128">
        <v>2021</v>
      </c>
      <c r="B35" s="287">
        <v>76260.542042126399</v>
      </c>
      <c r="C35" s="287">
        <v>76708.9622834412</v>
      </c>
      <c r="D35" s="287">
        <v>152162.61244591561</v>
      </c>
      <c r="E35" s="287">
        <v>157981.4933944224</v>
      </c>
      <c r="F35" s="287">
        <v>71587.844394797401</v>
      </c>
      <c r="G35" s="287">
        <v>492.29223149260002</v>
      </c>
      <c r="H35" s="287">
        <v>12.5663489454</v>
      </c>
      <c r="I35" s="287">
        <v>83.555197373799999</v>
      </c>
      <c r="J35" s="287">
        <v>97.444319892400003</v>
      </c>
      <c r="K35" s="287">
        <v>9700.119074537799</v>
      </c>
      <c r="L35" s="287">
        <v>99847.579012642193</v>
      </c>
      <c r="M35" s="287">
        <v>117310.3948015042</v>
      </c>
      <c r="N35" s="286">
        <v>762245.62600935355</v>
      </c>
      <c r="O35" s="284"/>
      <c r="Q35" s="257"/>
      <c r="R35" s="257"/>
      <c r="S35" s="257"/>
      <c r="T35" s="257"/>
      <c r="U35" s="257"/>
      <c r="V35" s="257"/>
      <c r="W35" s="257"/>
      <c r="X35" s="257"/>
      <c r="Y35" s="257"/>
      <c r="Z35" s="257"/>
      <c r="AA35" s="257"/>
      <c r="AB35" s="257"/>
    </row>
    <row r="36" spans="1:28" ht="11.25" customHeight="1">
      <c r="A36" s="128">
        <v>2022</v>
      </c>
      <c r="B36" s="287">
        <v>122409.6869261902</v>
      </c>
      <c r="C36" s="287">
        <v>96254.925987830997</v>
      </c>
      <c r="D36" s="287">
        <v>143897.70269829981</v>
      </c>
      <c r="E36" s="287">
        <v>146627.6868911224</v>
      </c>
      <c r="F36" s="287">
        <v>73638.143433257399</v>
      </c>
      <c r="G36" s="287">
        <v>864.21206782399997</v>
      </c>
      <c r="H36" s="287">
        <v>36.596735525200003</v>
      </c>
      <c r="I36" s="287">
        <v>746.92614433360006</v>
      </c>
      <c r="J36" s="287">
        <v>110.01066883780001</v>
      </c>
      <c r="K36" s="287">
        <v>16810.467955012202</v>
      </c>
      <c r="L36" s="287">
        <v>74696.141829555199</v>
      </c>
      <c r="M36" s="287">
        <v>110331.6618915632</v>
      </c>
      <c r="N36" s="286">
        <v>786424.16322935198</v>
      </c>
      <c r="O36" s="284"/>
      <c r="Q36" s="257"/>
      <c r="R36" s="257"/>
      <c r="S36" s="257"/>
      <c r="T36" s="257"/>
      <c r="U36" s="257"/>
      <c r="V36" s="257"/>
      <c r="W36" s="257"/>
      <c r="X36" s="257"/>
      <c r="Y36" s="257"/>
      <c r="Z36" s="257"/>
      <c r="AA36" s="257"/>
      <c r="AB36" s="257"/>
    </row>
    <row r="37" spans="1:28" ht="11.25" customHeight="1">
      <c r="A37" s="28"/>
      <c r="B37" s="285"/>
      <c r="C37" s="285"/>
      <c r="D37" s="285"/>
      <c r="E37" s="285"/>
      <c r="F37" s="285"/>
      <c r="G37" s="285"/>
      <c r="H37" s="285"/>
      <c r="I37" s="285"/>
      <c r="J37" s="285"/>
      <c r="K37" s="285"/>
      <c r="L37" s="285"/>
      <c r="M37" s="285"/>
      <c r="N37" s="286"/>
    </row>
    <row r="38" spans="1:28" ht="11.25" customHeight="1">
      <c r="A38" s="278" t="s">
        <v>31</v>
      </c>
      <c r="B38" s="285"/>
      <c r="C38" s="285"/>
      <c r="D38" s="285"/>
      <c r="E38" s="285"/>
      <c r="F38" s="285"/>
      <c r="G38" s="285"/>
      <c r="H38" s="285"/>
      <c r="I38" s="285"/>
      <c r="J38" s="285"/>
      <c r="K38" s="285"/>
      <c r="L38" s="285"/>
      <c r="M38" s="285"/>
      <c r="N38" s="286"/>
    </row>
    <row r="39" spans="1:28" ht="11.25" customHeight="1">
      <c r="A39" s="28">
        <v>1990</v>
      </c>
      <c r="B39" s="285">
        <v>18803.490000000002</v>
      </c>
      <c r="C39" s="285">
        <v>17863.28</v>
      </c>
      <c r="D39" s="285">
        <v>50981.68</v>
      </c>
      <c r="E39" s="285">
        <v>51529.82</v>
      </c>
      <c r="F39" s="285">
        <v>74262.42</v>
      </c>
      <c r="G39" s="285">
        <v>8274.4500000000007</v>
      </c>
      <c r="H39" s="285">
        <v>1434.74</v>
      </c>
      <c r="I39" s="285">
        <v>1025.4000000000001</v>
      </c>
      <c r="J39" s="285">
        <v>320.18</v>
      </c>
      <c r="K39" s="285">
        <v>429.52</v>
      </c>
      <c r="L39" s="285">
        <v>499.94</v>
      </c>
      <c r="M39" s="285">
        <v>3186.21</v>
      </c>
      <c r="N39" s="286">
        <v>228611.12999999998</v>
      </c>
      <c r="P39" s="147"/>
      <c r="Q39" s="147"/>
      <c r="R39" s="147"/>
      <c r="S39" s="147"/>
      <c r="T39" s="147"/>
      <c r="U39" s="147"/>
      <c r="V39" s="147"/>
      <c r="W39" s="147"/>
      <c r="X39" s="147"/>
      <c r="Y39" s="147"/>
      <c r="Z39" s="147"/>
      <c r="AA39" s="147"/>
      <c r="AB39" s="147"/>
    </row>
    <row r="40" spans="1:28" ht="11.25" customHeight="1">
      <c r="A40" s="28">
        <v>1991</v>
      </c>
      <c r="B40" s="285">
        <v>18424.53</v>
      </c>
      <c r="C40" s="285">
        <v>24637.25</v>
      </c>
      <c r="D40" s="285">
        <v>42445.59</v>
      </c>
      <c r="E40" s="285">
        <v>48087.67</v>
      </c>
      <c r="F40" s="285">
        <v>53589.82</v>
      </c>
      <c r="G40" s="285">
        <v>25024.66</v>
      </c>
      <c r="H40" s="285">
        <v>2206.44</v>
      </c>
      <c r="I40" s="285">
        <v>0</v>
      </c>
      <c r="J40" s="285">
        <v>1.98</v>
      </c>
      <c r="K40" s="285">
        <v>5338.7</v>
      </c>
      <c r="L40" s="285">
        <v>2171.2399999999998</v>
      </c>
      <c r="M40" s="285">
        <v>9004.9</v>
      </c>
      <c r="N40" s="286">
        <v>230932.78</v>
      </c>
      <c r="P40" s="147"/>
      <c r="Q40" s="147"/>
      <c r="R40" s="147"/>
      <c r="S40" s="147"/>
      <c r="T40" s="147"/>
      <c r="U40" s="147"/>
      <c r="V40" s="147"/>
      <c r="W40" s="147"/>
      <c r="X40" s="147"/>
      <c r="Y40" s="147"/>
      <c r="Z40" s="147"/>
      <c r="AA40" s="147"/>
      <c r="AB40" s="147"/>
    </row>
    <row r="41" spans="1:28" ht="11.25" customHeight="1">
      <c r="A41" s="28">
        <v>1992</v>
      </c>
      <c r="B41" s="285">
        <v>21694.22</v>
      </c>
      <c r="C41" s="285">
        <v>13281.17</v>
      </c>
      <c r="D41" s="285">
        <v>41104.97</v>
      </c>
      <c r="E41" s="285">
        <v>62216.25</v>
      </c>
      <c r="F41" s="285">
        <v>50320.69</v>
      </c>
      <c r="G41" s="285">
        <v>7356.69</v>
      </c>
      <c r="H41" s="285">
        <v>191.03</v>
      </c>
      <c r="I41" s="285">
        <v>0</v>
      </c>
      <c r="J41" s="285">
        <v>173.81</v>
      </c>
      <c r="K41" s="285">
        <v>685.61</v>
      </c>
      <c r="L41" s="285">
        <v>2054.16</v>
      </c>
      <c r="M41" s="285">
        <v>12342.3</v>
      </c>
      <c r="N41" s="286">
        <v>211420.89999999997</v>
      </c>
      <c r="P41" s="147"/>
      <c r="Q41" s="147"/>
      <c r="R41" s="147"/>
      <c r="S41" s="147"/>
      <c r="T41" s="147"/>
      <c r="U41" s="147"/>
      <c r="V41" s="147"/>
      <c r="W41" s="147"/>
      <c r="X41" s="147"/>
      <c r="Y41" s="147"/>
      <c r="Z41" s="147"/>
      <c r="AA41" s="147"/>
      <c r="AB41" s="147"/>
    </row>
    <row r="42" spans="1:28" ht="11.25" customHeight="1">
      <c r="A42" s="28">
        <v>1993</v>
      </c>
      <c r="B42" s="285">
        <v>16762.59</v>
      </c>
      <c r="C42" s="285">
        <v>31891.79</v>
      </c>
      <c r="D42" s="285">
        <v>42917.41</v>
      </c>
      <c r="E42" s="285">
        <v>68856.52</v>
      </c>
      <c r="F42" s="285">
        <v>30463.07</v>
      </c>
      <c r="G42" s="285">
        <v>3061.22</v>
      </c>
      <c r="H42" s="285">
        <v>341.71</v>
      </c>
      <c r="I42" s="285">
        <v>0</v>
      </c>
      <c r="J42" s="285">
        <v>0</v>
      </c>
      <c r="K42" s="285">
        <v>653.02</v>
      </c>
      <c r="L42" s="285">
        <v>3206.11</v>
      </c>
      <c r="M42" s="285">
        <v>18075.95</v>
      </c>
      <c r="N42" s="286">
        <v>216229.38999999998</v>
      </c>
      <c r="P42" s="147"/>
      <c r="Q42" s="147"/>
      <c r="R42" s="147"/>
      <c r="S42" s="147"/>
      <c r="T42" s="147"/>
      <c r="U42" s="147"/>
      <c r="V42" s="147"/>
      <c r="W42" s="147"/>
      <c r="X42" s="147"/>
      <c r="Y42" s="147"/>
      <c r="Z42" s="147"/>
      <c r="AA42" s="147"/>
      <c r="AB42" s="147"/>
    </row>
    <row r="43" spans="1:28" ht="11.25" customHeight="1">
      <c r="A43" s="28">
        <v>1994</v>
      </c>
      <c r="B43" s="285">
        <v>19759.14</v>
      </c>
      <c r="C43" s="285">
        <v>22204.720000000001</v>
      </c>
      <c r="D43" s="285">
        <v>44383.47</v>
      </c>
      <c r="E43" s="285">
        <v>118557.39</v>
      </c>
      <c r="F43" s="285">
        <v>20015.580000000002</v>
      </c>
      <c r="G43" s="285">
        <v>9785.4</v>
      </c>
      <c r="H43" s="285">
        <v>460.4</v>
      </c>
      <c r="I43" s="285">
        <v>0</v>
      </c>
      <c r="J43" s="285">
        <v>0</v>
      </c>
      <c r="K43" s="285">
        <v>1447.89</v>
      </c>
      <c r="L43" s="285">
        <v>8297.7800000000007</v>
      </c>
      <c r="M43" s="285">
        <v>26266.78</v>
      </c>
      <c r="N43" s="286">
        <v>271178.55</v>
      </c>
      <c r="P43" s="147"/>
      <c r="Q43" s="147"/>
      <c r="R43" s="147"/>
      <c r="S43" s="147"/>
      <c r="T43" s="147"/>
      <c r="U43" s="147"/>
      <c r="V43" s="147"/>
      <c r="W43" s="147"/>
      <c r="X43" s="147"/>
      <c r="Y43" s="147"/>
      <c r="Z43" s="147"/>
      <c r="AA43" s="147"/>
      <c r="AB43" s="147"/>
    </row>
    <row r="44" spans="1:28" ht="11.25" customHeight="1">
      <c r="A44" s="28">
        <v>1995</v>
      </c>
      <c r="B44" s="285">
        <v>23602.03</v>
      </c>
      <c r="C44" s="285">
        <v>32119.75</v>
      </c>
      <c r="D44" s="285">
        <v>70425.740000000005</v>
      </c>
      <c r="E44" s="285">
        <v>115348.15</v>
      </c>
      <c r="F44" s="285">
        <v>20776.5</v>
      </c>
      <c r="G44" s="285">
        <v>9490.9500000000007</v>
      </c>
      <c r="H44" s="285">
        <v>1175.33</v>
      </c>
      <c r="I44" s="285">
        <v>495.36</v>
      </c>
      <c r="J44" s="285">
        <v>399.87</v>
      </c>
      <c r="K44" s="285">
        <v>7154.41</v>
      </c>
      <c r="L44" s="285">
        <v>21030.07</v>
      </c>
      <c r="M44" s="285">
        <v>34348.47</v>
      </c>
      <c r="N44" s="286">
        <v>336366.63</v>
      </c>
      <c r="P44" s="147"/>
      <c r="Q44" s="147"/>
      <c r="R44" s="147"/>
      <c r="S44" s="147"/>
      <c r="T44" s="147"/>
      <c r="U44" s="147"/>
      <c r="V44" s="147"/>
      <c r="W44" s="147"/>
      <c r="X44" s="147"/>
      <c r="Y44" s="147"/>
      <c r="Z44" s="147"/>
      <c r="AA44" s="147"/>
      <c r="AB44" s="147"/>
    </row>
    <row r="45" spans="1:28" ht="11.25" customHeight="1">
      <c r="A45" s="28">
        <v>1996</v>
      </c>
      <c r="B45" s="285">
        <v>31225.03</v>
      </c>
      <c r="C45" s="285">
        <v>42941.15</v>
      </c>
      <c r="D45" s="285">
        <v>91601.35</v>
      </c>
      <c r="E45" s="285">
        <v>170239.4</v>
      </c>
      <c r="F45" s="285">
        <v>39330.129999999997</v>
      </c>
      <c r="G45" s="285">
        <v>7514.3</v>
      </c>
      <c r="H45" s="285">
        <v>146.86000000000001</v>
      </c>
      <c r="I45" s="285">
        <v>4.5999999999999996</v>
      </c>
      <c r="J45" s="285">
        <v>48.78</v>
      </c>
      <c r="K45" s="285">
        <v>17945.849999999999</v>
      </c>
      <c r="L45" s="285">
        <v>24075.360000000001</v>
      </c>
      <c r="M45" s="285">
        <v>30198.37</v>
      </c>
      <c r="N45" s="286">
        <v>455271.17999999993</v>
      </c>
      <c r="Q45" s="147"/>
      <c r="R45" s="147"/>
      <c r="S45" s="147"/>
      <c r="T45" s="147"/>
      <c r="U45" s="147"/>
      <c r="V45" s="147"/>
      <c r="W45" s="147"/>
      <c r="X45" s="147"/>
      <c r="Y45" s="147"/>
      <c r="Z45" s="147"/>
      <c r="AA45" s="147"/>
      <c r="AB45" s="147"/>
    </row>
    <row r="46" spans="1:28" ht="11.25" customHeight="1">
      <c r="A46" s="28">
        <v>1997</v>
      </c>
      <c r="B46" s="285">
        <v>34135.870000000003</v>
      </c>
      <c r="C46" s="285">
        <v>38141.360000000001</v>
      </c>
      <c r="D46" s="285">
        <v>77582.149999999994</v>
      </c>
      <c r="E46" s="285">
        <v>179438.68</v>
      </c>
      <c r="F46" s="285">
        <v>84595.18</v>
      </c>
      <c r="G46" s="285">
        <v>8150.46</v>
      </c>
      <c r="H46" s="285">
        <v>222.87</v>
      </c>
      <c r="I46" s="285">
        <v>0</v>
      </c>
      <c r="J46" s="285">
        <v>1003.51</v>
      </c>
      <c r="K46" s="285">
        <v>11848.22</v>
      </c>
      <c r="L46" s="285">
        <v>30740.34</v>
      </c>
      <c r="M46" s="285">
        <v>38351.589999999997</v>
      </c>
      <c r="N46" s="286">
        <v>504210.23</v>
      </c>
      <c r="P46" s="147"/>
      <c r="Q46" s="147"/>
      <c r="R46" s="147"/>
      <c r="S46" s="147"/>
      <c r="T46" s="147"/>
      <c r="U46" s="147"/>
      <c r="V46" s="147"/>
      <c r="W46" s="147"/>
      <c r="X46" s="147"/>
      <c r="Y46" s="147"/>
      <c r="Z46" s="147"/>
      <c r="AA46" s="147"/>
    </row>
    <row r="47" spans="1:28" ht="11.25" customHeight="1">
      <c r="A47" s="28">
        <v>1998</v>
      </c>
      <c r="B47" s="285">
        <v>29611.19</v>
      </c>
      <c r="C47" s="285">
        <v>41323.47</v>
      </c>
      <c r="D47" s="285">
        <v>77673.56</v>
      </c>
      <c r="E47" s="285">
        <v>140690.87</v>
      </c>
      <c r="F47" s="285">
        <v>98352.53</v>
      </c>
      <c r="G47" s="285">
        <v>22825.29</v>
      </c>
      <c r="H47" s="285">
        <v>452.82</v>
      </c>
      <c r="I47" s="285">
        <v>0</v>
      </c>
      <c r="J47" s="285">
        <v>0</v>
      </c>
      <c r="K47" s="285">
        <v>16905.79</v>
      </c>
      <c r="L47" s="285">
        <v>26729.62</v>
      </c>
      <c r="M47" s="285">
        <v>29637.85</v>
      </c>
      <c r="N47" s="286">
        <v>484202.98999999993</v>
      </c>
    </row>
    <row r="48" spans="1:28" ht="11.25" customHeight="1">
      <c r="A48" s="28">
        <v>1999</v>
      </c>
      <c r="B48" s="285">
        <v>26878.92</v>
      </c>
      <c r="C48" s="285">
        <v>46423.33</v>
      </c>
      <c r="D48" s="285">
        <v>69831.45</v>
      </c>
      <c r="E48" s="285">
        <v>133643.62</v>
      </c>
      <c r="F48" s="285">
        <v>99423.82</v>
      </c>
      <c r="G48" s="285">
        <v>13847.68</v>
      </c>
      <c r="H48" s="285">
        <v>22.49</v>
      </c>
      <c r="I48" s="285">
        <v>42.45</v>
      </c>
      <c r="J48" s="285">
        <v>40.26</v>
      </c>
      <c r="K48" s="285">
        <v>25091.4</v>
      </c>
      <c r="L48" s="285">
        <v>36234.559999999998</v>
      </c>
      <c r="M48" s="285">
        <v>30179.360000000001</v>
      </c>
      <c r="N48" s="286">
        <v>481659.34</v>
      </c>
    </row>
    <row r="49" spans="1:27" ht="11.25" customHeight="1">
      <c r="A49" s="28">
        <v>2000</v>
      </c>
      <c r="B49" s="285">
        <v>37569.300000000003</v>
      </c>
      <c r="C49" s="285">
        <v>50606.239999999998</v>
      </c>
      <c r="D49" s="285">
        <v>89457.12</v>
      </c>
      <c r="E49" s="285">
        <v>141341.63</v>
      </c>
      <c r="F49" s="285">
        <v>53169.9</v>
      </c>
      <c r="G49" s="285">
        <v>1755.81</v>
      </c>
      <c r="H49" s="285">
        <v>0</v>
      </c>
      <c r="I49" s="285">
        <v>0</v>
      </c>
      <c r="J49" s="285">
        <v>55.62</v>
      </c>
      <c r="K49" s="285">
        <v>10974.7</v>
      </c>
      <c r="L49" s="285">
        <v>30363.43</v>
      </c>
      <c r="M49" s="285">
        <v>30663.65</v>
      </c>
      <c r="N49" s="286">
        <v>445957.40000000008</v>
      </c>
    </row>
    <row r="50" spans="1:27" ht="11.25" customHeight="1">
      <c r="A50" s="28">
        <v>2001</v>
      </c>
      <c r="B50" s="285">
        <v>28534.43</v>
      </c>
      <c r="C50" s="285">
        <v>40051.32</v>
      </c>
      <c r="D50" s="285">
        <v>69720.98</v>
      </c>
      <c r="E50" s="285">
        <v>122539.39</v>
      </c>
      <c r="F50" s="285">
        <v>144437.75</v>
      </c>
      <c r="G50" s="285">
        <v>3878.52</v>
      </c>
      <c r="H50" s="285">
        <v>47.97</v>
      </c>
      <c r="I50" s="285">
        <v>5.13</v>
      </c>
      <c r="J50" s="285">
        <v>109.91</v>
      </c>
      <c r="K50" s="285">
        <v>11604.57</v>
      </c>
      <c r="L50" s="285">
        <v>30114.080000000002</v>
      </c>
      <c r="M50" s="285">
        <v>32499.83</v>
      </c>
      <c r="N50" s="286">
        <v>483543.88</v>
      </c>
    </row>
    <row r="51" spans="1:27" ht="11.25" customHeight="1">
      <c r="A51" s="28">
        <v>2002</v>
      </c>
      <c r="B51" s="285">
        <v>32117.07</v>
      </c>
      <c r="C51" s="285">
        <v>44653.51</v>
      </c>
      <c r="D51" s="285">
        <v>70360.259999999995</v>
      </c>
      <c r="E51" s="285">
        <v>139639.93</v>
      </c>
      <c r="F51" s="285">
        <v>87160.15</v>
      </c>
      <c r="G51" s="285">
        <v>8412.66</v>
      </c>
      <c r="H51" s="285">
        <v>40.5</v>
      </c>
      <c r="I51" s="285">
        <v>168.74</v>
      </c>
      <c r="J51" s="285">
        <v>0</v>
      </c>
      <c r="K51" s="285">
        <v>10104.25</v>
      </c>
      <c r="L51" s="285">
        <v>32849.79</v>
      </c>
      <c r="M51" s="285">
        <v>25836.2</v>
      </c>
      <c r="N51" s="286">
        <v>451343.06</v>
      </c>
    </row>
    <row r="52" spans="1:27" ht="11.25" customHeight="1">
      <c r="A52" s="28">
        <v>2003</v>
      </c>
      <c r="B52" s="285">
        <v>39867.47</v>
      </c>
      <c r="C52" s="285">
        <v>36728.300000000003</v>
      </c>
      <c r="D52" s="285">
        <v>68084.91</v>
      </c>
      <c r="E52" s="285">
        <v>132144.53</v>
      </c>
      <c r="F52" s="285">
        <v>95206.04</v>
      </c>
      <c r="G52" s="285">
        <v>22394.400000000001</v>
      </c>
      <c r="H52" s="285">
        <v>1079.5999999999999</v>
      </c>
      <c r="I52" s="285">
        <v>308.47000000000003</v>
      </c>
      <c r="J52" s="285">
        <v>70.599999999999994</v>
      </c>
      <c r="K52" s="285">
        <v>17027.72</v>
      </c>
      <c r="L52" s="285">
        <v>49992.639999999999</v>
      </c>
      <c r="M52" s="285">
        <v>26340.41</v>
      </c>
      <c r="N52" s="286">
        <v>489245.08999999991</v>
      </c>
    </row>
    <row r="53" spans="1:27" ht="11.25" customHeight="1">
      <c r="A53" s="28">
        <v>2004</v>
      </c>
      <c r="B53" s="285">
        <v>38632.69</v>
      </c>
      <c r="C53" s="285">
        <v>24149.21</v>
      </c>
      <c r="D53" s="285">
        <v>57670.15</v>
      </c>
      <c r="E53" s="285">
        <v>133795.18</v>
      </c>
      <c r="F53" s="285">
        <v>165052.98000000001</v>
      </c>
      <c r="G53" s="285">
        <v>14372.89</v>
      </c>
      <c r="H53" s="285">
        <v>575.15</v>
      </c>
      <c r="I53" s="285">
        <v>853.94</v>
      </c>
      <c r="J53" s="285">
        <v>2474.37</v>
      </c>
      <c r="K53" s="285">
        <v>23973.67</v>
      </c>
      <c r="L53" s="285">
        <v>49500.88</v>
      </c>
      <c r="M53" s="285">
        <v>35821.22</v>
      </c>
      <c r="N53" s="286">
        <v>546872.32999999996</v>
      </c>
    </row>
    <row r="54" spans="1:27" ht="11.25" customHeight="1">
      <c r="A54" s="28">
        <v>2005</v>
      </c>
      <c r="B54" s="285">
        <v>44375.954389999999</v>
      </c>
      <c r="C54" s="285">
        <v>51942.073790000002</v>
      </c>
      <c r="D54" s="285">
        <v>82171.996159999995</v>
      </c>
      <c r="E54" s="285">
        <v>171790.12737999999</v>
      </c>
      <c r="F54" s="285">
        <v>156670.25208999999</v>
      </c>
      <c r="G54" s="285">
        <v>45202.800069999998</v>
      </c>
      <c r="H54" s="285">
        <v>904.07580000000007</v>
      </c>
      <c r="I54" s="285">
        <v>1398.92084</v>
      </c>
      <c r="J54" s="285">
        <v>604.74766</v>
      </c>
      <c r="K54" s="285">
        <v>18955.461210000001</v>
      </c>
      <c r="L54" s="285">
        <v>47160.339060000006</v>
      </c>
      <c r="M54" s="285">
        <v>38596.740640000004</v>
      </c>
      <c r="N54" s="286">
        <v>659773.48908999993</v>
      </c>
      <c r="P54" s="11"/>
      <c r="Q54" s="11"/>
      <c r="R54" s="11"/>
      <c r="S54" s="11"/>
      <c r="T54" s="11"/>
      <c r="U54" s="11"/>
      <c r="V54" s="11"/>
      <c r="W54" s="11"/>
      <c r="X54" s="11"/>
      <c r="Y54" s="11"/>
      <c r="Z54" s="11"/>
      <c r="AA54" s="11"/>
    </row>
    <row r="55" spans="1:27" ht="11.25" customHeight="1">
      <c r="A55" s="28">
        <v>2006</v>
      </c>
      <c r="B55" s="285">
        <v>54599.785299999996</v>
      </c>
      <c r="C55" s="285">
        <v>55916.716249999998</v>
      </c>
      <c r="D55" s="285">
        <v>98359.056209999995</v>
      </c>
      <c r="E55" s="285">
        <v>193607.74351</v>
      </c>
      <c r="F55" s="285">
        <v>200982.75305</v>
      </c>
      <c r="G55" s="285">
        <v>61158.29765</v>
      </c>
      <c r="H55" s="285">
        <v>3873.1945699999997</v>
      </c>
      <c r="I55" s="285">
        <v>5441.1922800000002</v>
      </c>
      <c r="J55" s="285">
        <v>1738.20335</v>
      </c>
      <c r="K55" s="285">
        <v>42617.704409999998</v>
      </c>
      <c r="L55" s="285">
        <v>60077.779340000001</v>
      </c>
      <c r="M55" s="285">
        <v>52151.720119999998</v>
      </c>
      <c r="N55" s="286">
        <v>830524.14603999991</v>
      </c>
      <c r="P55" s="11"/>
      <c r="Q55" s="11"/>
      <c r="R55" s="11"/>
      <c r="S55" s="11"/>
      <c r="T55" s="11"/>
      <c r="U55" s="11"/>
      <c r="V55" s="11"/>
      <c r="W55" s="11"/>
      <c r="X55" s="11"/>
      <c r="Y55" s="11"/>
      <c r="Z55" s="11"/>
      <c r="AA55" s="11"/>
    </row>
    <row r="56" spans="1:27" ht="11.25" customHeight="1">
      <c r="A56" s="28">
        <v>2007</v>
      </c>
      <c r="B56" s="285">
        <v>59142.241379999999</v>
      </c>
      <c r="C56" s="285">
        <v>54144.579359999996</v>
      </c>
      <c r="D56" s="285">
        <v>91477.163290000011</v>
      </c>
      <c r="E56" s="285">
        <v>178884.35847000001</v>
      </c>
      <c r="F56" s="285">
        <v>300006.28232999996</v>
      </c>
      <c r="G56" s="285">
        <v>49344.05904</v>
      </c>
      <c r="H56" s="285">
        <v>986.08332999999993</v>
      </c>
      <c r="I56" s="285">
        <v>2828.45507</v>
      </c>
      <c r="J56" s="285">
        <v>2351.7672900000002</v>
      </c>
      <c r="K56" s="285">
        <v>40442.661820000001</v>
      </c>
      <c r="L56" s="285">
        <v>65752.496209999998</v>
      </c>
      <c r="M56" s="285">
        <v>57353.629340000007</v>
      </c>
      <c r="N56" s="286">
        <v>902713.77693000005</v>
      </c>
      <c r="P56" s="11"/>
      <c r="Q56" s="11"/>
      <c r="R56" s="11"/>
      <c r="S56" s="11"/>
      <c r="T56" s="11"/>
      <c r="U56" s="11"/>
      <c r="V56" s="11"/>
      <c r="W56" s="11"/>
      <c r="X56" s="11"/>
      <c r="Y56" s="11"/>
      <c r="Z56" s="11"/>
      <c r="AA56" s="11"/>
    </row>
    <row r="57" spans="1:27" ht="11.25" customHeight="1">
      <c r="A57" s="28">
        <v>2008</v>
      </c>
      <c r="B57" s="285">
        <v>56975.128819999998</v>
      </c>
      <c r="C57" s="285">
        <v>80739.708360000004</v>
      </c>
      <c r="D57" s="285">
        <v>135801.12166999999</v>
      </c>
      <c r="E57" s="285">
        <v>220304.58716</v>
      </c>
      <c r="F57" s="285">
        <v>310751.12052999996</v>
      </c>
      <c r="G57" s="285">
        <v>69773.733349999995</v>
      </c>
      <c r="H57" s="285">
        <v>13603.17251</v>
      </c>
      <c r="I57" s="285">
        <v>3029.6466700000001</v>
      </c>
      <c r="J57" s="285">
        <v>2125.9192000000003</v>
      </c>
      <c r="K57" s="285">
        <v>73924.238500000007</v>
      </c>
      <c r="L57" s="285">
        <v>54710.889430000003</v>
      </c>
      <c r="M57" s="285">
        <v>35388.967130000005</v>
      </c>
      <c r="N57" s="286">
        <v>1057128.2333299997</v>
      </c>
      <c r="P57" s="11"/>
      <c r="Q57" s="11"/>
      <c r="R57" s="11"/>
      <c r="S57" s="11"/>
      <c r="T57" s="11"/>
      <c r="U57" s="11"/>
      <c r="V57" s="11"/>
      <c r="W57" s="11"/>
      <c r="X57" s="11"/>
      <c r="Y57" s="11"/>
      <c r="Z57" s="11"/>
      <c r="AA57" s="11"/>
    </row>
    <row r="58" spans="1:27" ht="11.25" customHeight="1">
      <c r="A58" s="28">
        <v>2009</v>
      </c>
      <c r="B58" s="285">
        <v>40078.705190000001</v>
      </c>
      <c r="C58" s="285">
        <v>67406.985650000002</v>
      </c>
      <c r="D58" s="285">
        <v>95065.397239999991</v>
      </c>
      <c r="E58" s="285">
        <v>270139.69710000005</v>
      </c>
      <c r="F58" s="285">
        <v>220648.97999000002</v>
      </c>
      <c r="G58" s="285">
        <v>90056.092609999992</v>
      </c>
      <c r="H58" s="285">
        <v>11320.27982</v>
      </c>
      <c r="I58" s="285">
        <v>1268.0103899999999</v>
      </c>
      <c r="J58" s="285">
        <v>6016.0915599999998</v>
      </c>
      <c r="K58" s="285">
        <v>75740.858049999995</v>
      </c>
      <c r="L58" s="285">
        <v>66745.508659999992</v>
      </c>
      <c r="M58" s="285">
        <v>58079.856079999998</v>
      </c>
      <c r="N58" s="286">
        <v>1002566.4623400001</v>
      </c>
      <c r="P58" s="11"/>
      <c r="Q58" s="11"/>
      <c r="R58" s="11"/>
      <c r="S58" s="11"/>
      <c r="T58" s="11"/>
      <c r="U58" s="11"/>
      <c r="V58" s="11"/>
      <c r="W58" s="11"/>
      <c r="X58" s="11"/>
      <c r="Y58" s="11"/>
      <c r="Z58" s="11"/>
      <c r="AA58" s="11"/>
    </row>
    <row r="59" spans="1:27" ht="11.25" customHeight="1">
      <c r="A59" s="28">
        <v>2010</v>
      </c>
      <c r="B59" s="285">
        <v>57269.849299999994</v>
      </c>
      <c r="C59" s="285">
        <v>38687.059600000001</v>
      </c>
      <c r="D59" s="285">
        <v>76074.648849999998</v>
      </c>
      <c r="E59" s="285">
        <v>252148.50669000001</v>
      </c>
      <c r="F59" s="285">
        <v>309549.39872000006</v>
      </c>
      <c r="G59" s="285">
        <v>85670.239650000003</v>
      </c>
      <c r="H59" s="285">
        <v>6465.6051699999998</v>
      </c>
      <c r="I59" s="285">
        <v>2659.19742</v>
      </c>
      <c r="J59" s="285">
        <v>3531.1121899999998</v>
      </c>
      <c r="K59" s="285">
        <v>46199.780850000003</v>
      </c>
      <c r="L59" s="285">
        <v>70334.441470000005</v>
      </c>
      <c r="M59" s="285">
        <v>41279.723729999998</v>
      </c>
      <c r="N59" s="286">
        <v>989869.56363999995</v>
      </c>
      <c r="P59" s="11"/>
      <c r="Q59" s="11"/>
      <c r="R59" s="11"/>
      <c r="S59" s="11"/>
      <c r="T59" s="11"/>
      <c r="U59" s="11"/>
      <c r="V59" s="11"/>
      <c r="W59" s="11"/>
      <c r="X59" s="11"/>
      <c r="Y59" s="11"/>
      <c r="Z59" s="11"/>
      <c r="AA59" s="11"/>
    </row>
    <row r="60" spans="1:27" ht="11.25" customHeight="1">
      <c r="A60" s="128">
        <v>2011</v>
      </c>
      <c r="B60" s="287">
        <v>63634.89284</v>
      </c>
      <c r="C60" s="287">
        <v>66200.836949999997</v>
      </c>
      <c r="D60" s="287">
        <v>105123.70953000001</v>
      </c>
      <c r="E60" s="287">
        <v>296941.64389999997</v>
      </c>
      <c r="F60" s="287">
        <v>258214.49325</v>
      </c>
      <c r="G60" s="287">
        <v>67878.408790000001</v>
      </c>
      <c r="H60" s="287">
        <v>5739.3409499999998</v>
      </c>
      <c r="I60" s="287">
        <v>2149.9473700000003</v>
      </c>
      <c r="J60" s="287">
        <v>2679.7048100000002</v>
      </c>
      <c r="K60" s="287">
        <v>57822.711179999998</v>
      </c>
      <c r="L60" s="287">
        <v>67254.3266</v>
      </c>
      <c r="M60" s="287">
        <v>50630.969659999995</v>
      </c>
      <c r="N60" s="286">
        <v>1044270.9858299999</v>
      </c>
      <c r="P60" s="11"/>
      <c r="Q60" s="11"/>
      <c r="R60" s="11"/>
      <c r="S60" s="11"/>
      <c r="T60" s="11"/>
      <c r="U60" s="11"/>
      <c r="V60" s="11"/>
      <c r="W60" s="11"/>
      <c r="X60" s="11"/>
      <c r="Y60" s="11"/>
      <c r="Z60" s="11"/>
      <c r="AA60" s="11"/>
    </row>
    <row r="61" spans="1:27" ht="11.25" customHeight="1">
      <c r="A61" s="128">
        <v>2012</v>
      </c>
      <c r="B61" s="287">
        <v>63312.526399999995</v>
      </c>
      <c r="C61" s="287">
        <v>52648.657350000001</v>
      </c>
      <c r="D61" s="287">
        <v>109602.96570999999</v>
      </c>
      <c r="E61" s="287">
        <v>227210.09819999998</v>
      </c>
      <c r="F61" s="287">
        <v>302170.33487000002</v>
      </c>
      <c r="G61" s="287">
        <v>108206.59782</v>
      </c>
      <c r="H61" s="287">
        <v>19478.049219999997</v>
      </c>
      <c r="I61" s="287">
        <v>5449.3912699999992</v>
      </c>
      <c r="J61" s="287">
        <v>4245.0547800000004</v>
      </c>
      <c r="K61" s="287">
        <v>50999.604500000001</v>
      </c>
      <c r="L61" s="287">
        <v>87901.228920000009</v>
      </c>
      <c r="M61" s="287">
        <v>61360.443850000003</v>
      </c>
      <c r="N61" s="286">
        <v>1092584.9528900001</v>
      </c>
      <c r="P61" s="11"/>
      <c r="Q61" s="11"/>
      <c r="R61" s="11"/>
      <c r="S61" s="11"/>
      <c r="T61" s="11"/>
      <c r="U61" s="11"/>
      <c r="V61" s="11"/>
      <c r="W61" s="11"/>
      <c r="X61" s="11"/>
      <c r="Y61" s="11"/>
      <c r="Z61" s="11"/>
      <c r="AA61" s="11"/>
    </row>
    <row r="62" spans="1:27" ht="11.25" customHeight="1">
      <c r="A62" s="128">
        <v>2013</v>
      </c>
      <c r="B62" s="287">
        <v>63437.936320000001</v>
      </c>
      <c r="C62" s="287">
        <v>59435.960960000004</v>
      </c>
      <c r="D62" s="287">
        <v>121913.44048</v>
      </c>
      <c r="E62" s="287">
        <v>274592.07673000003</v>
      </c>
      <c r="F62" s="287">
        <v>390146.99494</v>
      </c>
      <c r="G62" s="287">
        <v>121078.77499999999</v>
      </c>
      <c r="H62" s="287">
        <v>24669.032340000002</v>
      </c>
      <c r="I62" s="287">
        <v>6655.8574400000007</v>
      </c>
      <c r="J62" s="287">
        <v>5641.1052</v>
      </c>
      <c r="K62" s="287">
        <v>84766.256439999997</v>
      </c>
      <c r="L62" s="287">
        <v>81709.896370000002</v>
      </c>
      <c r="M62" s="287">
        <v>68847.562829999995</v>
      </c>
      <c r="N62" s="286">
        <v>1302894.8950499999</v>
      </c>
      <c r="P62" s="11"/>
      <c r="Q62" s="11"/>
      <c r="R62" s="11"/>
      <c r="S62" s="11"/>
      <c r="T62" s="11"/>
      <c r="U62" s="11"/>
      <c r="V62" s="11"/>
      <c r="W62" s="11"/>
      <c r="X62" s="11"/>
      <c r="Y62" s="11"/>
      <c r="Z62" s="11"/>
      <c r="AA62" s="11"/>
    </row>
    <row r="63" spans="1:27" ht="11.25" customHeight="1">
      <c r="A63" s="128">
        <v>2014</v>
      </c>
      <c r="B63" s="287">
        <v>63558.734170000003</v>
      </c>
      <c r="C63" s="287">
        <v>69006.714489999998</v>
      </c>
      <c r="D63" s="287">
        <v>190327.84578999999</v>
      </c>
      <c r="E63" s="287">
        <v>420719.35904000001</v>
      </c>
      <c r="F63" s="287">
        <v>322883.41554000002</v>
      </c>
      <c r="G63" s="287">
        <v>110994.04692000001</v>
      </c>
      <c r="H63" s="287">
        <v>21819.937600000001</v>
      </c>
      <c r="I63" s="287">
        <v>3013.5220600000002</v>
      </c>
      <c r="J63" s="287">
        <v>12885.016900000001</v>
      </c>
      <c r="K63" s="287">
        <v>73957.448930000013</v>
      </c>
      <c r="L63" s="287">
        <v>81203.798930000004</v>
      </c>
      <c r="M63" s="287">
        <v>72244.426769999991</v>
      </c>
      <c r="N63" s="286">
        <v>1442614.2671400001</v>
      </c>
      <c r="P63" s="11"/>
      <c r="Q63" s="11"/>
      <c r="R63" s="11"/>
      <c r="S63" s="11"/>
      <c r="T63" s="11"/>
      <c r="U63" s="11"/>
      <c r="V63" s="11"/>
      <c r="W63" s="11"/>
      <c r="X63" s="11"/>
      <c r="Y63" s="11"/>
      <c r="Z63" s="11"/>
      <c r="AA63" s="11"/>
    </row>
    <row r="64" spans="1:27" ht="11.25" customHeight="1">
      <c r="A64" s="128">
        <v>2015</v>
      </c>
      <c r="B64" s="287">
        <v>81456.61176</v>
      </c>
      <c r="C64" s="287">
        <v>69514.152329999997</v>
      </c>
      <c r="D64" s="287">
        <v>150976.38366999998</v>
      </c>
      <c r="E64" s="287">
        <v>372668.50260000001</v>
      </c>
      <c r="F64" s="287">
        <v>416619.90632000001</v>
      </c>
      <c r="G64" s="287">
        <v>164246.04316999999</v>
      </c>
      <c r="H64" s="287">
        <v>23611.96459</v>
      </c>
      <c r="I64" s="287">
        <v>7398.5527000000002</v>
      </c>
      <c r="J64" s="287">
        <v>26178.810390000002</v>
      </c>
      <c r="K64" s="287">
        <v>65808.323850000001</v>
      </c>
      <c r="L64" s="287">
        <v>106244.45117</v>
      </c>
      <c r="M64" s="287">
        <v>70623.280029999994</v>
      </c>
      <c r="N64" s="286">
        <v>1555346.9825799998</v>
      </c>
      <c r="P64" s="11"/>
      <c r="Q64" s="11"/>
      <c r="R64" s="11"/>
      <c r="S64" s="11"/>
      <c r="T64" s="11"/>
      <c r="U64" s="11"/>
      <c r="V64" s="11"/>
      <c r="W64" s="11"/>
      <c r="X64" s="11"/>
      <c r="Y64" s="11"/>
      <c r="Z64" s="11"/>
      <c r="AA64" s="11"/>
    </row>
    <row r="65" spans="1:27" ht="11.25" customHeight="1">
      <c r="A65" s="128">
        <v>2016</v>
      </c>
      <c r="B65" s="287">
        <v>79149.466010000004</v>
      </c>
      <c r="C65" s="287">
        <v>95443.745639999994</v>
      </c>
      <c r="D65" s="287">
        <v>189841.86994</v>
      </c>
      <c r="E65" s="287">
        <v>410419.11373000004</v>
      </c>
      <c r="F65" s="287">
        <v>426648.70974999998</v>
      </c>
      <c r="G65" s="287">
        <v>109645.69348999999</v>
      </c>
      <c r="H65" s="287">
        <v>21877.601690000003</v>
      </c>
      <c r="I65" s="287">
        <v>12016.768410000001</v>
      </c>
      <c r="J65" s="287">
        <v>18471.04623</v>
      </c>
      <c r="K65" s="287">
        <v>141036.84097999998</v>
      </c>
      <c r="L65" s="287">
        <v>111500.84101999999</v>
      </c>
      <c r="M65" s="287">
        <v>93565.423129999996</v>
      </c>
      <c r="N65" s="286">
        <v>1709617.12002</v>
      </c>
      <c r="P65" s="11"/>
      <c r="Q65" s="11"/>
      <c r="R65" s="11"/>
      <c r="S65" s="11"/>
      <c r="T65" s="11"/>
      <c r="U65" s="11"/>
      <c r="V65" s="11"/>
      <c r="W65" s="11"/>
      <c r="X65" s="11"/>
      <c r="Y65" s="11"/>
      <c r="Z65" s="11"/>
      <c r="AA65" s="11"/>
    </row>
    <row r="66" spans="1:27" ht="11.25" customHeight="1">
      <c r="A66" s="128">
        <v>2017</v>
      </c>
      <c r="B66" s="287">
        <v>105318.01389</v>
      </c>
      <c r="C66" s="287">
        <v>129696.34036</v>
      </c>
      <c r="D66" s="287">
        <v>220324.22153000001</v>
      </c>
      <c r="E66" s="287">
        <v>389530.11304000003</v>
      </c>
      <c r="F66" s="287">
        <v>303746.60654000001</v>
      </c>
      <c r="G66" s="287">
        <v>63435.006380000006</v>
      </c>
      <c r="H66" s="287">
        <v>12597.721579999999</v>
      </c>
      <c r="I66" s="287">
        <v>3726.5342999999998</v>
      </c>
      <c r="J66" s="287">
        <v>31622.43217</v>
      </c>
      <c r="K66" s="287">
        <v>164098.09981000001</v>
      </c>
      <c r="L66" s="287">
        <v>89634.632809999996</v>
      </c>
      <c r="M66" s="287">
        <v>81585.310970000006</v>
      </c>
      <c r="N66" s="286">
        <v>1595315.0333799999</v>
      </c>
      <c r="P66" s="11"/>
      <c r="Q66" s="11"/>
      <c r="R66" s="11"/>
      <c r="S66" s="11"/>
      <c r="T66" s="11"/>
      <c r="U66" s="11"/>
      <c r="V66" s="11"/>
      <c r="W66" s="11"/>
      <c r="X66" s="11"/>
      <c r="Y66" s="11"/>
      <c r="Z66" s="11"/>
      <c r="AA66" s="11"/>
    </row>
    <row r="67" spans="1:27" ht="11.25" customHeight="1">
      <c r="A67" s="128">
        <v>2018</v>
      </c>
      <c r="B67" s="287">
        <v>119556.46432879781</v>
      </c>
      <c r="C67" s="287">
        <v>129819.42355873222</v>
      </c>
      <c r="D67" s="287">
        <v>200902.18891082943</v>
      </c>
      <c r="E67" s="287">
        <v>329285.08036906645</v>
      </c>
      <c r="F67" s="287">
        <v>357125.93668873119</v>
      </c>
      <c r="G67" s="287">
        <v>132199.31367918118</v>
      </c>
      <c r="H67" s="287">
        <v>14483.268315229001</v>
      </c>
      <c r="I67" s="287">
        <v>15874.385189711</v>
      </c>
      <c r="J67" s="287">
        <v>19731.3724669</v>
      </c>
      <c r="K67" s="287">
        <v>126823.12095317201</v>
      </c>
      <c r="L67" s="287">
        <v>85743.505788397204</v>
      </c>
      <c r="M67" s="287">
        <v>62315.201646665402</v>
      </c>
      <c r="N67" s="286">
        <v>1593859.482357675</v>
      </c>
      <c r="P67" s="11"/>
      <c r="Q67" s="11"/>
      <c r="R67" s="11"/>
      <c r="S67" s="11"/>
      <c r="T67" s="11"/>
      <c r="U67" s="11"/>
      <c r="V67" s="11"/>
      <c r="W67" s="11"/>
      <c r="X67" s="11"/>
      <c r="Y67" s="11"/>
      <c r="Z67" s="11"/>
      <c r="AA67" s="11"/>
    </row>
    <row r="68" spans="1:27" ht="11.25" customHeight="1">
      <c r="A68" s="128">
        <v>2019</v>
      </c>
      <c r="B68" s="287">
        <v>94474.031833779416</v>
      </c>
      <c r="C68" s="287">
        <v>120679.4990924446</v>
      </c>
      <c r="D68" s="287">
        <v>180292.05386680018</v>
      </c>
      <c r="E68" s="287">
        <v>309009.827501319</v>
      </c>
      <c r="F68" s="287">
        <v>434947.13108497136</v>
      </c>
      <c r="G68" s="287">
        <v>188361.41358784461</v>
      </c>
      <c r="H68" s="287">
        <v>25768.511054984803</v>
      </c>
      <c r="I68" s="287">
        <v>35976.795643893602</v>
      </c>
      <c r="J68" s="287">
        <v>34813.195824002003</v>
      </c>
      <c r="K68" s="287">
        <v>120616.44688545541</v>
      </c>
      <c r="L68" s="287">
        <v>95603.239540767798</v>
      </c>
      <c r="M68" s="287">
        <v>88371.415953821212</v>
      </c>
      <c r="N68" s="286">
        <v>1728913.341407822</v>
      </c>
      <c r="O68" s="281"/>
      <c r="P68" s="11"/>
      <c r="Q68" s="11"/>
      <c r="R68" s="11"/>
      <c r="S68" s="11"/>
      <c r="T68" s="11"/>
      <c r="U68" s="11"/>
      <c r="V68" s="11"/>
      <c r="W68" s="11"/>
      <c r="X68" s="11"/>
      <c r="Y68" s="11"/>
      <c r="Z68" s="11"/>
      <c r="AA68" s="11"/>
    </row>
    <row r="69" spans="1:27" ht="11.25" customHeight="1">
      <c r="A69" s="128">
        <v>2020</v>
      </c>
      <c r="B69" s="287">
        <v>126094.9341011254</v>
      </c>
      <c r="C69" s="287">
        <v>105646.8388198132</v>
      </c>
      <c r="D69" s="287">
        <v>179331.4997903948</v>
      </c>
      <c r="E69" s="287">
        <v>230103.076926006</v>
      </c>
      <c r="F69" s="287">
        <v>343434.34835706244</v>
      </c>
      <c r="G69" s="287">
        <v>189994.15710169778</v>
      </c>
      <c r="H69" s="287">
        <v>25233.669606887597</v>
      </c>
      <c r="I69" s="287">
        <v>22291.159793304199</v>
      </c>
      <c r="J69" s="287">
        <v>54020.529493652597</v>
      </c>
      <c r="K69" s="287">
        <v>196585.53781695341</v>
      </c>
      <c r="L69" s="287">
        <v>82263.949904094596</v>
      </c>
      <c r="M69" s="287">
        <v>102977.0408245712</v>
      </c>
      <c r="N69" s="286">
        <v>1657976.522073301</v>
      </c>
      <c r="O69" s="281"/>
      <c r="P69" s="11"/>
      <c r="Q69" s="11"/>
      <c r="R69" s="11"/>
      <c r="S69" s="11"/>
      <c r="T69" s="11"/>
      <c r="U69" s="11"/>
      <c r="V69" s="11"/>
      <c r="W69" s="11"/>
      <c r="X69" s="11"/>
      <c r="Y69" s="11"/>
      <c r="Z69" s="11"/>
      <c r="AA69" s="11"/>
    </row>
    <row r="70" spans="1:27" ht="11.25" customHeight="1">
      <c r="A70" s="128">
        <v>2021</v>
      </c>
      <c r="B70" s="287">
        <v>117495.36263949001</v>
      </c>
      <c r="C70" s="287">
        <v>121845.74445948261</v>
      </c>
      <c r="D70" s="287">
        <v>170508.60005715082</v>
      </c>
      <c r="E70" s="287">
        <v>317664.73499076656</v>
      </c>
      <c r="F70" s="287">
        <v>409351.90336807579</v>
      </c>
      <c r="G70" s="287">
        <v>149340.03410296899</v>
      </c>
      <c r="H70" s="287">
        <v>60593.391378883403</v>
      </c>
      <c r="I70" s="287">
        <v>31012.426423674002</v>
      </c>
      <c r="J70" s="287">
        <v>27715.633754735201</v>
      </c>
      <c r="K70" s="287">
        <v>138501.6683686926</v>
      </c>
      <c r="L70" s="287">
        <v>120127.4615878958</v>
      </c>
      <c r="M70" s="287">
        <v>123383.4687383276</v>
      </c>
      <c r="N70" s="286">
        <v>1787539.988945619</v>
      </c>
      <c r="O70" s="281"/>
      <c r="P70" s="11"/>
      <c r="Q70" s="11"/>
      <c r="R70" s="11"/>
      <c r="S70" s="11"/>
      <c r="T70" s="11"/>
      <c r="U70" s="11"/>
      <c r="V70" s="11"/>
      <c r="W70" s="11"/>
      <c r="X70" s="11"/>
      <c r="Y70" s="11"/>
      <c r="Z70" s="11"/>
      <c r="AA70" s="11"/>
    </row>
    <row r="71" spans="1:27" ht="11.25" customHeight="1">
      <c r="A71" s="128">
        <v>2022</v>
      </c>
      <c r="B71" s="287">
        <v>145877.0128883314</v>
      </c>
      <c r="C71" s="287">
        <v>134261.95860432441</v>
      </c>
      <c r="D71" s="287">
        <v>180823.80884322661</v>
      </c>
      <c r="E71" s="287">
        <v>322706.92738954281</v>
      </c>
      <c r="F71" s="287">
        <v>396061.11542908667</v>
      </c>
      <c r="G71" s="287">
        <v>137307.20383209302</v>
      </c>
      <c r="H71" s="287">
        <v>18993.705737578799</v>
      </c>
      <c r="I71" s="287">
        <v>24916.865336106199</v>
      </c>
      <c r="J71" s="287">
        <v>31389.857816560401</v>
      </c>
      <c r="K71" s="287">
        <v>134119.0990584188</v>
      </c>
      <c r="L71" s="287">
        <v>127643.24056855601</v>
      </c>
      <c r="M71" s="287">
        <v>112331.6955342416</v>
      </c>
      <c r="N71" s="286">
        <v>1766432.7115003287</v>
      </c>
      <c r="O71" s="281"/>
      <c r="P71" s="11"/>
      <c r="Q71" s="11"/>
      <c r="R71" s="11"/>
      <c r="S71" s="11"/>
      <c r="T71" s="11"/>
      <c r="U71" s="11"/>
      <c r="V71" s="11"/>
      <c r="W71" s="11"/>
      <c r="X71" s="11"/>
      <c r="Y71" s="11"/>
      <c r="Z71" s="11"/>
      <c r="AA71" s="11"/>
    </row>
    <row r="72" spans="1:27" ht="11.25" customHeight="1">
      <c r="A72" s="28"/>
      <c r="B72" s="285"/>
      <c r="C72" s="285"/>
      <c r="D72" s="285"/>
      <c r="E72" s="285"/>
      <c r="F72" s="285"/>
      <c r="G72" s="285"/>
      <c r="H72" s="285"/>
      <c r="I72" s="285"/>
      <c r="J72" s="285"/>
      <c r="K72" s="285"/>
      <c r="L72" s="285"/>
      <c r="M72" s="285"/>
      <c r="N72" s="286"/>
    </row>
    <row r="73" spans="1:27" ht="11.25" customHeight="1">
      <c r="A73" s="138" t="s">
        <v>226</v>
      </c>
      <c r="B73" s="285"/>
      <c r="C73" s="285"/>
      <c r="D73" s="285"/>
      <c r="E73" s="285"/>
      <c r="F73" s="285"/>
      <c r="G73" s="285"/>
      <c r="H73" s="285"/>
      <c r="I73" s="285"/>
      <c r="J73" s="285"/>
      <c r="K73" s="285"/>
      <c r="L73" s="285"/>
      <c r="M73" s="285"/>
      <c r="N73" s="286"/>
      <c r="Q73" s="276" t="s">
        <v>62</v>
      </c>
    </row>
    <row r="74" spans="1:27" ht="11.25" customHeight="1">
      <c r="A74" s="28">
        <v>1980</v>
      </c>
      <c r="B74" s="285">
        <v>17155</v>
      </c>
      <c r="C74" s="285">
        <v>37011</v>
      </c>
      <c r="D74" s="285">
        <v>58887</v>
      </c>
      <c r="E74" s="285">
        <v>102032</v>
      </c>
      <c r="F74" s="285">
        <v>177658</v>
      </c>
      <c r="G74" s="285">
        <v>23013</v>
      </c>
      <c r="H74" s="285">
        <v>2674</v>
      </c>
      <c r="I74" s="285">
        <v>511</v>
      </c>
      <c r="J74" s="285">
        <v>194</v>
      </c>
      <c r="K74" s="285">
        <v>100</v>
      </c>
      <c r="L74" s="285">
        <v>243</v>
      </c>
      <c r="M74" s="285">
        <v>1191</v>
      </c>
      <c r="N74" s="286">
        <v>420669</v>
      </c>
      <c r="P74" s="11"/>
      <c r="Q74" s="11"/>
      <c r="R74" s="11"/>
      <c r="S74" s="11"/>
      <c r="T74" s="11"/>
      <c r="U74" s="11"/>
      <c r="V74" s="11"/>
      <c r="W74" s="11"/>
      <c r="X74" s="11"/>
      <c r="Y74" s="11"/>
      <c r="Z74" s="11"/>
      <c r="AA74" s="11"/>
    </row>
    <row r="75" spans="1:27" ht="11.25" customHeight="1">
      <c r="A75" s="28">
        <v>1981</v>
      </c>
      <c r="B75" s="285">
        <v>13050</v>
      </c>
      <c r="C75" s="285">
        <v>17412</v>
      </c>
      <c r="D75" s="285">
        <v>56835</v>
      </c>
      <c r="E75" s="285">
        <v>90539</v>
      </c>
      <c r="F75" s="285">
        <v>107228</v>
      </c>
      <c r="G75" s="285">
        <v>23261</v>
      </c>
      <c r="H75" s="285">
        <v>4209</v>
      </c>
      <c r="I75" s="285">
        <v>445</v>
      </c>
      <c r="J75" s="285">
        <v>0</v>
      </c>
      <c r="K75" s="285">
        <v>0</v>
      </c>
      <c r="L75" s="285">
        <v>79</v>
      </c>
      <c r="M75" s="285">
        <v>2654</v>
      </c>
      <c r="N75" s="286">
        <v>315712</v>
      </c>
      <c r="P75" s="11"/>
      <c r="Q75" s="11"/>
      <c r="R75" s="11"/>
      <c r="S75" s="11"/>
      <c r="T75" s="11"/>
      <c r="U75" s="11"/>
      <c r="V75" s="11"/>
      <c r="W75" s="11"/>
      <c r="X75" s="11"/>
      <c r="Y75" s="11"/>
      <c r="Z75" s="11"/>
      <c r="AA75" s="11"/>
    </row>
    <row r="76" spans="1:27" ht="11.25" customHeight="1">
      <c r="A76" s="28">
        <v>1982</v>
      </c>
      <c r="B76" s="285">
        <v>21939</v>
      </c>
      <c r="C76" s="285">
        <v>40197</v>
      </c>
      <c r="D76" s="285">
        <v>105464</v>
      </c>
      <c r="E76" s="285">
        <v>150536</v>
      </c>
      <c r="F76" s="285">
        <v>159816</v>
      </c>
      <c r="G76" s="285">
        <v>74560</v>
      </c>
      <c r="H76" s="285">
        <v>2417</v>
      </c>
      <c r="I76" s="285">
        <v>551</v>
      </c>
      <c r="J76" s="285">
        <v>1547</v>
      </c>
      <c r="K76" s="285">
        <v>78</v>
      </c>
      <c r="L76" s="285">
        <v>1913</v>
      </c>
      <c r="M76" s="285">
        <v>9822</v>
      </c>
      <c r="N76" s="286">
        <v>568842</v>
      </c>
      <c r="P76" s="11"/>
      <c r="Q76" s="11"/>
      <c r="R76" s="11"/>
      <c r="S76" s="11"/>
      <c r="T76" s="11"/>
      <c r="U76" s="11"/>
      <c r="V76" s="11"/>
      <c r="W76" s="11"/>
      <c r="X76" s="11"/>
      <c r="Y76" s="11"/>
      <c r="Z76" s="11"/>
      <c r="AA76" s="11"/>
    </row>
    <row r="77" spans="1:27" ht="11.25" customHeight="1">
      <c r="A77" s="28">
        <v>1983</v>
      </c>
      <c r="B77" s="285">
        <v>16822</v>
      </c>
      <c r="C77" s="285">
        <v>32080</v>
      </c>
      <c r="D77" s="285">
        <v>67414</v>
      </c>
      <c r="E77" s="285">
        <v>59719</v>
      </c>
      <c r="F77" s="285">
        <v>175613</v>
      </c>
      <c r="G77" s="285">
        <v>66977</v>
      </c>
      <c r="H77" s="285">
        <v>19312</v>
      </c>
      <c r="I77" s="285">
        <v>2615</v>
      </c>
      <c r="J77" s="285">
        <v>44</v>
      </c>
      <c r="K77" s="285">
        <v>2</v>
      </c>
      <c r="L77" s="285">
        <v>287</v>
      </c>
      <c r="M77" s="285">
        <v>1161</v>
      </c>
      <c r="N77" s="286">
        <v>442044</v>
      </c>
      <c r="P77" s="11"/>
      <c r="Q77" s="11"/>
      <c r="R77" s="11"/>
      <c r="S77" s="11"/>
      <c r="T77" s="11"/>
      <c r="U77" s="11"/>
      <c r="V77" s="11"/>
      <c r="W77" s="11"/>
      <c r="X77" s="11"/>
      <c r="Y77" s="11"/>
      <c r="Z77" s="11"/>
      <c r="AA77" s="11"/>
    </row>
    <row r="78" spans="1:27" ht="11.25" customHeight="1">
      <c r="A78" s="28">
        <v>1984</v>
      </c>
      <c r="B78" s="285">
        <v>20204</v>
      </c>
      <c r="C78" s="285">
        <v>38621</v>
      </c>
      <c r="D78" s="285">
        <v>109040</v>
      </c>
      <c r="E78" s="285">
        <v>172338</v>
      </c>
      <c r="F78" s="285">
        <v>203003</v>
      </c>
      <c r="G78" s="285">
        <v>57358</v>
      </c>
      <c r="H78" s="285">
        <v>9994</v>
      </c>
      <c r="I78" s="285">
        <v>1708</v>
      </c>
      <c r="J78" s="285">
        <v>638</v>
      </c>
      <c r="K78" s="285">
        <v>13</v>
      </c>
      <c r="L78" s="285">
        <v>1570</v>
      </c>
      <c r="M78" s="285">
        <v>13192</v>
      </c>
      <c r="N78" s="286">
        <v>627679</v>
      </c>
      <c r="P78" s="11"/>
      <c r="Q78" s="11"/>
      <c r="R78" s="11"/>
      <c r="S78" s="11"/>
      <c r="T78" s="11"/>
      <c r="U78" s="11"/>
      <c r="V78" s="11"/>
      <c r="W78" s="11"/>
      <c r="X78" s="11"/>
      <c r="Y78" s="11"/>
      <c r="Z78" s="11"/>
      <c r="AA78" s="11"/>
    </row>
    <row r="79" spans="1:27" ht="11.25" customHeight="1">
      <c r="A79" s="28">
        <v>1985</v>
      </c>
      <c r="B79" s="285">
        <v>35825</v>
      </c>
      <c r="C79" s="285">
        <v>76248</v>
      </c>
      <c r="D79" s="285">
        <v>95485</v>
      </c>
      <c r="E79" s="285">
        <v>139817</v>
      </c>
      <c r="F79" s="285">
        <v>123556</v>
      </c>
      <c r="G79" s="285">
        <v>51018</v>
      </c>
      <c r="H79" s="285">
        <v>11357</v>
      </c>
      <c r="I79" s="285">
        <v>714</v>
      </c>
      <c r="J79" s="285">
        <v>212</v>
      </c>
      <c r="K79" s="285">
        <v>201</v>
      </c>
      <c r="L79" s="285">
        <v>2735</v>
      </c>
      <c r="M79" s="285">
        <v>22870</v>
      </c>
      <c r="N79" s="286">
        <v>560038</v>
      </c>
      <c r="P79" s="11"/>
      <c r="Q79" s="11"/>
      <c r="R79" s="11"/>
      <c r="S79" s="11"/>
      <c r="T79" s="11"/>
      <c r="U79" s="11"/>
      <c r="V79" s="11"/>
      <c r="W79" s="11"/>
      <c r="X79" s="11"/>
      <c r="Y79" s="11"/>
      <c r="Z79" s="11"/>
      <c r="AA79" s="11"/>
    </row>
    <row r="80" spans="1:27" ht="11.25" customHeight="1">
      <c r="A80" s="28">
        <v>1986</v>
      </c>
      <c r="B80" s="285">
        <v>61436</v>
      </c>
      <c r="C80" s="285">
        <v>48718</v>
      </c>
      <c r="D80" s="285">
        <v>103492</v>
      </c>
      <c r="E80" s="285">
        <v>183137</v>
      </c>
      <c r="F80" s="285">
        <v>189859</v>
      </c>
      <c r="G80" s="285">
        <v>22947</v>
      </c>
      <c r="H80" s="285">
        <v>9550</v>
      </c>
      <c r="I80" s="285">
        <v>1059</v>
      </c>
      <c r="J80" s="285">
        <v>39</v>
      </c>
      <c r="K80" s="285">
        <v>1334</v>
      </c>
      <c r="L80" s="285">
        <v>8281</v>
      </c>
      <c r="M80" s="285">
        <v>29403</v>
      </c>
      <c r="N80" s="286">
        <v>659255</v>
      </c>
      <c r="P80" s="11"/>
      <c r="Q80" s="11"/>
      <c r="R80" s="11"/>
      <c r="S80" s="11"/>
      <c r="T80" s="11"/>
      <c r="U80" s="11"/>
      <c r="V80" s="11"/>
      <c r="W80" s="11"/>
      <c r="X80" s="11"/>
      <c r="Y80" s="11"/>
      <c r="Z80" s="11"/>
      <c r="AA80" s="11"/>
    </row>
    <row r="81" spans="1:27" ht="11.25" customHeight="1">
      <c r="A81" s="28">
        <v>1987</v>
      </c>
      <c r="B81" s="285">
        <v>62218</v>
      </c>
      <c r="C81" s="285">
        <v>91549</v>
      </c>
      <c r="D81" s="285">
        <v>102640</v>
      </c>
      <c r="E81" s="285">
        <v>139299</v>
      </c>
      <c r="F81" s="285">
        <v>178949</v>
      </c>
      <c r="G81" s="285">
        <v>108351</v>
      </c>
      <c r="H81" s="285">
        <v>4921</v>
      </c>
      <c r="I81" s="285">
        <v>588</v>
      </c>
      <c r="J81" s="285">
        <v>102</v>
      </c>
      <c r="K81" s="285">
        <v>552</v>
      </c>
      <c r="L81" s="285">
        <v>18011</v>
      </c>
      <c r="M81" s="285">
        <v>62090</v>
      </c>
      <c r="N81" s="286">
        <v>769270</v>
      </c>
      <c r="O81" s="283"/>
      <c r="P81" s="11"/>
      <c r="Q81" s="11"/>
      <c r="R81" s="11"/>
      <c r="S81" s="11"/>
      <c r="T81" s="11"/>
      <c r="U81" s="11"/>
      <c r="V81" s="11"/>
      <c r="W81" s="11"/>
      <c r="X81" s="11"/>
      <c r="Y81" s="11"/>
      <c r="Z81" s="11"/>
      <c r="AA81" s="11"/>
    </row>
    <row r="82" spans="1:27" ht="11.25" customHeight="1">
      <c r="A82" s="28">
        <v>1988</v>
      </c>
      <c r="B82" s="285">
        <v>76235</v>
      </c>
      <c r="C82" s="285">
        <v>78417</v>
      </c>
      <c r="D82" s="285">
        <v>137379</v>
      </c>
      <c r="E82" s="285">
        <v>174053</v>
      </c>
      <c r="F82" s="285">
        <v>166195</v>
      </c>
      <c r="G82" s="285">
        <v>29323</v>
      </c>
      <c r="H82" s="285">
        <v>5268</v>
      </c>
      <c r="I82" s="285">
        <v>596</v>
      </c>
      <c r="J82" s="285">
        <v>33</v>
      </c>
      <c r="K82" s="285">
        <v>1450</v>
      </c>
      <c r="L82" s="285">
        <v>23360</v>
      </c>
      <c r="M82" s="285">
        <v>51633</v>
      </c>
      <c r="N82" s="286">
        <v>743942</v>
      </c>
    </row>
    <row r="83" spans="1:27" ht="11.25" customHeight="1">
      <c r="A83" s="28" t="s">
        <v>121</v>
      </c>
      <c r="B83" s="285">
        <v>117819.383</v>
      </c>
      <c r="C83" s="285">
        <v>120400.819</v>
      </c>
      <c r="D83" s="285">
        <v>200431.76199999999</v>
      </c>
      <c r="E83" s="285">
        <v>287791</v>
      </c>
      <c r="F83" s="285">
        <v>232193</v>
      </c>
      <c r="G83" s="285">
        <v>23334</v>
      </c>
      <c r="H83" s="285">
        <v>7167</v>
      </c>
      <c r="I83" s="285">
        <v>104</v>
      </c>
      <c r="J83" s="285">
        <v>356.34699999999998</v>
      </c>
      <c r="K83" s="285">
        <v>877.97699999999998</v>
      </c>
      <c r="L83" s="285">
        <v>19711.37</v>
      </c>
      <c r="M83" s="285">
        <v>59133.15</v>
      </c>
      <c r="N83" s="286">
        <v>1069319.808</v>
      </c>
    </row>
    <row r="84" spans="1:27" ht="11.25" customHeight="1">
      <c r="A84" s="28">
        <v>1990</v>
      </c>
      <c r="B84" s="285">
        <v>125798.527</v>
      </c>
      <c r="C84" s="285">
        <v>108335.15399999999</v>
      </c>
      <c r="D84" s="285">
        <v>162284.59299999999</v>
      </c>
      <c r="E84" s="285">
        <v>229544.66399999999</v>
      </c>
      <c r="F84" s="285">
        <v>179151.44</v>
      </c>
      <c r="G84" s="285">
        <v>37263.03</v>
      </c>
      <c r="H84" s="285">
        <v>7940.11</v>
      </c>
      <c r="I84" s="285">
        <v>2163.6840000000002</v>
      </c>
      <c r="J84" s="285">
        <v>408.56799999999998</v>
      </c>
      <c r="K84" s="285">
        <v>4598.8419999999996</v>
      </c>
      <c r="L84" s="285">
        <v>36086.038</v>
      </c>
      <c r="M84" s="285">
        <v>66547.606</v>
      </c>
      <c r="N84" s="286">
        <v>960122.25600000005</v>
      </c>
    </row>
    <row r="85" spans="1:27" ht="11.25" customHeight="1">
      <c r="A85" s="28">
        <v>1991</v>
      </c>
      <c r="B85" s="285">
        <v>90093.457999999999</v>
      </c>
      <c r="C85" s="285">
        <v>148894.302</v>
      </c>
      <c r="D85" s="285">
        <v>188702.87599999999</v>
      </c>
      <c r="E85" s="285">
        <v>260627.20699999999</v>
      </c>
      <c r="F85" s="285">
        <v>164496.02799999999</v>
      </c>
      <c r="G85" s="285">
        <v>79306.555999999997</v>
      </c>
      <c r="H85" s="285">
        <v>18068.917000000001</v>
      </c>
      <c r="I85" s="285">
        <v>249.19200000000001</v>
      </c>
      <c r="J85" s="285">
        <v>36.040999999999997</v>
      </c>
      <c r="K85" s="285">
        <v>16861.597000000002</v>
      </c>
      <c r="L85" s="285">
        <v>64076.47</v>
      </c>
      <c r="M85" s="285">
        <v>91382.710999999996</v>
      </c>
      <c r="N85" s="286">
        <v>1122795.355</v>
      </c>
    </row>
    <row r="86" spans="1:27" ht="11.25" customHeight="1">
      <c r="A86" s="28">
        <v>1992</v>
      </c>
      <c r="B86" s="285">
        <v>110678.243</v>
      </c>
      <c r="C86" s="285">
        <v>87061.198000000004</v>
      </c>
      <c r="D86" s="285">
        <v>133351.011</v>
      </c>
      <c r="E86" s="285">
        <v>203193.666</v>
      </c>
      <c r="F86" s="285">
        <v>195822.46400000001</v>
      </c>
      <c r="G86" s="285">
        <v>39118.648000000001</v>
      </c>
      <c r="H86" s="285">
        <v>944.81799999999998</v>
      </c>
      <c r="I86" s="285">
        <v>50.793999999999997</v>
      </c>
      <c r="J86" s="285">
        <v>337.74799999999999</v>
      </c>
      <c r="K86" s="285">
        <v>14910.897000000001</v>
      </c>
      <c r="L86" s="285">
        <v>64920.71</v>
      </c>
      <c r="M86" s="285">
        <v>71983.702000000005</v>
      </c>
      <c r="N86" s="286">
        <v>922373.89899999998</v>
      </c>
    </row>
    <row r="87" spans="1:27" ht="11.25" customHeight="1">
      <c r="A87" s="28">
        <v>1993</v>
      </c>
      <c r="B87" s="285">
        <v>111821.11900000001</v>
      </c>
      <c r="C87" s="285">
        <v>120295.705</v>
      </c>
      <c r="D87" s="285">
        <v>173747.59099999999</v>
      </c>
      <c r="E87" s="285">
        <v>239315.429</v>
      </c>
      <c r="F87" s="285">
        <v>108676.052</v>
      </c>
      <c r="G87" s="285">
        <v>23393.466</v>
      </c>
      <c r="H87" s="285">
        <v>2188.9690000000001</v>
      </c>
      <c r="I87" s="285">
        <v>74.073999999999998</v>
      </c>
      <c r="J87" s="285">
        <v>100.53</v>
      </c>
      <c r="K87" s="285">
        <v>9420.5519999999997</v>
      </c>
      <c r="L87" s="285">
        <v>49016.254000000001</v>
      </c>
      <c r="M87" s="285">
        <v>97208.524000000005</v>
      </c>
      <c r="N87" s="286">
        <v>935258.26500000001</v>
      </c>
    </row>
    <row r="88" spans="1:27" ht="11.25" customHeight="1">
      <c r="A88" s="28">
        <v>1994</v>
      </c>
      <c r="B88" s="285">
        <v>117185.126</v>
      </c>
      <c r="C88" s="285">
        <v>112728.74800000001</v>
      </c>
      <c r="D88" s="285">
        <v>192445.77900000001</v>
      </c>
      <c r="E88" s="285">
        <v>301167.89799999999</v>
      </c>
      <c r="F88" s="285">
        <v>90290.54</v>
      </c>
      <c r="G88" s="285">
        <v>35381.086000000003</v>
      </c>
      <c r="H88" s="285">
        <v>1310.394</v>
      </c>
      <c r="I88" s="285">
        <v>37.542000000000002</v>
      </c>
      <c r="J88" s="285">
        <v>60.177999999999997</v>
      </c>
      <c r="K88" s="285">
        <v>16133.226000000001</v>
      </c>
      <c r="L88" s="285">
        <v>80395.085999999996</v>
      </c>
      <c r="M88" s="285">
        <v>103784.148</v>
      </c>
      <c r="N88" s="286">
        <v>1050919</v>
      </c>
    </row>
    <row r="89" spans="1:27" ht="11.25" customHeight="1">
      <c r="A89" s="28">
        <v>1995</v>
      </c>
      <c r="B89" s="285">
        <v>103199.939</v>
      </c>
      <c r="C89" s="285">
        <v>144581.538</v>
      </c>
      <c r="D89" s="285">
        <v>252011.34400000001</v>
      </c>
      <c r="E89" s="285">
        <v>325226.647</v>
      </c>
      <c r="F89" s="285">
        <v>109152.056</v>
      </c>
      <c r="G89" s="285">
        <v>41415.192000000003</v>
      </c>
      <c r="H89" s="285">
        <v>7116.241</v>
      </c>
      <c r="I89" s="285">
        <v>905.02300000000002</v>
      </c>
      <c r="J89" s="285">
        <v>591.05799999999999</v>
      </c>
      <c r="K89" s="285">
        <v>20940.773000000001</v>
      </c>
      <c r="L89" s="285">
        <v>84402.558999999994</v>
      </c>
      <c r="M89" s="285">
        <v>133998.25</v>
      </c>
      <c r="N89" s="286">
        <v>1223540.6200000001</v>
      </c>
    </row>
    <row r="90" spans="1:27" ht="11.25" customHeight="1">
      <c r="A90" s="28">
        <v>1996</v>
      </c>
      <c r="B90" s="285">
        <v>158430</v>
      </c>
      <c r="C90" s="285">
        <v>144881</v>
      </c>
      <c r="D90" s="285">
        <v>247609</v>
      </c>
      <c r="E90" s="285">
        <v>462327</v>
      </c>
      <c r="F90" s="285">
        <v>160127</v>
      </c>
      <c r="G90" s="285">
        <v>39727</v>
      </c>
      <c r="H90" s="285">
        <v>4510</v>
      </c>
      <c r="I90" s="285">
        <v>176</v>
      </c>
      <c r="J90" s="285">
        <v>1065</v>
      </c>
      <c r="K90" s="285">
        <v>38689</v>
      </c>
      <c r="L90" s="285">
        <v>76795</v>
      </c>
      <c r="M90" s="285">
        <v>144056</v>
      </c>
      <c r="N90" s="286">
        <v>1478392</v>
      </c>
      <c r="P90" s="11"/>
      <c r="Q90" s="11"/>
      <c r="R90" s="11"/>
      <c r="S90" s="11"/>
      <c r="T90" s="11"/>
      <c r="U90" s="11"/>
      <c r="V90" s="11"/>
      <c r="W90" s="11"/>
      <c r="X90" s="11"/>
      <c r="Y90" s="11"/>
      <c r="Z90" s="11"/>
      <c r="AA90" s="11"/>
    </row>
    <row r="91" spans="1:27" ht="11.25" customHeight="1">
      <c r="A91" s="28">
        <v>1997</v>
      </c>
      <c r="B91" s="285">
        <v>171120</v>
      </c>
      <c r="C91" s="285">
        <v>183249</v>
      </c>
      <c r="D91" s="285">
        <v>337058</v>
      </c>
      <c r="E91" s="285">
        <v>478454</v>
      </c>
      <c r="F91" s="285">
        <v>240528</v>
      </c>
      <c r="G91" s="285">
        <v>36002</v>
      </c>
      <c r="H91" s="285">
        <v>6246</v>
      </c>
      <c r="I91" s="285">
        <v>1710</v>
      </c>
      <c r="J91" s="285">
        <v>3505</v>
      </c>
      <c r="K91" s="285">
        <v>44443</v>
      </c>
      <c r="L91" s="285">
        <v>100242</v>
      </c>
      <c r="M91" s="285">
        <v>186129</v>
      </c>
      <c r="N91" s="286">
        <v>1788686</v>
      </c>
      <c r="P91" s="11"/>
      <c r="Q91" s="11"/>
      <c r="R91" s="11"/>
      <c r="S91" s="11"/>
      <c r="T91" s="11"/>
      <c r="U91" s="11"/>
      <c r="V91" s="11"/>
      <c r="W91" s="11"/>
      <c r="X91" s="11"/>
      <c r="Y91" s="11"/>
      <c r="Z91" s="11"/>
      <c r="AA91" s="11"/>
    </row>
    <row r="92" spans="1:27" ht="11.25" customHeight="1">
      <c r="A92" s="28">
        <v>1998</v>
      </c>
      <c r="B92" s="285">
        <v>185917</v>
      </c>
      <c r="C92" s="285">
        <v>182028</v>
      </c>
      <c r="D92" s="285">
        <v>350792</v>
      </c>
      <c r="E92" s="285">
        <v>470769</v>
      </c>
      <c r="F92" s="285">
        <v>299058</v>
      </c>
      <c r="G92" s="285">
        <v>68971.7</v>
      </c>
      <c r="H92" s="285">
        <v>8322.2999999999993</v>
      </c>
      <c r="I92" s="285">
        <v>151.96</v>
      </c>
      <c r="J92" s="285">
        <v>113.7</v>
      </c>
      <c r="K92" s="285">
        <v>33214.199999999997</v>
      </c>
      <c r="L92" s="285">
        <v>104854</v>
      </c>
      <c r="M92" s="285">
        <v>136682</v>
      </c>
      <c r="N92" s="286">
        <v>1840873.86</v>
      </c>
      <c r="P92" s="11"/>
      <c r="Q92" s="11"/>
      <c r="R92" s="11"/>
      <c r="S92" s="11"/>
      <c r="T92" s="11"/>
      <c r="U92" s="11"/>
      <c r="V92" s="11"/>
      <c r="W92" s="11"/>
      <c r="X92" s="11"/>
      <c r="Y92" s="11"/>
      <c r="Z92" s="11"/>
      <c r="AA92" s="11"/>
    </row>
    <row r="93" spans="1:27" ht="11.25" customHeight="1">
      <c r="A93" s="28">
        <v>1999</v>
      </c>
      <c r="B93" s="285">
        <v>161403</v>
      </c>
      <c r="C93" s="285">
        <v>285201.57199999999</v>
      </c>
      <c r="D93" s="285">
        <v>345671.70400000003</v>
      </c>
      <c r="E93" s="285">
        <v>461946.46299999999</v>
      </c>
      <c r="F93" s="285">
        <v>306346.20600000001</v>
      </c>
      <c r="G93" s="285">
        <v>81333.911999999997</v>
      </c>
      <c r="H93" s="285">
        <v>6006.7960000000003</v>
      </c>
      <c r="I93" s="285">
        <v>517.75099999999998</v>
      </c>
      <c r="J93" s="285">
        <v>1525.239</v>
      </c>
      <c r="K93" s="285">
        <v>42077.470999999998</v>
      </c>
      <c r="L93" s="285">
        <v>132431.02499999999</v>
      </c>
      <c r="M93" s="285">
        <v>206357.29300000001</v>
      </c>
      <c r="N93" s="286">
        <v>2030818.432</v>
      </c>
      <c r="P93" s="11"/>
      <c r="Q93" s="11"/>
      <c r="R93" s="11"/>
      <c r="S93" s="11"/>
      <c r="T93" s="11"/>
      <c r="U93" s="11"/>
      <c r="V93" s="11"/>
      <c r="W93" s="11"/>
      <c r="X93" s="11"/>
      <c r="Y93" s="11"/>
      <c r="Z93" s="11"/>
      <c r="AA93" s="11"/>
    </row>
    <row r="94" spans="1:27" ht="11.25" customHeight="1">
      <c r="A94" s="28">
        <v>2000</v>
      </c>
      <c r="B94" s="285">
        <v>249098.67</v>
      </c>
      <c r="C94" s="285">
        <v>257914.07</v>
      </c>
      <c r="D94" s="285">
        <v>395363.14</v>
      </c>
      <c r="E94" s="285">
        <v>493243.87</v>
      </c>
      <c r="F94" s="285">
        <v>191151.08</v>
      </c>
      <c r="G94" s="285">
        <v>11774.21</v>
      </c>
      <c r="H94" s="285">
        <v>734.11</v>
      </c>
      <c r="I94" s="285">
        <v>483</v>
      </c>
      <c r="J94" s="285">
        <v>1314.28</v>
      </c>
      <c r="K94" s="285">
        <v>31411.33</v>
      </c>
      <c r="L94" s="285">
        <v>127660.93</v>
      </c>
      <c r="M94" s="285">
        <v>208680.68</v>
      </c>
      <c r="N94" s="286">
        <v>1968829.3741432799</v>
      </c>
      <c r="P94" s="11"/>
      <c r="Q94" s="11"/>
      <c r="R94" s="11"/>
      <c r="S94" s="11"/>
      <c r="T94" s="11"/>
      <c r="U94" s="11"/>
      <c r="V94" s="11"/>
      <c r="W94" s="11"/>
      <c r="X94" s="11"/>
      <c r="Y94" s="11"/>
      <c r="Z94" s="11"/>
      <c r="AA94" s="11"/>
    </row>
    <row r="95" spans="1:27" ht="11.25" customHeight="1">
      <c r="A95" s="28">
        <v>2001</v>
      </c>
      <c r="B95" s="285">
        <v>294984.23</v>
      </c>
      <c r="C95" s="285">
        <v>225097.92</v>
      </c>
      <c r="D95" s="285">
        <v>289933.09000000003</v>
      </c>
      <c r="E95" s="285">
        <v>454050.83</v>
      </c>
      <c r="F95" s="285">
        <v>282890.13</v>
      </c>
      <c r="G95" s="285">
        <v>14109.8</v>
      </c>
      <c r="H95" s="285">
        <v>2323.96</v>
      </c>
      <c r="I95" s="285">
        <v>4126.3</v>
      </c>
      <c r="J95" s="285">
        <v>1059.52</v>
      </c>
      <c r="K95" s="285">
        <v>18501.560000000001</v>
      </c>
      <c r="L95" s="285">
        <v>128245.87</v>
      </c>
      <c r="M95" s="285">
        <v>200466.65</v>
      </c>
      <c r="N95" s="286">
        <v>1915789.8526719396</v>
      </c>
      <c r="P95" s="11"/>
      <c r="Q95" s="11"/>
      <c r="R95" s="11"/>
      <c r="S95" s="11"/>
      <c r="T95" s="11"/>
      <c r="U95" s="11"/>
      <c r="V95" s="11"/>
      <c r="W95" s="11"/>
      <c r="X95" s="11"/>
      <c r="Y95" s="11"/>
      <c r="Z95" s="11"/>
      <c r="AA95" s="11"/>
    </row>
    <row r="96" spans="1:27" ht="11.25" customHeight="1">
      <c r="A96" s="28">
        <v>2002</v>
      </c>
      <c r="B96" s="285">
        <v>249712.55</v>
      </c>
      <c r="C96" s="285">
        <v>242317.89</v>
      </c>
      <c r="D96" s="285">
        <v>358809.65</v>
      </c>
      <c r="E96" s="285">
        <v>552059.78</v>
      </c>
      <c r="F96" s="285">
        <v>205882.34</v>
      </c>
      <c r="G96" s="285">
        <v>20015.77</v>
      </c>
      <c r="H96" s="285">
        <v>4063.75</v>
      </c>
      <c r="I96" s="285">
        <v>1000.3</v>
      </c>
      <c r="J96" s="285">
        <v>945.9</v>
      </c>
      <c r="K96" s="285">
        <v>20184.45</v>
      </c>
      <c r="L96" s="285">
        <v>108649.65</v>
      </c>
      <c r="M96" s="285">
        <v>187448.73</v>
      </c>
      <c r="N96" s="286">
        <v>1951090.7833658999</v>
      </c>
      <c r="P96" s="11"/>
      <c r="Q96" s="11"/>
      <c r="R96" s="11"/>
      <c r="S96" s="11"/>
      <c r="T96" s="11"/>
      <c r="U96" s="11"/>
      <c r="V96" s="11"/>
      <c r="W96" s="11"/>
      <c r="X96" s="11"/>
      <c r="Y96" s="11"/>
      <c r="Z96" s="11"/>
      <c r="AA96" s="11"/>
    </row>
    <row r="97" spans="1:27" ht="11.25" customHeight="1">
      <c r="A97" s="28">
        <v>2003</v>
      </c>
      <c r="B97" s="285">
        <v>292528.12</v>
      </c>
      <c r="C97" s="285">
        <v>230506.83</v>
      </c>
      <c r="D97" s="285">
        <v>367519.54</v>
      </c>
      <c r="E97" s="285">
        <v>476332.44</v>
      </c>
      <c r="F97" s="285">
        <v>178608.15</v>
      </c>
      <c r="G97" s="285">
        <v>31556.53</v>
      </c>
      <c r="H97" s="285">
        <v>4784.13</v>
      </c>
      <c r="I97" s="285">
        <v>1540.75</v>
      </c>
      <c r="J97" s="285">
        <v>598.29</v>
      </c>
      <c r="K97" s="285">
        <v>25526.41</v>
      </c>
      <c r="L97" s="285">
        <v>128337.03</v>
      </c>
      <c r="M97" s="285">
        <v>209625.62</v>
      </c>
      <c r="N97" s="286">
        <v>1947463.84438326</v>
      </c>
      <c r="P97" s="11"/>
      <c r="Q97" s="11"/>
      <c r="R97" s="11"/>
      <c r="S97" s="11"/>
      <c r="T97" s="11"/>
      <c r="U97" s="11"/>
      <c r="V97" s="11"/>
      <c r="W97" s="11"/>
      <c r="X97" s="11"/>
      <c r="Y97" s="11"/>
      <c r="Z97" s="11"/>
      <c r="AA97" s="11"/>
    </row>
    <row r="98" spans="1:27" ht="11.25" customHeight="1">
      <c r="A98" s="28">
        <v>2004</v>
      </c>
      <c r="B98" s="285">
        <v>235662.7</v>
      </c>
      <c r="C98" s="285">
        <v>176583.27</v>
      </c>
      <c r="D98" s="285">
        <v>357381.46</v>
      </c>
      <c r="E98" s="285">
        <v>429807.59</v>
      </c>
      <c r="F98" s="285">
        <v>278178.24</v>
      </c>
      <c r="G98" s="285">
        <v>26081.759999999998</v>
      </c>
      <c r="H98" s="285">
        <v>1053.78</v>
      </c>
      <c r="I98" s="285">
        <v>1169.19</v>
      </c>
      <c r="J98" s="285">
        <v>3122.05</v>
      </c>
      <c r="K98" s="285">
        <v>37066.080000000002</v>
      </c>
      <c r="L98" s="285">
        <v>109311.98</v>
      </c>
      <c r="M98" s="285">
        <v>178557.69</v>
      </c>
      <c r="N98" s="286">
        <v>1833975.79</v>
      </c>
      <c r="P98" s="22"/>
      <c r="Q98" s="22"/>
      <c r="R98" s="22"/>
      <c r="S98" s="22"/>
      <c r="T98" s="22"/>
      <c r="U98" s="22"/>
      <c r="V98" s="22"/>
      <c r="W98" s="22"/>
      <c r="X98" s="22"/>
      <c r="Y98" s="22"/>
      <c r="Z98" s="22"/>
      <c r="AA98" s="22"/>
    </row>
    <row r="99" spans="1:27" ht="11.25" customHeight="1">
      <c r="A99" s="28">
        <v>2005</v>
      </c>
      <c r="B99" s="285">
        <v>243461.03717</v>
      </c>
      <c r="C99" s="285">
        <v>240715.03055000002</v>
      </c>
      <c r="D99" s="285">
        <v>361350.67653</v>
      </c>
      <c r="E99" s="285">
        <v>455240.79638999997</v>
      </c>
      <c r="F99" s="285">
        <v>294796.45189999999</v>
      </c>
      <c r="G99" s="285">
        <v>56263.271799999995</v>
      </c>
      <c r="H99" s="285">
        <v>6607.9069099999997</v>
      </c>
      <c r="I99" s="285">
        <v>4152.2203500000005</v>
      </c>
      <c r="J99" s="285">
        <v>919.75287000000003</v>
      </c>
      <c r="K99" s="285">
        <v>35738.4879</v>
      </c>
      <c r="L99" s="285">
        <v>110836.35913</v>
      </c>
      <c r="M99" s="285">
        <v>200935.43084000002</v>
      </c>
      <c r="N99" s="286">
        <v>2011017.42234</v>
      </c>
    </row>
    <row r="100" spans="1:27" ht="11.25" customHeight="1">
      <c r="A100" s="28">
        <v>2006</v>
      </c>
      <c r="B100" s="285">
        <v>260455.02413999999</v>
      </c>
      <c r="C100" s="285">
        <v>218922.24287000002</v>
      </c>
      <c r="D100" s="285">
        <v>370082.81169</v>
      </c>
      <c r="E100" s="285">
        <v>498830.44588999997</v>
      </c>
      <c r="F100" s="285">
        <v>355970.63163999998</v>
      </c>
      <c r="G100" s="285">
        <v>79077.26023</v>
      </c>
      <c r="H100" s="285">
        <v>7301.0621100000008</v>
      </c>
      <c r="I100" s="285">
        <v>8122.9672399999999</v>
      </c>
      <c r="J100" s="285">
        <v>2128.25389</v>
      </c>
      <c r="K100" s="285">
        <v>67493.334080000001</v>
      </c>
      <c r="L100" s="285">
        <v>131432.42507</v>
      </c>
      <c r="M100" s="285">
        <v>219142.21784999999</v>
      </c>
      <c r="N100" s="286">
        <v>2218958.6767000002</v>
      </c>
    </row>
    <row r="101" spans="1:27" ht="11.25" customHeight="1">
      <c r="A101" s="28">
        <v>2007</v>
      </c>
      <c r="B101" s="285">
        <v>246042.20418999999</v>
      </c>
      <c r="C101" s="285">
        <v>237887.82109000001</v>
      </c>
      <c r="D101" s="285">
        <v>390307.88163999998</v>
      </c>
      <c r="E101" s="285">
        <v>475323.67924000003</v>
      </c>
      <c r="F101" s="285">
        <v>434600.03835000005</v>
      </c>
      <c r="G101" s="285">
        <v>67329.850340000005</v>
      </c>
      <c r="H101" s="285">
        <v>2679.8878</v>
      </c>
      <c r="I101" s="285">
        <v>4247.3938799999996</v>
      </c>
      <c r="J101" s="285">
        <v>2890.8965800000001</v>
      </c>
      <c r="K101" s="285">
        <v>64192.900310000005</v>
      </c>
      <c r="L101" s="285">
        <v>162774.90772999998</v>
      </c>
      <c r="M101" s="285">
        <v>247069.12815</v>
      </c>
      <c r="N101" s="286">
        <v>2335346.5893000001</v>
      </c>
    </row>
    <row r="102" spans="1:27" ht="11.25" customHeight="1">
      <c r="A102" s="28">
        <v>2008</v>
      </c>
      <c r="B102" s="285">
        <v>231265.70981</v>
      </c>
      <c r="C102" s="285">
        <v>285476.49617</v>
      </c>
      <c r="D102" s="285">
        <v>414237.65572000004</v>
      </c>
      <c r="E102" s="285">
        <v>450015.71438000002</v>
      </c>
      <c r="F102" s="285">
        <v>447495.71017999999</v>
      </c>
      <c r="G102" s="285">
        <v>90591.809139999998</v>
      </c>
      <c r="H102" s="285">
        <v>16296.91856</v>
      </c>
      <c r="I102" s="285">
        <v>3686.3969500000003</v>
      </c>
      <c r="J102" s="285">
        <v>2428.0119399999999</v>
      </c>
      <c r="K102" s="285">
        <v>108420.33592</v>
      </c>
      <c r="L102" s="285">
        <v>116314.78748</v>
      </c>
      <c r="M102" s="285">
        <v>228424.52084000001</v>
      </c>
      <c r="N102" s="286">
        <v>2394654.06709</v>
      </c>
    </row>
    <row r="103" spans="1:27" ht="11.25" customHeight="1">
      <c r="A103" s="28">
        <v>2009</v>
      </c>
      <c r="B103" s="285">
        <v>182273.90306000001</v>
      </c>
      <c r="C103" s="285">
        <v>293406.21285000001</v>
      </c>
      <c r="D103" s="285">
        <v>375231.00970999995</v>
      </c>
      <c r="E103" s="285">
        <v>572146.81939999992</v>
      </c>
      <c r="F103" s="285">
        <v>339717.61151000002</v>
      </c>
      <c r="G103" s="285">
        <v>111925.38507999999</v>
      </c>
      <c r="H103" s="285">
        <v>14773.24037</v>
      </c>
      <c r="I103" s="285">
        <v>1978.5291999999999</v>
      </c>
      <c r="J103" s="285">
        <v>6717.6089000000002</v>
      </c>
      <c r="K103" s="285">
        <v>108791.33192</v>
      </c>
      <c r="L103" s="285">
        <v>170836.41011000003</v>
      </c>
      <c r="M103" s="285">
        <v>260330.24033</v>
      </c>
      <c r="N103" s="286">
        <v>2438128.3024399998</v>
      </c>
    </row>
    <row r="104" spans="1:27" ht="11.25" customHeight="1">
      <c r="A104" s="28">
        <v>2010</v>
      </c>
      <c r="B104" s="285">
        <v>261801.78803</v>
      </c>
      <c r="C104" s="285">
        <v>226547.50347</v>
      </c>
      <c r="D104" s="285">
        <v>344043.54283999995</v>
      </c>
      <c r="E104" s="285">
        <v>523715.79132999998</v>
      </c>
      <c r="F104" s="285">
        <v>434251.37297000003</v>
      </c>
      <c r="G104" s="285">
        <v>108210.63889</v>
      </c>
      <c r="H104" s="285">
        <v>11016.83785</v>
      </c>
      <c r="I104" s="285">
        <v>3712.2990499999996</v>
      </c>
      <c r="J104" s="285">
        <v>4168.3229099999999</v>
      </c>
      <c r="K104" s="285">
        <v>81964.329590000008</v>
      </c>
      <c r="L104" s="285">
        <v>161423.34878</v>
      </c>
      <c r="M104" s="285">
        <v>202136.63897999999</v>
      </c>
      <c r="N104" s="286">
        <v>2362992.41469</v>
      </c>
    </row>
    <row r="105" spans="1:27" ht="11.25" customHeight="1">
      <c r="A105" s="28">
        <v>2011</v>
      </c>
      <c r="B105" s="287">
        <v>291912.49988000002</v>
      </c>
      <c r="C105" s="287">
        <v>268258.24622999999</v>
      </c>
      <c r="D105" s="287">
        <v>382851.12031000003</v>
      </c>
      <c r="E105" s="287">
        <v>582922.87725000002</v>
      </c>
      <c r="F105" s="287">
        <v>415762.20254000003</v>
      </c>
      <c r="G105" s="287">
        <v>96942.978989999989</v>
      </c>
      <c r="H105" s="287">
        <v>9285.7444099999993</v>
      </c>
      <c r="I105" s="287">
        <v>5596.8231699999997</v>
      </c>
      <c r="J105" s="287">
        <v>4445.2432699999999</v>
      </c>
      <c r="K105" s="287">
        <v>88943.031870000006</v>
      </c>
      <c r="L105" s="287">
        <v>149647.78144999998</v>
      </c>
      <c r="M105" s="287">
        <v>198832.84536000001</v>
      </c>
      <c r="N105" s="286">
        <v>2495401.3947300003</v>
      </c>
    </row>
    <row r="106" spans="1:27" ht="11.25" customHeight="1">
      <c r="A106" s="28">
        <v>2012</v>
      </c>
      <c r="B106" s="287">
        <v>210353.02486999999</v>
      </c>
      <c r="C106" s="287">
        <v>210576.05765999999</v>
      </c>
      <c r="D106" s="287">
        <v>336208.03626999998</v>
      </c>
      <c r="E106" s="287">
        <v>446278.93300000002</v>
      </c>
      <c r="F106" s="287">
        <v>420574.22216</v>
      </c>
      <c r="G106" s="287">
        <v>134197.47301000002</v>
      </c>
      <c r="H106" s="287">
        <v>24574.83986</v>
      </c>
      <c r="I106" s="287">
        <v>6603.8614299999999</v>
      </c>
      <c r="J106" s="287">
        <v>5536.8750799999998</v>
      </c>
      <c r="K106" s="287">
        <v>82311.841950000002</v>
      </c>
      <c r="L106" s="287">
        <v>198877.93429</v>
      </c>
      <c r="M106" s="287">
        <v>271996.29306</v>
      </c>
      <c r="N106" s="286">
        <v>2348089.3926399997</v>
      </c>
    </row>
    <row r="107" spans="1:27" ht="11.25" customHeight="1">
      <c r="A107" s="28">
        <v>2013</v>
      </c>
      <c r="B107" s="287">
        <v>278986.20363999996</v>
      </c>
      <c r="C107" s="287">
        <v>231344.19876</v>
      </c>
      <c r="D107" s="287">
        <v>369678.64053999999</v>
      </c>
      <c r="E107" s="287">
        <v>517229.59499000001</v>
      </c>
      <c r="F107" s="287">
        <v>547787.92004999996</v>
      </c>
      <c r="G107" s="287">
        <v>146456.17884000001</v>
      </c>
      <c r="H107" s="287">
        <v>27002.884870000002</v>
      </c>
      <c r="I107" s="287">
        <v>7745.2978499999999</v>
      </c>
      <c r="J107" s="287">
        <v>6854.7297699999999</v>
      </c>
      <c r="K107" s="287">
        <v>125196.86779999999</v>
      </c>
      <c r="L107" s="287">
        <v>206849.57627000002</v>
      </c>
      <c r="M107" s="287">
        <v>237745.86547999998</v>
      </c>
      <c r="N107" s="286">
        <v>2702877.9588600006</v>
      </c>
      <c r="P107" s="281"/>
    </row>
    <row r="108" spans="1:27" ht="11.25" customHeight="1">
      <c r="A108" s="28">
        <v>2014</v>
      </c>
      <c r="B108" s="287">
        <v>223269.13355</v>
      </c>
      <c r="C108" s="287">
        <v>237123.70793</v>
      </c>
      <c r="D108" s="287">
        <v>452325.90470999997</v>
      </c>
      <c r="E108" s="287">
        <v>695475.30532000004</v>
      </c>
      <c r="F108" s="287">
        <v>474615.98014999996</v>
      </c>
      <c r="G108" s="287">
        <v>128766.58292</v>
      </c>
      <c r="H108" s="287">
        <v>23765.527539999999</v>
      </c>
      <c r="I108" s="287">
        <v>3794.8268700000003</v>
      </c>
      <c r="J108" s="287">
        <v>14523.209779999999</v>
      </c>
      <c r="K108" s="287">
        <v>123689.06729000001</v>
      </c>
      <c r="L108" s="287">
        <v>171455.60686</v>
      </c>
      <c r="M108" s="287">
        <v>244539.81383</v>
      </c>
      <c r="N108" s="286">
        <v>2793344.6667500008</v>
      </c>
      <c r="P108" s="281"/>
    </row>
    <row r="109" spans="1:27" ht="11.25" customHeight="1">
      <c r="A109" s="128">
        <v>2015</v>
      </c>
      <c r="B109" s="287">
        <v>281676.05411999999</v>
      </c>
      <c r="C109" s="287">
        <v>244866.98855000001</v>
      </c>
      <c r="D109" s="287">
        <v>405634.96493999998</v>
      </c>
      <c r="E109" s="287">
        <v>644719.04920000001</v>
      </c>
      <c r="F109" s="287">
        <v>550147.20510999998</v>
      </c>
      <c r="G109" s="287">
        <v>189256.43257</v>
      </c>
      <c r="H109" s="287">
        <v>27018.206989999999</v>
      </c>
      <c r="I109" s="287">
        <v>8952.3416199999992</v>
      </c>
      <c r="J109" s="287">
        <v>28119.54796</v>
      </c>
      <c r="K109" s="287">
        <v>101321.28774</v>
      </c>
      <c r="L109" s="287">
        <v>214503.60277</v>
      </c>
      <c r="M109" s="287">
        <v>270970.25537000003</v>
      </c>
      <c r="N109" s="286">
        <v>2967185.9369399999</v>
      </c>
      <c r="P109" s="281"/>
    </row>
    <row r="110" spans="1:27" ht="11.25" customHeight="1">
      <c r="A110" s="128">
        <v>2016</v>
      </c>
      <c r="B110" s="287">
        <v>260279.99919999999</v>
      </c>
      <c r="C110" s="287">
        <v>296462.06366000004</v>
      </c>
      <c r="D110" s="287">
        <v>489622.34606000001</v>
      </c>
      <c r="E110" s="287">
        <v>699606.37452999991</v>
      </c>
      <c r="F110" s="287">
        <v>565017.87433000002</v>
      </c>
      <c r="G110" s="287">
        <v>140726.11934999999</v>
      </c>
      <c r="H110" s="287">
        <v>24630.433820000002</v>
      </c>
      <c r="I110" s="287">
        <v>12553.38884</v>
      </c>
      <c r="J110" s="287">
        <v>20748.645629999999</v>
      </c>
      <c r="K110" s="287">
        <v>175750.12012000001</v>
      </c>
      <c r="L110" s="287">
        <v>263131.45288</v>
      </c>
      <c r="M110" s="287">
        <v>291339.57373</v>
      </c>
      <c r="N110" s="286">
        <v>3239868.3921500002</v>
      </c>
      <c r="P110" s="281"/>
    </row>
    <row r="111" spans="1:27" ht="11.25" customHeight="1">
      <c r="A111" s="128">
        <v>2017</v>
      </c>
      <c r="B111" s="287">
        <v>323754.92687000002</v>
      </c>
      <c r="C111" s="287">
        <v>328380</v>
      </c>
      <c r="D111" s="287">
        <v>494051.6</v>
      </c>
      <c r="E111" s="287">
        <v>677371.9</v>
      </c>
      <c r="F111" s="287">
        <v>444361.4</v>
      </c>
      <c r="G111" s="287">
        <v>77502.3</v>
      </c>
      <c r="H111" s="287">
        <v>17422.5</v>
      </c>
      <c r="I111" s="287">
        <v>4380.8</v>
      </c>
      <c r="J111" s="287">
        <v>31964.5</v>
      </c>
      <c r="K111" s="287">
        <v>204192.4</v>
      </c>
      <c r="L111" s="287">
        <v>229726.7</v>
      </c>
      <c r="M111" s="287">
        <v>243513.7</v>
      </c>
      <c r="N111" s="286">
        <v>3076622.5</v>
      </c>
      <c r="O111" s="281"/>
      <c r="P111" s="281"/>
      <c r="Q111" s="281"/>
    </row>
    <row r="112" spans="1:27" ht="11.25" customHeight="1">
      <c r="A112" s="128">
        <v>2018</v>
      </c>
      <c r="B112" s="287">
        <v>345177.76392654004</v>
      </c>
      <c r="C112" s="287">
        <v>346652.87692292023</v>
      </c>
      <c r="D112" s="287">
        <v>442672.79013924598</v>
      </c>
      <c r="E112" s="287">
        <v>623103.51476896997</v>
      </c>
      <c r="F112" s="287">
        <v>492798.19238434907</v>
      </c>
      <c r="G112" s="287">
        <v>150437.7157064628</v>
      </c>
      <c r="H112" s="287">
        <v>17002.490585388401</v>
      </c>
      <c r="I112" s="287">
        <v>16358.9612420266</v>
      </c>
      <c r="J112" s="287">
        <v>20020.618954906397</v>
      </c>
      <c r="K112" s="287">
        <v>166064.7422379854</v>
      </c>
      <c r="L112" s="287">
        <v>193977.46925512742</v>
      </c>
      <c r="M112" s="287">
        <v>222676.80562379901</v>
      </c>
      <c r="N112" s="286">
        <v>3036944.3826722456</v>
      </c>
      <c r="O112" s="281"/>
      <c r="P112" s="281"/>
      <c r="Q112" s="281"/>
    </row>
    <row r="113" spans="1:27" ht="11.25" customHeight="1">
      <c r="A113" s="128">
        <v>2019</v>
      </c>
      <c r="B113" s="287">
        <v>270929.38095151301</v>
      </c>
      <c r="C113" s="287">
        <v>301381.39230467461</v>
      </c>
      <c r="D113" s="287">
        <v>401566.71950300719</v>
      </c>
      <c r="E113" s="287">
        <v>531768.64508665644</v>
      </c>
      <c r="F113" s="287">
        <v>581319.74313872843</v>
      </c>
      <c r="G113" s="287">
        <v>204438.4035965174</v>
      </c>
      <c r="H113" s="287">
        <v>27412.718606472405</v>
      </c>
      <c r="I113" s="287">
        <v>36617.018053322405</v>
      </c>
      <c r="J113" s="287">
        <v>35021.7531240432</v>
      </c>
      <c r="K113" s="287">
        <v>152423.86022662261</v>
      </c>
      <c r="L113" s="287">
        <v>220377.16376679082</v>
      </c>
      <c r="M113" s="287">
        <v>268478.72244489781</v>
      </c>
      <c r="N113" s="286">
        <v>3031735.0798787223</v>
      </c>
      <c r="O113" s="281"/>
      <c r="P113" s="281"/>
      <c r="Q113" s="281"/>
    </row>
    <row r="114" spans="1:27" ht="11.25" customHeight="1">
      <c r="A114" s="128">
        <v>2020</v>
      </c>
      <c r="B114" s="287">
        <v>334531.641284902</v>
      </c>
      <c r="C114" s="287">
        <v>282321.32742617361</v>
      </c>
      <c r="D114" s="287">
        <v>390319.8371968742</v>
      </c>
      <c r="E114" s="287">
        <v>393764.11911922478</v>
      </c>
      <c r="F114" s="287">
        <v>428959.59650588164</v>
      </c>
      <c r="G114" s="287">
        <v>209476.18675004962</v>
      </c>
      <c r="H114" s="287">
        <v>26457.235162097601</v>
      </c>
      <c r="I114" s="287">
        <v>22844.960995950598</v>
      </c>
      <c r="J114" s="287">
        <v>54774.289968114404</v>
      </c>
      <c r="K114" s="287">
        <v>241560.05976801561</v>
      </c>
      <c r="L114" s="287">
        <v>172940.51927147899</v>
      </c>
      <c r="M114" s="287">
        <v>230351.31743324321</v>
      </c>
      <c r="N114" s="286">
        <v>2788301.5318065304</v>
      </c>
      <c r="O114" s="281"/>
      <c r="P114" s="281"/>
      <c r="Q114" s="281"/>
    </row>
    <row r="115" spans="1:27" ht="11.25" customHeight="1">
      <c r="A115" s="128">
        <v>2021</v>
      </c>
      <c r="B115" s="287">
        <v>243470.14480771642</v>
      </c>
      <c r="C115" s="287">
        <v>232186.22484153381</v>
      </c>
      <c r="D115" s="287">
        <v>376361.70999020559</v>
      </c>
      <c r="E115" s="287">
        <v>537821.21603309526</v>
      </c>
      <c r="F115" s="287">
        <v>518297.0780926632</v>
      </c>
      <c r="G115" s="287">
        <v>166089.43401135181</v>
      </c>
      <c r="H115" s="287">
        <v>62604.227672409608</v>
      </c>
      <c r="I115" s="287">
        <v>31661.687785853002</v>
      </c>
      <c r="J115" s="287">
        <v>28352.3287679688</v>
      </c>
      <c r="K115" s="287">
        <v>175276.53740175019</v>
      </c>
      <c r="L115" s="287">
        <v>259427.20334575238</v>
      </c>
      <c r="M115" s="287">
        <v>292115.14296214638</v>
      </c>
      <c r="N115" s="286">
        <v>2923662.4947879217</v>
      </c>
      <c r="O115" s="281"/>
      <c r="P115" s="281"/>
      <c r="Q115" s="281"/>
    </row>
    <row r="116" spans="1:27" ht="11.25" customHeight="1">
      <c r="A116" s="290">
        <v>2022</v>
      </c>
      <c r="B116" s="291">
        <v>322663.27586162719</v>
      </c>
      <c r="C116" s="291">
        <v>274033.71006555122</v>
      </c>
      <c r="D116" s="291">
        <v>379256.59995515377</v>
      </c>
      <c r="E116" s="291">
        <v>532915.26931235858</v>
      </c>
      <c r="F116" s="291">
        <v>527129.23724091961</v>
      </c>
      <c r="G116" s="291">
        <v>162185.92919683861</v>
      </c>
      <c r="H116" s="291">
        <v>24628.941621672995</v>
      </c>
      <c r="I116" s="291">
        <v>28424.419927708197</v>
      </c>
      <c r="J116" s="291">
        <v>32360.773619289201</v>
      </c>
      <c r="K116" s="291">
        <v>182053.10641725382</v>
      </c>
      <c r="L116" s="291">
        <v>249935.86203351797</v>
      </c>
      <c r="M116" s="291">
        <v>271034.98237510683</v>
      </c>
      <c r="N116" s="291">
        <v>2986622.5485515217</v>
      </c>
    </row>
    <row r="117" spans="1:27" ht="11.25" customHeight="1">
      <c r="A117" s="28" t="s">
        <v>122</v>
      </c>
      <c r="B117" s="279"/>
      <c r="C117" s="279"/>
      <c r="D117" s="279"/>
      <c r="E117" s="279"/>
      <c r="F117" s="279"/>
      <c r="G117" s="280"/>
      <c r="H117" s="280"/>
      <c r="I117" s="280"/>
      <c r="J117" s="280"/>
      <c r="K117" s="280"/>
      <c r="L117" s="280"/>
      <c r="M117" s="280"/>
      <c r="N117" s="280"/>
      <c r="P117" s="11"/>
      <c r="Q117" s="11"/>
      <c r="R117" s="11"/>
      <c r="S117" s="11"/>
      <c r="T117" s="11"/>
      <c r="U117" s="11"/>
      <c r="V117" s="11"/>
      <c r="W117" s="11"/>
      <c r="X117" s="11"/>
      <c r="Y117" s="11"/>
      <c r="Z117" s="11"/>
      <c r="AA117" s="11"/>
    </row>
    <row r="118" spans="1:27">
      <c r="A118" s="28" t="s">
        <v>123</v>
      </c>
      <c r="B118" s="30"/>
      <c r="C118" s="30"/>
      <c r="D118" s="30"/>
      <c r="E118" s="30"/>
      <c r="F118" s="30"/>
      <c r="G118" s="30"/>
      <c r="H118" s="30"/>
      <c r="I118" s="30"/>
      <c r="J118" s="30"/>
      <c r="K118" s="30"/>
      <c r="L118" s="30"/>
      <c r="M118" s="30"/>
      <c r="N118" s="30"/>
      <c r="P118" s="11"/>
      <c r="Q118" s="11"/>
      <c r="R118" s="11"/>
      <c r="S118" s="11"/>
      <c r="T118" s="11"/>
      <c r="U118" s="11"/>
      <c r="V118" s="11"/>
      <c r="W118" s="11"/>
      <c r="X118" s="11"/>
      <c r="Y118" s="11"/>
      <c r="Z118" s="11"/>
      <c r="AA118" s="11"/>
    </row>
    <row r="119" spans="1:27">
      <c r="A119" s="29" t="s">
        <v>227</v>
      </c>
      <c r="P119" s="11"/>
      <c r="Q119" s="11"/>
      <c r="R119" s="11"/>
      <c r="S119" s="11"/>
      <c r="T119" s="11"/>
      <c r="U119" s="11"/>
      <c r="V119" s="11"/>
      <c r="W119" s="11"/>
      <c r="X119" s="11"/>
      <c r="Y119" s="11"/>
      <c r="Z119" s="11"/>
      <c r="AA119" s="11"/>
    </row>
    <row r="120" spans="1:27">
      <c r="B120" s="282"/>
      <c r="C120" s="282"/>
      <c r="D120" s="22"/>
      <c r="E120" s="22"/>
      <c r="F120" s="22"/>
      <c r="G120" s="22"/>
      <c r="H120" s="22"/>
      <c r="I120" s="22"/>
      <c r="J120" s="22"/>
      <c r="K120" s="22"/>
      <c r="L120" s="22"/>
      <c r="M120" s="22"/>
      <c r="P120" s="11"/>
      <c r="Q120" s="11"/>
      <c r="R120" s="11"/>
      <c r="S120" s="11"/>
      <c r="T120" s="11"/>
      <c r="U120" s="11"/>
      <c r="V120" s="11"/>
      <c r="W120" s="11"/>
      <c r="X120" s="11"/>
      <c r="Y120" s="11"/>
      <c r="Z120" s="11"/>
      <c r="AA120" s="11"/>
    </row>
    <row r="121" spans="1:27">
      <c r="B121" s="282"/>
      <c r="C121" s="282"/>
      <c r="D121" s="22"/>
      <c r="E121" s="22"/>
      <c r="F121" s="22"/>
      <c r="G121" s="22"/>
      <c r="H121" s="22"/>
      <c r="I121" s="22"/>
      <c r="J121" s="22"/>
      <c r="K121" s="22"/>
      <c r="L121" s="22"/>
      <c r="M121" s="22"/>
      <c r="P121" s="11"/>
      <c r="Q121" s="11"/>
      <c r="R121" s="11"/>
      <c r="S121" s="11"/>
      <c r="T121" s="11"/>
      <c r="U121" s="11"/>
      <c r="V121" s="11"/>
      <c r="W121" s="11"/>
      <c r="X121" s="11"/>
      <c r="Y121" s="11"/>
      <c r="Z121" s="11"/>
      <c r="AA121" s="11"/>
    </row>
    <row r="122" spans="1:27">
      <c r="B122" s="281"/>
      <c r="C122" s="281"/>
      <c r="D122" s="281"/>
      <c r="E122" s="281"/>
      <c r="F122" s="281"/>
      <c r="G122" s="281"/>
      <c r="H122" s="281"/>
      <c r="I122" s="281"/>
      <c r="J122" s="281"/>
      <c r="K122" s="281"/>
      <c r="L122" s="281"/>
      <c r="M122" s="281"/>
      <c r="P122" s="11"/>
      <c r="Q122" s="11"/>
      <c r="R122" s="11"/>
      <c r="S122" s="11"/>
      <c r="T122" s="11"/>
      <c r="U122" s="11"/>
      <c r="V122" s="11"/>
      <c r="W122" s="11"/>
      <c r="X122" s="11"/>
      <c r="Y122" s="11"/>
      <c r="Z122" s="11"/>
      <c r="AA122" s="11"/>
    </row>
    <row r="123" spans="1:27">
      <c r="B123" s="282"/>
      <c r="C123" s="282"/>
      <c r="D123" s="282"/>
      <c r="E123" s="282"/>
      <c r="F123" s="282"/>
      <c r="G123" s="282"/>
      <c r="H123" s="282"/>
      <c r="I123" s="282"/>
      <c r="J123" s="282"/>
      <c r="K123" s="282"/>
      <c r="L123" s="282"/>
      <c r="M123" s="282"/>
      <c r="P123" s="11"/>
      <c r="Q123" s="11"/>
      <c r="R123" s="11"/>
      <c r="S123" s="11"/>
      <c r="T123" s="11"/>
      <c r="U123" s="11"/>
      <c r="V123" s="11"/>
      <c r="W123" s="11"/>
      <c r="X123" s="11"/>
      <c r="Y123" s="11"/>
      <c r="Z123" s="11"/>
      <c r="AA123" s="11"/>
    </row>
    <row r="124" spans="1:27">
      <c r="B124" s="22"/>
      <c r="C124" s="22"/>
      <c r="D124" s="22"/>
      <c r="E124" s="22"/>
      <c r="F124" s="22"/>
      <c r="G124" s="22"/>
      <c r="H124" s="22"/>
      <c r="I124" s="22"/>
      <c r="J124" s="22"/>
      <c r="K124" s="22"/>
      <c r="L124" s="22"/>
      <c r="M124" s="22"/>
      <c r="P124" s="22"/>
      <c r="Q124" s="11"/>
      <c r="R124" s="11"/>
      <c r="S124" s="11"/>
      <c r="T124" s="11"/>
      <c r="U124" s="11"/>
      <c r="V124" s="11"/>
      <c r="W124" s="11"/>
      <c r="X124" s="11"/>
      <c r="Y124" s="11"/>
      <c r="Z124" s="11"/>
      <c r="AA124" s="11"/>
    </row>
    <row r="125" spans="1:27">
      <c r="B125" s="22"/>
      <c r="C125" s="22"/>
      <c r="D125" s="22"/>
      <c r="E125" s="22"/>
      <c r="F125" s="22"/>
      <c r="G125" s="22"/>
      <c r="H125" s="22"/>
      <c r="I125" s="22"/>
      <c r="J125" s="22"/>
      <c r="K125" s="22"/>
      <c r="L125" s="22"/>
      <c r="M125" s="22"/>
      <c r="P125" s="22"/>
    </row>
    <row r="126" spans="1:27">
      <c r="B126" s="22"/>
      <c r="C126" s="22"/>
      <c r="D126" s="22"/>
      <c r="E126" s="22"/>
      <c r="F126" s="22"/>
      <c r="G126" s="22"/>
      <c r="H126" s="22"/>
      <c r="I126" s="22"/>
      <c r="J126" s="22"/>
      <c r="K126" s="22"/>
      <c r="L126" s="22"/>
      <c r="M126" s="22"/>
      <c r="P126" s="22"/>
    </row>
    <row r="127" spans="1:27">
      <c r="B127" s="22"/>
      <c r="C127" s="22"/>
      <c r="D127" s="22"/>
      <c r="E127" s="22"/>
      <c r="F127" s="22"/>
      <c r="G127" s="22"/>
      <c r="H127" s="22"/>
      <c r="I127" s="22"/>
      <c r="J127" s="22"/>
      <c r="K127" s="22"/>
      <c r="L127" s="22"/>
      <c r="M127" s="22"/>
    </row>
    <row r="128" spans="1:27">
      <c r="B128" s="22"/>
      <c r="C128" s="22"/>
      <c r="D128" s="22"/>
      <c r="E128" s="22"/>
      <c r="F128" s="22"/>
      <c r="G128" s="22"/>
      <c r="H128" s="22"/>
      <c r="I128" s="22"/>
      <c r="J128" s="22"/>
      <c r="K128" s="22"/>
      <c r="L128" s="22"/>
      <c r="M128" s="22"/>
    </row>
    <row r="129" spans="2:13">
      <c r="B129" s="282"/>
      <c r="C129" s="282"/>
      <c r="D129" s="282"/>
      <c r="E129" s="282"/>
      <c r="F129" s="282"/>
      <c r="G129" s="282"/>
      <c r="H129" s="282"/>
      <c r="I129" s="282"/>
      <c r="J129" s="282"/>
      <c r="K129" s="282"/>
      <c r="L129" s="282"/>
      <c r="M129" s="282"/>
    </row>
    <row r="130" spans="2:13">
      <c r="B130" s="282"/>
      <c r="C130" s="282"/>
      <c r="D130" s="282"/>
      <c r="E130" s="282"/>
      <c r="F130" s="282"/>
      <c r="G130" s="282"/>
      <c r="H130" s="282"/>
      <c r="I130" s="282"/>
      <c r="J130" s="282"/>
      <c r="K130" s="282"/>
      <c r="L130" s="282"/>
      <c r="M130" s="282"/>
    </row>
    <row r="131" spans="2:13">
      <c r="E131" s="282"/>
      <c r="F131" s="282"/>
      <c r="K131" s="282"/>
      <c r="L131" s="282"/>
      <c r="M131" s="282"/>
    </row>
    <row r="132" spans="2:13">
      <c r="B132" s="282"/>
      <c r="C132" s="282"/>
      <c r="D132" s="282"/>
    </row>
  </sheetData>
  <pageMargins left="0.66700000000000004" right="0.66700000000000004" top="0.38" bottom="0.83299999999999996" header="0" footer="0"/>
  <pageSetup scale="64" firstPageNumber="13"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7A032-9BF9-4F25-B1D3-4714B5082838}">
  <sheetPr codeName="Sheet101"/>
  <dimension ref="A1:F57"/>
  <sheetViews>
    <sheetView showGridLines="0" topLeftCell="A23" zoomScale="140" zoomScaleNormal="140" workbookViewId="0"/>
  </sheetViews>
  <sheetFormatPr defaultColWidth="9.140625" defaultRowHeight="11.25"/>
  <cols>
    <col min="1" max="1" width="11.140625" style="93" customWidth="1"/>
    <col min="2" max="6" width="14.42578125" style="93" customWidth="1"/>
    <col min="7" max="16384" width="9.140625" style="93"/>
  </cols>
  <sheetData>
    <row r="1" spans="1:6" ht="11.25" customHeight="1">
      <c r="A1" s="92" t="s">
        <v>88</v>
      </c>
    </row>
    <row r="2" spans="1:6" ht="33.75">
      <c r="A2" s="97" t="s">
        <v>23</v>
      </c>
      <c r="B2" s="96" t="s">
        <v>83</v>
      </c>
      <c r="C2" s="96" t="s">
        <v>84</v>
      </c>
      <c r="D2" s="96" t="s">
        <v>85</v>
      </c>
      <c r="E2" s="96" t="s">
        <v>87</v>
      </c>
      <c r="F2" s="96" t="s">
        <v>86</v>
      </c>
    </row>
    <row r="3" spans="1:6" ht="11.25" customHeight="1">
      <c r="A3" s="94">
        <v>1970</v>
      </c>
      <c r="B3" s="95">
        <v>13.5</v>
      </c>
      <c r="C3" s="95">
        <v>7.2</v>
      </c>
      <c r="D3" s="95">
        <v>0.9</v>
      </c>
      <c r="E3" s="95">
        <v>0</v>
      </c>
      <c r="F3" s="95">
        <v>21.5</v>
      </c>
    </row>
    <row r="4" spans="1:6" ht="11.25" customHeight="1">
      <c r="A4" s="94">
        <v>1971</v>
      </c>
      <c r="B4" s="95">
        <v>13.04</v>
      </c>
      <c r="C4" s="95">
        <v>6.64</v>
      </c>
      <c r="D4" s="95">
        <v>0.93</v>
      </c>
      <c r="E4" s="95">
        <v>0</v>
      </c>
      <c r="F4" s="95">
        <v>20.68</v>
      </c>
    </row>
    <row r="5" spans="1:6" ht="11.25" customHeight="1">
      <c r="A5" s="94">
        <v>1972</v>
      </c>
      <c r="B5" s="95">
        <v>12.31</v>
      </c>
      <c r="C5" s="95">
        <v>6.77</v>
      </c>
      <c r="D5" s="95">
        <v>1.04</v>
      </c>
      <c r="E5" s="95">
        <v>0</v>
      </c>
      <c r="F5" s="95">
        <v>20.18</v>
      </c>
    </row>
    <row r="6" spans="1:6" ht="11.25" customHeight="1">
      <c r="A6" s="94">
        <v>1973</v>
      </c>
      <c r="B6" s="95">
        <v>12.74</v>
      </c>
      <c r="C6" s="95">
        <v>5.88</v>
      </c>
      <c r="D6" s="95">
        <v>1.1100000000000001</v>
      </c>
      <c r="E6" s="95">
        <v>0</v>
      </c>
      <c r="F6" s="95">
        <v>19.809999999999999</v>
      </c>
    </row>
    <row r="7" spans="1:6" ht="11.25" customHeight="1">
      <c r="A7" s="94">
        <v>1974</v>
      </c>
      <c r="B7" s="95">
        <v>11.32</v>
      </c>
      <c r="C7" s="95">
        <v>5.14</v>
      </c>
      <c r="D7" s="95">
        <v>1.01</v>
      </c>
      <c r="E7" s="95">
        <v>0</v>
      </c>
      <c r="F7" s="95">
        <v>17.579999999999998</v>
      </c>
    </row>
    <row r="8" spans="1:6" ht="11.25" customHeight="1">
      <c r="A8" s="94">
        <v>1975</v>
      </c>
      <c r="B8" s="95">
        <v>11.44</v>
      </c>
      <c r="C8" s="95">
        <v>5.05</v>
      </c>
      <c r="D8" s="95">
        <v>1.06</v>
      </c>
      <c r="E8" s="95">
        <v>0</v>
      </c>
      <c r="F8" s="95">
        <v>17.61</v>
      </c>
    </row>
    <row r="9" spans="1:6" ht="11.25" customHeight="1">
      <c r="A9" s="94">
        <v>1976</v>
      </c>
      <c r="B9" s="95">
        <v>12.63</v>
      </c>
      <c r="C9" s="95">
        <v>5.05</v>
      </c>
      <c r="D9" s="95">
        <v>1.02</v>
      </c>
      <c r="E9" s="95">
        <v>7.0000000000000007E-2</v>
      </c>
      <c r="F9" s="95">
        <v>19.010000000000002</v>
      </c>
    </row>
    <row r="10" spans="1:6" ht="11.25" customHeight="1">
      <c r="A10" s="94">
        <v>1977</v>
      </c>
      <c r="B10" s="95">
        <v>12.62</v>
      </c>
      <c r="C10" s="95">
        <v>5.52</v>
      </c>
      <c r="D10" s="95">
        <v>1.1299999999999999</v>
      </c>
      <c r="E10" s="95">
        <v>0.08</v>
      </c>
      <c r="F10" s="95">
        <v>19.61</v>
      </c>
    </row>
    <row r="11" spans="1:6" ht="11.25" customHeight="1">
      <c r="A11" s="94">
        <v>1978</v>
      </c>
      <c r="B11" s="95">
        <v>11.89</v>
      </c>
      <c r="C11" s="95">
        <v>6.58</v>
      </c>
      <c r="D11" s="95">
        <v>1.6</v>
      </c>
      <c r="E11" s="95">
        <v>0.11</v>
      </c>
      <c r="F11" s="95">
        <v>20.14</v>
      </c>
    </row>
    <row r="12" spans="1:6" ht="11.25" customHeight="1">
      <c r="A12" s="94">
        <v>1979</v>
      </c>
      <c r="B12" s="95">
        <v>11.4</v>
      </c>
      <c r="C12" s="95">
        <v>6.12</v>
      </c>
      <c r="D12" s="95">
        <v>1.59</v>
      </c>
      <c r="E12" s="95">
        <v>0.13</v>
      </c>
      <c r="F12" s="95">
        <v>19.23</v>
      </c>
    </row>
    <row r="13" spans="1:6" ht="11.25" customHeight="1">
      <c r="A13" s="94">
        <v>1980</v>
      </c>
      <c r="B13" s="95">
        <v>10.65</v>
      </c>
      <c r="C13" s="95">
        <v>5.85</v>
      </c>
      <c r="D13" s="95">
        <v>1.4</v>
      </c>
      <c r="E13" s="95">
        <v>0.08</v>
      </c>
      <c r="F13" s="95">
        <v>17.989999999999998</v>
      </c>
    </row>
    <row r="14" spans="1:6" ht="11.25" customHeight="1">
      <c r="A14" s="94">
        <v>1981</v>
      </c>
      <c r="B14" s="95">
        <v>11.65</v>
      </c>
      <c r="C14" s="95">
        <v>6.12</v>
      </c>
      <c r="D14" s="95">
        <v>1.5</v>
      </c>
      <c r="E14" s="95">
        <v>0.1</v>
      </c>
      <c r="F14" s="95">
        <v>19.41</v>
      </c>
    </row>
    <row r="15" spans="1:6" ht="11.25" customHeight="1">
      <c r="A15" s="94">
        <v>1982</v>
      </c>
      <c r="B15" s="95">
        <v>12.48</v>
      </c>
      <c r="C15" s="95">
        <v>7.67</v>
      </c>
      <c r="D15" s="95">
        <v>1.8</v>
      </c>
      <c r="E15" s="95">
        <v>0.3</v>
      </c>
      <c r="F15" s="95">
        <v>22.28</v>
      </c>
    </row>
    <row r="16" spans="1:6" ht="11.25" customHeight="1">
      <c r="A16" s="94">
        <v>1983</v>
      </c>
      <c r="B16" s="95">
        <v>11.31</v>
      </c>
      <c r="C16" s="95">
        <v>6.54</v>
      </c>
      <c r="D16" s="95">
        <v>1.8</v>
      </c>
      <c r="E16" s="95">
        <v>0.21</v>
      </c>
      <c r="F16" s="95">
        <v>19.829999999999998</v>
      </c>
    </row>
    <row r="17" spans="1:6" ht="11.25" customHeight="1">
      <c r="A17" s="94">
        <v>1984</v>
      </c>
      <c r="B17" s="95">
        <v>14.42</v>
      </c>
      <c r="C17" s="95">
        <v>7.67</v>
      </c>
      <c r="D17" s="95">
        <v>1.8</v>
      </c>
      <c r="E17" s="95">
        <v>0.24</v>
      </c>
      <c r="F17" s="95">
        <v>24.14</v>
      </c>
    </row>
    <row r="18" spans="1:6" ht="11.25" customHeight="1">
      <c r="A18" s="94">
        <v>1985</v>
      </c>
      <c r="B18" s="95">
        <v>13.5</v>
      </c>
      <c r="C18" s="95">
        <v>8.4700000000000006</v>
      </c>
      <c r="D18" s="95">
        <v>2.1</v>
      </c>
      <c r="E18" s="95">
        <v>0.22</v>
      </c>
      <c r="F18" s="95">
        <v>24.28</v>
      </c>
    </row>
    <row r="19" spans="1:6" ht="11.25" customHeight="1">
      <c r="A19" s="94">
        <v>1986</v>
      </c>
      <c r="B19" s="95">
        <v>12.75</v>
      </c>
      <c r="C19" s="95">
        <v>9.43</v>
      </c>
      <c r="D19" s="95">
        <v>2.4</v>
      </c>
      <c r="E19" s="95">
        <v>0.33</v>
      </c>
      <c r="F19" s="95">
        <v>24.95</v>
      </c>
    </row>
    <row r="20" spans="1:6" ht="11.25" customHeight="1">
      <c r="A20" s="94">
        <v>1987</v>
      </c>
      <c r="B20" s="95">
        <v>12.98</v>
      </c>
      <c r="C20" s="95">
        <v>9.15</v>
      </c>
      <c r="D20" s="95">
        <v>2.2000000000000002</v>
      </c>
      <c r="E20" s="95">
        <v>0.34</v>
      </c>
      <c r="F20" s="95">
        <v>24.66</v>
      </c>
    </row>
    <row r="21" spans="1:6" ht="11.25" customHeight="1">
      <c r="A21" s="94">
        <v>1988</v>
      </c>
      <c r="B21" s="95">
        <v>13.55</v>
      </c>
      <c r="C21" s="95">
        <v>7.86</v>
      </c>
      <c r="D21" s="95">
        <v>2.4</v>
      </c>
      <c r="E21" s="95">
        <v>0.28999999999999998</v>
      </c>
      <c r="F21" s="95">
        <v>24.04</v>
      </c>
    </row>
    <row r="22" spans="1:6" ht="11.25" customHeight="1">
      <c r="A22" s="94">
        <v>1989</v>
      </c>
      <c r="B22" s="95">
        <v>13.62</v>
      </c>
      <c r="C22" s="95">
        <v>10.36</v>
      </c>
      <c r="D22" s="95">
        <v>2.4900000000000002</v>
      </c>
      <c r="E22" s="95">
        <v>0.42</v>
      </c>
      <c r="F22" s="95">
        <v>26.9</v>
      </c>
    </row>
    <row r="23" spans="1:6" ht="11.25" customHeight="1">
      <c r="A23" s="94">
        <v>1990</v>
      </c>
      <c r="B23" s="95">
        <v>13.28</v>
      </c>
      <c r="C23" s="95">
        <v>9.23</v>
      </c>
      <c r="D23" s="95">
        <v>2.06</v>
      </c>
      <c r="E23" s="95">
        <v>0.2</v>
      </c>
      <c r="F23" s="95">
        <v>24.76</v>
      </c>
    </row>
    <row r="24" spans="1:6" ht="11.25" customHeight="1">
      <c r="A24" s="94">
        <v>1991</v>
      </c>
      <c r="B24" s="95">
        <v>12.73</v>
      </c>
      <c r="C24" s="95">
        <v>8.64</v>
      </c>
      <c r="D24" s="95">
        <v>1.9</v>
      </c>
      <c r="E24" s="95">
        <v>0.34</v>
      </c>
      <c r="F24" s="95">
        <v>23.61</v>
      </c>
    </row>
    <row r="25" spans="1:6" ht="11.25" customHeight="1">
      <c r="A25" s="94">
        <v>1992</v>
      </c>
      <c r="B25" s="95">
        <v>14.7</v>
      </c>
      <c r="C25" s="95">
        <v>8.4700000000000006</v>
      </c>
      <c r="D25" s="95">
        <v>2.1</v>
      </c>
      <c r="E25" s="95">
        <v>0.27</v>
      </c>
      <c r="F25" s="95">
        <v>25.55</v>
      </c>
    </row>
    <row r="26" spans="1:6" ht="11.25" customHeight="1">
      <c r="A26" s="94">
        <v>1993</v>
      </c>
      <c r="B26" s="95">
        <v>14.19</v>
      </c>
      <c r="C26" s="95">
        <v>8.61</v>
      </c>
      <c r="D26" s="95">
        <v>1.74</v>
      </c>
      <c r="E26" s="95">
        <v>0.34</v>
      </c>
      <c r="F26" s="95">
        <v>24.87</v>
      </c>
    </row>
    <row r="27" spans="1:6" ht="11.25" customHeight="1">
      <c r="A27" s="94">
        <v>1994</v>
      </c>
      <c r="B27" s="95">
        <v>15</v>
      </c>
      <c r="C27" s="95">
        <v>8.3800000000000008</v>
      </c>
      <c r="D27" s="95">
        <v>2</v>
      </c>
      <c r="E27" s="95">
        <v>0.26</v>
      </c>
      <c r="F27" s="95">
        <v>25.64</v>
      </c>
    </row>
    <row r="28" spans="1:6" ht="11.25" customHeight="1">
      <c r="A28" s="94">
        <v>1995</v>
      </c>
      <c r="B28" s="95">
        <v>15.155196738408668</v>
      </c>
      <c r="C28" s="95">
        <v>8.9707792329595542</v>
      </c>
      <c r="D28" s="95">
        <v>1.8941621343652575</v>
      </c>
      <c r="E28" s="95">
        <v>0.33031519318570446</v>
      </c>
      <c r="F28" s="95">
        <v>26.350453298919181</v>
      </c>
    </row>
    <row r="29" spans="1:6" ht="11.25" customHeight="1">
      <c r="A29" s="94">
        <v>1996</v>
      </c>
      <c r="B29" s="95">
        <v>16.584940259653575</v>
      </c>
      <c r="C29" s="95">
        <v>10.276318570681619</v>
      </c>
      <c r="D29" s="95">
        <v>2.0429604840414286</v>
      </c>
      <c r="E29" s="95">
        <v>0.35290932946930553</v>
      </c>
      <c r="F29" s="95">
        <v>29.257128643845931</v>
      </c>
    </row>
    <row r="30" spans="1:6" ht="11.25" customHeight="1">
      <c r="A30" s="94">
        <v>1997</v>
      </c>
      <c r="B30" s="95">
        <v>15.490785645189659</v>
      </c>
      <c r="C30" s="95">
        <v>10.520720964999708</v>
      </c>
      <c r="D30" s="95">
        <v>2.2198946763059153</v>
      </c>
      <c r="E30" s="95">
        <v>0.55482042599812686</v>
      </c>
      <c r="F30" s="95">
        <v>28.786221712493408</v>
      </c>
    </row>
    <row r="31" spans="1:6" ht="11.25" customHeight="1">
      <c r="A31" s="94">
        <v>1998</v>
      </c>
      <c r="B31" s="95">
        <v>14.341537830251887</v>
      </c>
      <c r="C31" s="95">
        <v>10.642561975988265</v>
      </c>
      <c r="D31" s="95">
        <v>2.3414682534451221</v>
      </c>
      <c r="E31" s="95">
        <v>0.67108261123083324</v>
      </c>
      <c r="F31" s="95">
        <v>27.996650670916107</v>
      </c>
    </row>
    <row r="32" spans="1:6" ht="11.25" customHeight="1">
      <c r="A32" s="94">
        <v>1999</v>
      </c>
      <c r="B32" s="95">
        <v>15.210585316600728</v>
      </c>
      <c r="C32" s="95">
        <v>11.375660144291876</v>
      </c>
      <c r="D32" s="95">
        <v>2.449966005513883</v>
      </c>
      <c r="E32" s="95">
        <v>0.64081189598810795</v>
      </c>
      <c r="F32" s="95">
        <v>29.677023362394596</v>
      </c>
    </row>
    <row r="33" spans="1:6" ht="11.25" customHeight="1">
      <c r="A33" s="94">
        <v>2000</v>
      </c>
      <c r="B33" s="95">
        <v>13.818339821594863</v>
      </c>
      <c r="C33" s="95">
        <v>11.123271208765265</v>
      </c>
      <c r="D33" s="95">
        <v>2.2626597118817884</v>
      </c>
      <c r="E33" s="95">
        <v>0.59531628832323946</v>
      </c>
      <c r="F33" s="95">
        <v>27.799587030565156</v>
      </c>
    </row>
    <row r="34" spans="1:6" ht="11.25" customHeight="1">
      <c r="A34" s="94">
        <v>2001</v>
      </c>
      <c r="B34" s="95">
        <v>15.007957631370921</v>
      </c>
      <c r="C34" s="95">
        <v>11.164763484185547</v>
      </c>
      <c r="D34" s="95">
        <v>1.9742335143513288</v>
      </c>
      <c r="E34" s="95">
        <v>0.5095946045207107</v>
      </c>
      <c r="F34" s="95">
        <v>28.65654923442851</v>
      </c>
    </row>
    <row r="35" spans="1:6" ht="11.25" customHeight="1">
      <c r="A35" s="94">
        <v>2002</v>
      </c>
      <c r="B35" s="95">
        <v>14.04126318012495</v>
      </c>
      <c r="C35" s="95">
        <v>11.09589365648859</v>
      </c>
      <c r="D35" s="95">
        <v>2.1888410224364936</v>
      </c>
      <c r="E35" s="95">
        <v>0.55334787962483745</v>
      </c>
      <c r="F35" s="95">
        <v>27.879345738674871</v>
      </c>
    </row>
    <row r="36" spans="1:6" ht="11.25" customHeight="1">
      <c r="A36" s="94">
        <v>2003</v>
      </c>
      <c r="B36" s="95">
        <v>13.542037003595157</v>
      </c>
      <c r="C36" s="95">
        <v>10.793113117149444</v>
      </c>
      <c r="D36" s="95">
        <v>2.1816231003165352</v>
      </c>
      <c r="E36" s="95">
        <v>0.55825174097427066</v>
      </c>
      <c r="F36" s="95">
        <v>27.075024962035407</v>
      </c>
    </row>
    <row r="37" spans="1:6" ht="11.25" customHeight="1">
      <c r="A37" s="94">
        <v>2004</v>
      </c>
      <c r="B37" s="95">
        <v>12.985880538984814</v>
      </c>
      <c r="C37" s="95">
        <v>9.8134818534733768</v>
      </c>
      <c r="D37" s="95">
        <v>2.0473525120365612</v>
      </c>
      <c r="E37" s="95">
        <v>0.53420713518119456</v>
      </c>
      <c r="F37" s="95">
        <v>25.380922039675948</v>
      </c>
    </row>
    <row r="38" spans="1:6" ht="11.25" customHeight="1">
      <c r="A38" s="94">
        <v>2005</v>
      </c>
      <c r="B38" s="95">
        <v>13.54624715216322</v>
      </c>
      <c r="C38" s="95">
        <v>9.5759373407505226</v>
      </c>
      <c r="D38" s="95">
        <v>1.8682609755208865</v>
      </c>
      <c r="E38" s="95">
        <v>0.56221849459733164</v>
      </c>
      <c r="F38" s="95">
        <v>25.552663963031961</v>
      </c>
    </row>
    <row r="39" spans="1:6" ht="11.25" customHeight="1">
      <c r="A39" s="92">
        <v>2006</v>
      </c>
      <c r="B39" s="95">
        <v>15.116042800932085</v>
      </c>
      <c r="C39" s="95">
        <v>9.2514342892914971</v>
      </c>
      <c r="D39" s="95">
        <v>1.8798221991226802</v>
      </c>
      <c r="E39" s="95">
        <v>0.6045403179793567</v>
      </c>
      <c r="F39" s="95">
        <v>26.851839607325619</v>
      </c>
    </row>
    <row r="40" spans="1:6" ht="11.25" customHeight="1">
      <c r="A40" s="94">
        <v>2007</v>
      </c>
      <c r="B40" s="95">
        <v>14.409052850132404</v>
      </c>
      <c r="C40" s="95">
        <v>9.5792005058662859</v>
      </c>
      <c r="D40" s="95">
        <v>1.8281182904922391</v>
      </c>
      <c r="E40" s="95">
        <v>0.62075217323092247</v>
      </c>
      <c r="F40" s="95">
        <v>26.437123819721851</v>
      </c>
    </row>
    <row r="41" spans="1:6" ht="11.25" customHeight="1">
      <c r="A41" s="94">
        <v>2008</v>
      </c>
      <c r="B41" s="95">
        <v>15.564499932301015</v>
      </c>
      <c r="C41" s="95">
        <v>8.8672086562670014</v>
      </c>
      <c r="D41" s="95">
        <v>1.6845306550824697</v>
      </c>
      <c r="E41" s="95">
        <v>0.53723547908542102</v>
      </c>
      <c r="F41" s="95">
        <v>26.653474722735904</v>
      </c>
    </row>
    <row r="42" spans="1:6" ht="11.25" customHeight="1">
      <c r="A42" s="94">
        <v>2009</v>
      </c>
      <c r="B42" s="95">
        <v>14.922551773080123</v>
      </c>
      <c r="C42" s="95">
        <v>9.0456323690659222</v>
      </c>
      <c r="D42" s="95">
        <v>1.615988455429165</v>
      </c>
      <c r="E42" s="95">
        <v>0.54688187505801267</v>
      </c>
      <c r="F42" s="95">
        <v>26.13105447263322</v>
      </c>
    </row>
    <row r="43" spans="1:6" ht="11.25" customHeight="1">
      <c r="A43" s="94">
        <v>2010</v>
      </c>
      <c r="B43" s="95">
        <v>15.702932247472248</v>
      </c>
      <c r="C43" s="95">
        <v>8.535636230047011</v>
      </c>
      <c r="D43" s="95">
        <v>1.6660985235653842</v>
      </c>
      <c r="E43" s="95">
        <v>0.58688706650405509</v>
      </c>
      <c r="F43" s="95">
        <v>26.490499051172311</v>
      </c>
    </row>
    <row r="44" spans="1:6" ht="11.25" customHeight="1">
      <c r="A44" s="94">
        <v>2011</v>
      </c>
      <c r="B44" s="95">
        <v>13.826260025235046</v>
      </c>
      <c r="C44" s="95">
        <v>8.653493999778183</v>
      </c>
      <c r="D44" s="95">
        <v>1.603001275714482</v>
      </c>
      <c r="E44" s="95">
        <v>0.58485251638981706</v>
      </c>
      <c r="F44" s="95">
        <v>24.662527367473803</v>
      </c>
    </row>
    <row r="45" spans="1:6" ht="11.25" customHeight="1">
      <c r="A45" s="94">
        <v>2012</v>
      </c>
      <c r="B45" s="95">
        <v>13.887951130741898</v>
      </c>
      <c r="C45" s="95">
        <v>7.5176984114733738</v>
      </c>
      <c r="D45" s="95">
        <v>1.4813001360176097</v>
      </c>
      <c r="E45" s="95">
        <v>0.56839524404486763</v>
      </c>
      <c r="F45" s="95">
        <v>23.455344922277749</v>
      </c>
    </row>
    <row r="46" spans="1:6" ht="11.25" customHeight="1">
      <c r="A46" s="94">
        <v>2013</v>
      </c>
      <c r="B46" s="95">
        <v>14.477721349144927</v>
      </c>
      <c r="C46" s="95">
        <v>8.2805085263352485</v>
      </c>
      <c r="D46" s="95">
        <v>1.6066115338199976</v>
      </c>
      <c r="E46" s="95">
        <v>0.61693722549402308</v>
      </c>
      <c r="F46" s="95">
        <v>24.981778634794196</v>
      </c>
    </row>
    <row r="47" spans="1:6" ht="11.25" customHeight="1">
      <c r="A47" s="94">
        <v>2014</v>
      </c>
      <c r="B47" s="95">
        <v>13.904661349845991</v>
      </c>
      <c r="C47" s="95">
        <v>6.5959053424532392</v>
      </c>
      <c r="D47" s="95">
        <v>1.6534193877577659</v>
      </c>
      <c r="E47" s="95">
        <v>0.63784308710716697</v>
      </c>
      <c r="F47" s="95">
        <v>22.791829167164163</v>
      </c>
    </row>
    <row r="48" spans="1:6" ht="11.25" customHeight="1">
      <c r="A48" s="94">
        <v>2015</v>
      </c>
      <c r="B48" s="95">
        <v>14.86293770004259</v>
      </c>
      <c r="C48" s="95">
        <v>6.7673417421325111</v>
      </c>
      <c r="D48" s="95">
        <v>1.6913419204171967</v>
      </c>
      <c r="E48" s="95">
        <v>0.68145783150864014</v>
      </c>
      <c r="F48" s="95">
        <v>24.003079194100938</v>
      </c>
    </row>
    <row r="49" spans="1:6" ht="11.25" customHeight="1">
      <c r="A49" s="94">
        <v>2016</v>
      </c>
      <c r="B49" s="95">
        <v>16.569291338409691</v>
      </c>
      <c r="C49" s="95">
        <v>7.5461161696390899</v>
      </c>
      <c r="D49" s="95">
        <v>1.852380455997912</v>
      </c>
      <c r="E49" s="95">
        <v>0.54991528317694938</v>
      </c>
      <c r="F49" s="95">
        <v>26.510516067450741</v>
      </c>
    </row>
    <row r="50" spans="1:6" ht="11.25" customHeight="1">
      <c r="A50" s="94">
        <v>2017</v>
      </c>
      <c r="B50" s="95">
        <v>16.247551260056273</v>
      </c>
      <c r="C50" s="95">
        <v>7.3379026334988708</v>
      </c>
      <c r="D50" s="95">
        <v>1.657033586467209</v>
      </c>
      <c r="E50" s="95">
        <v>0.46729721358597232</v>
      </c>
      <c r="F50" s="95">
        <v>25.709784693608324</v>
      </c>
    </row>
    <row r="51" spans="1:6" ht="11.25" customHeight="1">
      <c r="A51" s="94">
        <v>2018</v>
      </c>
      <c r="B51" s="380">
        <v>15.853034365273444</v>
      </c>
      <c r="C51" s="380">
        <v>7.0526128805809725</v>
      </c>
      <c r="D51" s="95">
        <v>1.720372334289535</v>
      </c>
      <c r="E51" s="95">
        <v>0.49139149308932062</v>
      </c>
      <c r="F51" s="380">
        <v>25.117411073233274</v>
      </c>
    </row>
    <row r="52" spans="1:6" ht="11.25" customHeight="1">
      <c r="A52" s="94">
        <v>2019</v>
      </c>
      <c r="B52" s="380">
        <v>15.179990821448662</v>
      </c>
      <c r="C52" s="380">
        <v>5.6995339626688706</v>
      </c>
      <c r="D52" s="95">
        <v>1.3219639049085856</v>
      </c>
      <c r="E52" s="95">
        <v>0.54866162023030896</v>
      </c>
      <c r="F52" s="380">
        <v>22.750150309256426</v>
      </c>
    </row>
    <row r="53" spans="1:6" ht="11.25" customHeight="1">
      <c r="A53" s="94">
        <v>2020</v>
      </c>
      <c r="B53" s="380">
        <v>14.279500390619171</v>
      </c>
      <c r="C53" s="380">
        <v>5.3350124293472172</v>
      </c>
      <c r="D53" s="95">
        <v>1.2258243264359914</v>
      </c>
      <c r="E53" s="95">
        <v>0.35078489545038138</v>
      </c>
      <c r="F53" s="95">
        <v>21.191122041852761</v>
      </c>
    </row>
    <row r="54" spans="1:6" ht="11.25" customHeight="1">
      <c r="A54" s="395">
        <v>2021</v>
      </c>
      <c r="B54" s="385">
        <v>14.29536619336648</v>
      </c>
      <c r="C54" s="385">
        <v>5.0035246629715626</v>
      </c>
      <c r="D54" s="397">
        <v>1.3940628248141924</v>
      </c>
      <c r="E54" s="398">
        <v>1.6774780228679731E-2</v>
      </c>
      <c r="F54" s="399">
        <v>20.709728461380912</v>
      </c>
    </row>
    <row r="55" spans="1:6" ht="11.25" customHeight="1">
      <c r="A55" s="396">
        <v>2022</v>
      </c>
      <c r="B55" s="384">
        <v>14.135036732481934</v>
      </c>
      <c r="C55" s="384">
        <v>5.3044073352093832</v>
      </c>
      <c r="D55" s="400">
        <v>1.6010920867169598</v>
      </c>
      <c r="E55" s="400">
        <v>4.6316360876865303E-2</v>
      </c>
      <c r="F55" s="386">
        <v>21.086852515285145</v>
      </c>
    </row>
    <row r="56" spans="1:6" ht="11.25" customHeight="1">
      <c r="A56" s="409" t="s">
        <v>82</v>
      </c>
      <c r="B56" s="410"/>
    </row>
    <row r="57" spans="1:6">
      <c r="A57" s="4" t="s">
        <v>24</v>
      </c>
    </row>
  </sheetData>
  <pageMargins left="0.7" right="0.7" top="0.75" bottom="0.75" header="0.3" footer="0.3"/>
  <pageSetup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F1B07-1484-4F95-A9A3-7FD60085B366}">
  <sheetPr transitionEvaluation="1" codeName="Sheet119">
    <pageSetUpPr fitToPage="1"/>
  </sheetPr>
  <dimension ref="A1:AA131"/>
  <sheetViews>
    <sheetView showGridLines="0" tabSelected="1" topLeftCell="A57" zoomScale="120" zoomScaleNormal="120" workbookViewId="0"/>
  </sheetViews>
  <sheetFormatPr defaultColWidth="9.140625" defaultRowHeight="11.25"/>
  <cols>
    <col min="1" max="1" width="11.140625" style="276" customWidth="1"/>
    <col min="2" max="14" width="14.42578125" style="276" customWidth="1"/>
    <col min="15" max="26" width="12.7109375" style="276" customWidth="1"/>
    <col min="27" max="33" width="20.7109375" style="276" customWidth="1"/>
    <col min="34" max="16384" width="9.140625" style="276"/>
  </cols>
  <sheetData>
    <row r="1" spans="1:14" ht="11.25" customHeight="1">
      <c r="A1" s="124" t="s">
        <v>241</v>
      </c>
      <c r="B1" s="275"/>
      <c r="C1" s="275"/>
      <c r="D1" s="275"/>
      <c r="E1" s="275"/>
      <c r="F1" s="275"/>
      <c r="G1" s="275"/>
      <c r="H1" s="275"/>
      <c r="I1" s="275"/>
      <c r="J1" s="275"/>
      <c r="K1" s="275"/>
      <c r="L1" s="275"/>
      <c r="M1" s="275"/>
      <c r="N1" s="275"/>
    </row>
    <row r="2" spans="1:14" ht="22.5">
      <c r="A2" s="390" t="s">
        <v>23</v>
      </c>
      <c r="B2" s="391" t="s">
        <v>180</v>
      </c>
      <c r="C2" s="391" t="s">
        <v>181</v>
      </c>
      <c r="D2" s="391" t="s">
        <v>182</v>
      </c>
      <c r="E2" s="391" t="s">
        <v>183</v>
      </c>
      <c r="F2" s="391" t="s">
        <v>184</v>
      </c>
      <c r="G2" s="391" t="s">
        <v>185</v>
      </c>
      <c r="H2" s="391" t="s">
        <v>186</v>
      </c>
      <c r="I2" s="391" t="s">
        <v>187</v>
      </c>
      <c r="J2" s="392" t="s">
        <v>191</v>
      </c>
      <c r="K2" s="391" t="s">
        <v>188</v>
      </c>
      <c r="L2" s="391" t="s">
        <v>189</v>
      </c>
      <c r="M2" s="391" t="s">
        <v>192</v>
      </c>
      <c r="N2" s="391" t="s">
        <v>190</v>
      </c>
    </row>
    <row r="3" spans="1:14" ht="11.25" customHeight="1">
      <c r="A3" s="277" t="s">
        <v>44</v>
      </c>
    </row>
    <row r="4" spans="1:14" ht="11.25" customHeight="1">
      <c r="A4" s="126">
        <v>1990</v>
      </c>
      <c r="B4" s="285">
        <v>2693.38</v>
      </c>
      <c r="C4" s="285">
        <v>2717.79</v>
      </c>
      <c r="D4" s="285">
        <v>2255.21</v>
      </c>
      <c r="E4" s="285">
        <v>3234.33</v>
      </c>
      <c r="F4" s="285">
        <v>7899.29</v>
      </c>
      <c r="G4" s="285">
        <v>13554.31</v>
      </c>
      <c r="H4" s="285">
        <v>14248.92</v>
      </c>
      <c r="I4" s="285">
        <v>10266.07</v>
      </c>
      <c r="J4" s="285">
        <v>7697.55</v>
      </c>
      <c r="K4" s="285">
        <v>8037.7</v>
      </c>
      <c r="L4" s="285">
        <v>4364.8599999999997</v>
      </c>
      <c r="M4" s="285">
        <v>1861.51</v>
      </c>
      <c r="N4" s="286">
        <v>78830.92</v>
      </c>
    </row>
    <row r="5" spans="1:14" ht="11.25" customHeight="1">
      <c r="A5" s="126">
        <v>1991</v>
      </c>
      <c r="B5" s="285">
        <v>1384.96</v>
      </c>
      <c r="C5" s="285">
        <v>2996.32</v>
      </c>
      <c r="D5" s="285">
        <v>2508.52</v>
      </c>
      <c r="E5" s="285">
        <v>3677.64</v>
      </c>
      <c r="F5" s="285">
        <v>7058.52</v>
      </c>
      <c r="G5" s="285">
        <v>14639.31</v>
      </c>
      <c r="H5" s="285">
        <v>11173.97</v>
      </c>
      <c r="I5" s="285">
        <v>7560.29</v>
      </c>
      <c r="J5" s="285">
        <v>11182.48</v>
      </c>
      <c r="K5" s="285">
        <v>8118.84</v>
      </c>
      <c r="L5" s="285">
        <v>2545.17</v>
      </c>
      <c r="M5" s="285">
        <v>2851.96</v>
      </c>
      <c r="N5" s="286">
        <v>75697.98</v>
      </c>
    </row>
    <row r="6" spans="1:14" ht="11.25" customHeight="1">
      <c r="A6" s="126">
        <v>1992</v>
      </c>
      <c r="B6" s="285">
        <v>2033.38</v>
      </c>
      <c r="C6" s="285">
        <v>2486.3200000000002</v>
      </c>
      <c r="D6" s="285">
        <v>1926.45</v>
      </c>
      <c r="E6" s="285">
        <v>3155.28</v>
      </c>
      <c r="F6" s="285">
        <v>14647.02</v>
      </c>
      <c r="G6" s="285">
        <v>24033.99</v>
      </c>
      <c r="H6" s="285">
        <v>23329.59</v>
      </c>
      <c r="I6" s="285">
        <v>16447.86</v>
      </c>
      <c r="J6" s="285">
        <v>11920.17</v>
      </c>
      <c r="K6" s="285">
        <v>9853.3700000000008</v>
      </c>
      <c r="L6" s="285">
        <v>3895.4</v>
      </c>
      <c r="M6" s="285">
        <v>2170.21</v>
      </c>
      <c r="N6" s="286">
        <v>115899.04</v>
      </c>
    </row>
    <row r="7" spans="1:14" ht="11.25" customHeight="1">
      <c r="A7" s="126">
        <v>1993</v>
      </c>
      <c r="B7" s="285">
        <v>3030.29</v>
      </c>
      <c r="C7" s="285">
        <v>2242.31</v>
      </c>
      <c r="D7" s="285">
        <v>3805.21</v>
      </c>
      <c r="E7" s="285">
        <v>4302.66</v>
      </c>
      <c r="F7" s="285">
        <v>10540.64</v>
      </c>
      <c r="G7" s="285">
        <v>21984.39</v>
      </c>
      <c r="H7" s="285">
        <v>18731.560000000001</v>
      </c>
      <c r="I7" s="285">
        <v>18518.810000000001</v>
      </c>
      <c r="J7" s="285">
        <v>16874.830000000002</v>
      </c>
      <c r="K7" s="285">
        <v>10176.879999999999</v>
      </c>
      <c r="L7" s="285">
        <v>4491.3900000000003</v>
      </c>
      <c r="M7" s="285">
        <v>1457.61</v>
      </c>
      <c r="N7" s="286">
        <v>116156.58</v>
      </c>
    </row>
    <row r="8" spans="1:14" ht="11.25" customHeight="1">
      <c r="A8" s="126">
        <v>1994</v>
      </c>
      <c r="B8" s="285">
        <v>3045.47</v>
      </c>
      <c r="C8" s="285">
        <v>2601.9499999999998</v>
      </c>
      <c r="D8" s="285">
        <v>2867.08</v>
      </c>
      <c r="E8" s="285">
        <v>3867.96</v>
      </c>
      <c r="F8" s="285">
        <v>8011.35</v>
      </c>
      <c r="G8" s="285">
        <v>20371.66</v>
      </c>
      <c r="H8" s="285">
        <v>21154.799999999999</v>
      </c>
      <c r="I8" s="285">
        <v>17237.73</v>
      </c>
      <c r="J8" s="285">
        <v>15834.78</v>
      </c>
      <c r="K8" s="285">
        <v>11188.09</v>
      </c>
      <c r="L8" s="285">
        <v>4111.0600000000004</v>
      </c>
      <c r="M8" s="285">
        <v>2434.86</v>
      </c>
      <c r="N8" s="286">
        <v>112726.79</v>
      </c>
    </row>
    <row r="9" spans="1:14" ht="11.25" customHeight="1">
      <c r="A9" s="126">
        <v>1995</v>
      </c>
      <c r="B9" s="285">
        <v>1823.92</v>
      </c>
      <c r="C9" s="285">
        <v>3632.67</v>
      </c>
      <c r="D9" s="285">
        <v>3191.3</v>
      </c>
      <c r="E9" s="285">
        <v>5047.18</v>
      </c>
      <c r="F9" s="285">
        <v>11205.92</v>
      </c>
      <c r="G9" s="285">
        <v>18596.439999999999</v>
      </c>
      <c r="H9" s="285">
        <v>22297.78</v>
      </c>
      <c r="I9" s="285">
        <v>18304.48</v>
      </c>
      <c r="J9" s="285">
        <v>13689.48</v>
      </c>
      <c r="K9" s="285">
        <v>9040.73</v>
      </c>
      <c r="L9" s="285">
        <v>8190.95</v>
      </c>
      <c r="M9" s="285">
        <v>3048.75</v>
      </c>
      <c r="N9" s="286">
        <v>118069.59999999998</v>
      </c>
    </row>
    <row r="10" spans="1:14" ht="11.25" customHeight="1">
      <c r="A10" s="126">
        <v>1996</v>
      </c>
      <c r="B10" s="285">
        <v>3755.28</v>
      </c>
      <c r="C10" s="285">
        <v>3346.3</v>
      </c>
      <c r="D10" s="285">
        <v>4060.63</v>
      </c>
      <c r="E10" s="285">
        <v>4787.21</v>
      </c>
      <c r="F10" s="285">
        <v>14403.81</v>
      </c>
      <c r="G10" s="285">
        <v>19732.89</v>
      </c>
      <c r="H10" s="285">
        <v>27449.08</v>
      </c>
      <c r="I10" s="285">
        <v>15931.24</v>
      </c>
      <c r="J10" s="285">
        <v>13323.27</v>
      </c>
      <c r="K10" s="285">
        <v>10099.41</v>
      </c>
      <c r="L10" s="285">
        <v>6240.54</v>
      </c>
      <c r="M10" s="285">
        <v>3704.66</v>
      </c>
      <c r="N10" s="286">
        <v>126834.32</v>
      </c>
    </row>
    <row r="11" spans="1:14" ht="11.25" customHeight="1">
      <c r="A11" s="126">
        <v>1997</v>
      </c>
      <c r="B11" s="285">
        <v>4333.42</v>
      </c>
      <c r="C11" s="285">
        <v>3838.54</v>
      </c>
      <c r="D11" s="285">
        <v>5086.82</v>
      </c>
      <c r="E11" s="285">
        <v>4076.23</v>
      </c>
      <c r="F11" s="285">
        <v>13872.88</v>
      </c>
      <c r="G11" s="285">
        <v>22610.71</v>
      </c>
      <c r="H11" s="285">
        <v>27696.28</v>
      </c>
      <c r="I11" s="285">
        <v>16082.27</v>
      </c>
      <c r="J11" s="285">
        <v>10741.11</v>
      </c>
      <c r="K11" s="285">
        <v>10395.799999999999</v>
      </c>
      <c r="L11" s="285">
        <v>8843.2199999999993</v>
      </c>
      <c r="M11" s="285">
        <v>6867.53</v>
      </c>
      <c r="N11" s="286">
        <v>134444.81000000003</v>
      </c>
    </row>
    <row r="12" spans="1:14" ht="11.25" customHeight="1">
      <c r="A12" s="126">
        <v>1998</v>
      </c>
      <c r="B12" s="285">
        <v>3235.93</v>
      </c>
      <c r="C12" s="285">
        <v>3045.47</v>
      </c>
      <c r="D12" s="285">
        <v>5561.35</v>
      </c>
      <c r="E12" s="285">
        <v>5322.64</v>
      </c>
      <c r="F12" s="285">
        <v>11844.62</v>
      </c>
      <c r="G12" s="285">
        <v>24298.39</v>
      </c>
      <c r="H12" s="285">
        <v>21979.57</v>
      </c>
      <c r="I12" s="285">
        <v>19189.169999999998</v>
      </c>
      <c r="J12" s="285">
        <v>18111.87</v>
      </c>
      <c r="K12" s="285">
        <v>13945.47</v>
      </c>
      <c r="L12" s="285">
        <v>12498.48</v>
      </c>
      <c r="M12" s="285">
        <v>4925.91</v>
      </c>
      <c r="N12" s="286">
        <v>143958.87</v>
      </c>
    </row>
    <row r="13" spans="1:14" ht="11.25" customHeight="1">
      <c r="A13" s="126">
        <v>1999</v>
      </c>
      <c r="B13" s="285">
        <v>3202.97</v>
      </c>
      <c r="C13" s="285">
        <v>5588</v>
      </c>
      <c r="D13" s="285">
        <v>7040.01</v>
      </c>
      <c r="E13" s="285">
        <v>5802.5</v>
      </c>
      <c r="F13" s="285">
        <v>13055.8</v>
      </c>
      <c r="G13" s="285">
        <v>24516.560000000001</v>
      </c>
      <c r="H13" s="285">
        <v>23092.639999999999</v>
      </c>
      <c r="I13" s="285">
        <v>20500.05</v>
      </c>
      <c r="J13" s="285">
        <v>19977.599999999999</v>
      </c>
      <c r="K13" s="285">
        <v>15444.75</v>
      </c>
      <c r="L13" s="285">
        <v>10151.33</v>
      </c>
      <c r="M13" s="285">
        <v>5496.69</v>
      </c>
      <c r="N13" s="286">
        <v>153868.9</v>
      </c>
    </row>
    <row r="14" spans="1:14" ht="11.25" customHeight="1">
      <c r="A14" s="126">
        <v>2000</v>
      </c>
      <c r="B14" s="285">
        <v>6431.28</v>
      </c>
      <c r="C14" s="285">
        <v>5893.21</v>
      </c>
      <c r="D14" s="285">
        <v>8087.23</v>
      </c>
      <c r="E14" s="285">
        <v>8093.07</v>
      </c>
      <c r="F14" s="285">
        <v>17084.38</v>
      </c>
      <c r="G14" s="285">
        <v>21129.15</v>
      </c>
      <c r="H14" s="285">
        <v>26836.19</v>
      </c>
      <c r="I14" s="285">
        <v>20999.73</v>
      </c>
      <c r="J14" s="285">
        <v>15873.98</v>
      </c>
      <c r="K14" s="285">
        <v>11903.43</v>
      </c>
      <c r="L14" s="285">
        <v>7856.14</v>
      </c>
      <c r="M14" s="285">
        <v>5329.41</v>
      </c>
      <c r="N14" s="286">
        <v>155517.20000000001</v>
      </c>
    </row>
    <row r="15" spans="1:14" ht="11.25" customHeight="1">
      <c r="A15" s="28">
        <v>2001</v>
      </c>
      <c r="B15" s="285">
        <v>6912.87</v>
      </c>
      <c r="C15" s="285">
        <v>4257.3500000000004</v>
      </c>
      <c r="D15" s="285">
        <v>4379.88</v>
      </c>
      <c r="E15" s="285">
        <v>5132.75</v>
      </c>
      <c r="F15" s="285">
        <v>13567.76</v>
      </c>
      <c r="G15" s="285">
        <v>22591.96</v>
      </c>
      <c r="H15" s="285">
        <v>29012.3</v>
      </c>
      <c r="I15" s="285">
        <v>17090.14</v>
      </c>
      <c r="J15" s="285">
        <v>16265.42</v>
      </c>
      <c r="K15" s="285">
        <v>14743.59</v>
      </c>
      <c r="L15" s="285">
        <v>8901.2000000000007</v>
      </c>
      <c r="M15" s="285">
        <v>3172.12</v>
      </c>
      <c r="N15" s="286">
        <v>146027.34</v>
      </c>
    </row>
    <row r="16" spans="1:14" ht="11.25" customHeight="1">
      <c r="A16" s="28">
        <v>2002</v>
      </c>
      <c r="B16" s="285">
        <v>2623.43</v>
      </c>
      <c r="C16" s="285">
        <v>1299.8499999999999</v>
      </c>
      <c r="D16" s="285">
        <v>1712.46</v>
      </c>
      <c r="E16" s="285">
        <v>2367.64</v>
      </c>
      <c r="F16" s="285">
        <v>10267.43</v>
      </c>
      <c r="G16" s="285">
        <v>30614.04</v>
      </c>
      <c r="H16" s="285">
        <v>30485.07</v>
      </c>
      <c r="I16" s="285">
        <v>20838.25</v>
      </c>
      <c r="J16" s="285">
        <v>24014.17</v>
      </c>
      <c r="K16" s="285">
        <v>16704.13</v>
      </c>
      <c r="L16" s="285">
        <v>11746.96</v>
      </c>
      <c r="M16" s="285">
        <v>3431.46</v>
      </c>
      <c r="N16" s="286">
        <v>156104.88999999998</v>
      </c>
    </row>
    <row r="17" spans="1:27" ht="11.25" customHeight="1">
      <c r="A17" s="28">
        <v>2003</v>
      </c>
      <c r="B17" s="285">
        <v>1910.67</v>
      </c>
      <c r="C17" s="285">
        <v>2076</v>
      </c>
      <c r="D17" s="285">
        <v>2096.6</v>
      </c>
      <c r="E17" s="285">
        <v>1957.31</v>
      </c>
      <c r="F17" s="285">
        <v>13399.38</v>
      </c>
      <c r="G17" s="285">
        <v>26978.42</v>
      </c>
      <c r="H17" s="285">
        <v>29039.02</v>
      </c>
      <c r="I17" s="285">
        <v>17941.87</v>
      </c>
      <c r="J17" s="285">
        <v>21131.86</v>
      </c>
      <c r="K17" s="285">
        <v>17335.8</v>
      </c>
      <c r="L17" s="285">
        <v>10757</v>
      </c>
      <c r="M17" s="285">
        <v>2660.38</v>
      </c>
      <c r="N17" s="286">
        <v>147284.31</v>
      </c>
    </row>
    <row r="18" spans="1:27" ht="11.25" customHeight="1">
      <c r="A18" s="28">
        <v>2004</v>
      </c>
      <c r="B18" s="285">
        <v>2355.23</v>
      </c>
      <c r="C18" s="285">
        <v>1193.6400000000001</v>
      </c>
      <c r="D18" s="285">
        <v>1644.24</v>
      </c>
      <c r="E18" s="285">
        <v>1789.39</v>
      </c>
      <c r="F18" s="285">
        <v>16128.77</v>
      </c>
      <c r="G18" s="285">
        <v>27870.22</v>
      </c>
      <c r="H18" s="285">
        <v>31464.94</v>
      </c>
      <c r="I18" s="285">
        <v>18963.5</v>
      </c>
      <c r="J18" s="285">
        <v>21473.47</v>
      </c>
      <c r="K18" s="285">
        <v>22987.32</v>
      </c>
      <c r="L18" s="285">
        <v>12699.85</v>
      </c>
      <c r="M18" s="285">
        <v>2129.02</v>
      </c>
      <c r="N18" s="286">
        <v>160699.59</v>
      </c>
    </row>
    <row r="19" spans="1:27" ht="11.25" customHeight="1">
      <c r="A19" s="28">
        <v>2005</v>
      </c>
      <c r="B19" s="285">
        <v>1797.49225</v>
      </c>
      <c r="C19" s="285">
        <v>1970.7292399999999</v>
      </c>
      <c r="D19" s="285">
        <v>1414.85365</v>
      </c>
      <c r="E19" s="285">
        <v>1364.7271599999999</v>
      </c>
      <c r="F19" s="285">
        <v>10899.818720000001</v>
      </c>
      <c r="G19" s="285">
        <v>30589.635109999999</v>
      </c>
      <c r="H19" s="285">
        <v>31785.80789</v>
      </c>
      <c r="I19" s="285">
        <v>22608.76237</v>
      </c>
      <c r="J19" s="285">
        <v>24146.58322</v>
      </c>
      <c r="K19" s="285">
        <v>21619.698399999997</v>
      </c>
      <c r="L19" s="285">
        <v>12063.166880000001</v>
      </c>
      <c r="M19" s="285">
        <v>1953.8815199999999</v>
      </c>
      <c r="N19" s="286">
        <v>162215.15641</v>
      </c>
    </row>
    <row r="20" spans="1:27" ht="11.25" customHeight="1">
      <c r="A20" s="28">
        <v>2006</v>
      </c>
      <c r="B20" s="285">
        <v>1567.0938200000001</v>
      </c>
      <c r="C20" s="285">
        <v>885.23509999999999</v>
      </c>
      <c r="D20" s="285">
        <v>1106.319</v>
      </c>
      <c r="E20" s="285">
        <v>1171.2208700000001</v>
      </c>
      <c r="F20" s="285">
        <v>6911.2033700000002</v>
      </c>
      <c r="G20" s="285">
        <v>30301.931940000002</v>
      </c>
      <c r="H20" s="285">
        <v>30503.487300000001</v>
      </c>
      <c r="I20" s="285">
        <v>14942.894849999999</v>
      </c>
      <c r="J20" s="285">
        <v>24789.129120000001</v>
      </c>
      <c r="K20" s="285">
        <v>21496.67828</v>
      </c>
      <c r="L20" s="285">
        <v>11194.797140000001</v>
      </c>
      <c r="M20" s="285">
        <v>1548.70948</v>
      </c>
      <c r="N20" s="286">
        <v>146418.70027</v>
      </c>
    </row>
    <row r="21" spans="1:27" ht="11.25" customHeight="1">
      <c r="A21" s="28">
        <v>2007</v>
      </c>
      <c r="B21" s="285">
        <v>1033.5995500000001</v>
      </c>
      <c r="C21" s="285">
        <v>1004.58672</v>
      </c>
      <c r="D21" s="285">
        <v>1843.1962699999999</v>
      </c>
      <c r="E21" s="285">
        <v>1868.0886599999999</v>
      </c>
      <c r="F21" s="285">
        <v>9559.589320000001</v>
      </c>
      <c r="G21" s="285">
        <v>32877.095780000003</v>
      </c>
      <c r="H21" s="285">
        <v>26775.176079999997</v>
      </c>
      <c r="I21" s="285">
        <v>21717.790850000001</v>
      </c>
      <c r="J21" s="285">
        <v>23887.24913</v>
      </c>
      <c r="K21" s="285">
        <v>20534.118269999999</v>
      </c>
      <c r="L21" s="285">
        <v>13188.36406</v>
      </c>
      <c r="M21" s="285">
        <v>3604.13589</v>
      </c>
      <c r="N21" s="286">
        <v>157892.99058000001</v>
      </c>
      <c r="O21" s="22"/>
    </row>
    <row r="22" spans="1:27" ht="11.25" customHeight="1">
      <c r="A22" s="28">
        <v>2008</v>
      </c>
      <c r="B22" s="285">
        <v>2019.8393999999998</v>
      </c>
      <c r="C22" s="285">
        <v>1294.6378099999999</v>
      </c>
      <c r="D22" s="285">
        <v>1818.0282999999999</v>
      </c>
      <c r="E22" s="285">
        <v>1574.4903300000001</v>
      </c>
      <c r="F22" s="285">
        <v>8865.8013900000005</v>
      </c>
      <c r="G22" s="285">
        <v>29796.575250000002</v>
      </c>
      <c r="H22" s="285">
        <v>26911.479039999998</v>
      </c>
      <c r="I22" s="285">
        <v>26863.32127</v>
      </c>
      <c r="J22" s="285">
        <v>24987.124019999999</v>
      </c>
      <c r="K22" s="285">
        <v>20749.002780000003</v>
      </c>
      <c r="L22" s="285">
        <v>10208.528630000001</v>
      </c>
      <c r="M22" s="285">
        <v>2566.70471</v>
      </c>
      <c r="N22" s="286">
        <v>157655.53293000002</v>
      </c>
      <c r="O22" s="22"/>
    </row>
    <row r="23" spans="1:27" ht="11.25" customHeight="1">
      <c r="A23" s="28">
        <v>2009</v>
      </c>
      <c r="B23" s="86">
        <v>1192.06557</v>
      </c>
      <c r="C23" s="86">
        <v>1538.0038300000001</v>
      </c>
      <c r="D23" s="86">
        <v>2047.53386</v>
      </c>
      <c r="E23" s="86">
        <v>1538.6828600000001</v>
      </c>
      <c r="F23" s="86">
        <v>8687.7913900000003</v>
      </c>
      <c r="G23" s="86">
        <v>26476.91056</v>
      </c>
      <c r="H23" s="86">
        <v>35596.942350000005</v>
      </c>
      <c r="I23" s="86">
        <v>24082.208260000003</v>
      </c>
      <c r="J23" s="86">
        <v>29463.54506</v>
      </c>
      <c r="K23" s="86">
        <v>19928.82387</v>
      </c>
      <c r="L23" s="86">
        <v>15882.621590000001</v>
      </c>
      <c r="M23" s="86">
        <v>3507.8909100000001</v>
      </c>
      <c r="N23" s="286">
        <v>169943.02010999998</v>
      </c>
      <c r="O23" s="22"/>
    </row>
    <row r="24" spans="1:27" ht="11.25" customHeight="1">
      <c r="A24" s="28">
        <v>2010</v>
      </c>
      <c r="B24" s="86">
        <v>1602.98947</v>
      </c>
      <c r="C24" s="86">
        <v>1278.7843799999998</v>
      </c>
      <c r="D24" s="86">
        <v>2196.1033399999997</v>
      </c>
      <c r="E24" s="86">
        <v>2340.02547</v>
      </c>
      <c r="F24" s="86">
        <v>8969.3105999999989</v>
      </c>
      <c r="G24" s="86">
        <v>28405.983469999999</v>
      </c>
      <c r="H24" s="86">
        <v>25983.990149999998</v>
      </c>
      <c r="I24" s="86">
        <v>28414.065620000001</v>
      </c>
      <c r="J24" s="86">
        <v>34471.513679999996</v>
      </c>
      <c r="K24" s="86">
        <v>36155.582539999996</v>
      </c>
      <c r="L24" s="86">
        <v>12417.213740000001</v>
      </c>
      <c r="M24" s="86">
        <v>3845.2906699999999</v>
      </c>
      <c r="N24" s="286">
        <v>186080.85313</v>
      </c>
    </row>
    <row r="25" spans="1:27" ht="11.25" customHeight="1">
      <c r="A25" s="128">
        <v>2011</v>
      </c>
      <c r="B25" s="293">
        <v>2464.9239199999997</v>
      </c>
      <c r="C25" s="293">
        <v>2264.9272299999998</v>
      </c>
      <c r="D25" s="293">
        <v>3113.8742499999998</v>
      </c>
      <c r="E25" s="293">
        <v>3122.7213999999999</v>
      </c>
      <c r="F25" s="293">
        <v>9647.1348600000001</v>
      </c>
      <c r="G25" s="293">
        <v>37579.243649999997</v>
      </c>
      <c r="H25" s="293">
        <v>22985.426449999999</v>
      </c>
      <c r="I25" s="293">
        <v>33580.58625</v>
      </c>
      <c r="J25" s="293">
        <v>42077.475020000005</v>
      </c>
      <c r="K25" s="293">
        <v>27652.01598</v>
      </c>
      <c r="L25" s="293">
        <v>13847.11614</v>
      </c>
      <c r="M25" s="293">
        <v>4108.1653900000001</v>
      </c>
      <c r="N25" s="286">
        <v>202443.61054000002</v>
      </c>
    </row>
    <row r="26" spans="1:27" ht="11.25" customHeight="1">
      <c r="A26" s="128">
        <v>2012</v>
      </c>
      <c r="B26" s="293">
        <v>2774.6093799999999</v>
      </c>
      <c r="C26" s="293">
        <v>2952.90157</v>
      </c>
      <c r="D26" s="293">
        <v>3293.9455699999999</v>
      </c>
      <c r="E26" s="293">
        <v>3403.9495999999999</v>
      </c>
      <c r="F26" s="293">
        <v>8317.6022900000007</v>
      </c>
      <c r="G26" s="293">
        <v>23796.513500000001</v>
      </c>
      <c r="H26" s="293">
        <v>22135.187519999999</v>
      </c>
      <c r="I26" s="293">
        <v>26289.142909999999</v>
      </c>
      <c r="J26" s="293">
        <v>21361.87226</v>
      </c>
      <c r="K26" s="293">
        <v>20224.959719999999</v>
      </c>
      <c r="L26" s="293">
        <v>11395.98654</v>
      </c>
      <c r="M26" s="293">
        <v>4176.06113</v>
      </c>
      <c r="N26" s="286">
        <v>150122.73199</v>
      </c>
    </row>
    <row r="27" spans="1:27" ht="11.25" customHeight="1">
      <c r="A27" s="128">
        <v>2013</v>
      </c>
      <c r="B27" s="293">
        <v>3622.7958100000001</v>
      </c>
      <c r="C27" s="293">
        <v>2890.4909300000004</v>
      </c>
      <c r="D27" s="293">
        <v>3692.91381</v>
      </c>
      <c r="E27" s="293">
        <v>3727.6476299999999</v>
      </c>
      <c r="F27" s="293">
        <v>11166.187759999999</v>
      </c>
      <c r="G27" s="293">
        <v>20826.58784</v>
      </c>
      <c r="H27" s="293">
        <v>25403.28831</v>
      </c>
      <c r="I27" s="293">
        <v>19847.330020000001</v>
      </c>
      <c r="J27" s="293">
        <v>20365.10313</v>
      </c>
      <c r="K27" s="293">
        <v>19563.921449999998</v>
      </c>
      <c r="L27" s="293">
        <v>12629.036029999999</v>
      </c>
      <c r="M27" s="293">
        <v>2829.65879</v>
      </c>
      <c r="N27" s="286">
        <v>146564.96150999996</v>
      </c>
    </row>
    <row r="28" spans="1:27" ht="11.25" customHeight="1">
      <c r="A28" s="128">
        <v>2014</v>
      </c>
      <c r="B28" s="293">
        <v>2404.7994700000004</v>
      </c>
      <c r="C28" s="293">
        <v>2112.97586</v>
      </c>
      <c r="D28" s="293">
        <v>1922.57368</v>
      </c>
      <c r="E28" s="293">
        <v>2044.6259700000001</v>
      </c>
      <c r="F28" s="293">
        <v>10363.60615</v>
      </c>
      <c r="G28" s="293">
        <v>22765.559499999999</v>
      </c>
      <c r="H28" s="293">
        <v>29242.57359</v>
      </c>
      <c r="I28" s="293">
        <v>30317.278309999998</v>
      </c>
      <c r="J28" s="293">
        <v>31530.6273</v>
      </c>
      <c r="K28" s="293">
        <v>17578.381559999998</v>
      </c>
      <c r="L28" s="293">
        <v>9096.0763699999989</v>
      </c>
      <c r="M28" s="293">
        <v>2123.7564700000003</v>
      </c>
      <c r="N28" s="286">
        <v>161502.83422999998</v>
      </c>
    </row>
    <row r="29" spans="1:27" ht="11.25" customHeight="1">
      <c r="A29" s="128">
        <v>2015</v>
      </c>
      <c r="B29" s="293">
        <v>1626.88096</v>
      </c>
      <c r="C29" s="293">
        <v>1948.7204999999999</v>
      </c>
      <c r="D29" s="293">
        <v>2077.1639799999998</v>
      </c>
      <c r="E29" s="293">
        <v>2242.2945800000002</v>
      </c>
      <c r="F29" s="293">
        <v>11663.88118</v>
      </c>
      <c r="G29" s="293">
        <v>17001.436389999999</v>
      </c>
      <c r="H29" s="293">
        <v>17546.886329999998</v>
      </c>
      <c r="I29" s="293">
        <v>16951.318719999999</v>
      </c>
      <c r="J29" s="293">
        <v>22072.706329999997</v>
      </c>
      <c r="K29" s="293">
        <v>18970.12415</v>
      </c>
      <c r="L29" s="293">
        <v>8390.1145099999994</v>
      </c>
      <c r="M29" s="293">
        <v>2350.7619799999998</v>
      </c>
      <c r="N29" s="286">
        <v>122842.28960999999</v>
      </c>
      <c r="P29" s="282"/>
      <c r="Q29" s="282"/>
      <c r="R29" s="282"/>
      <c r="S29" s="282"/>
      <c r="T29" s="282"/>
      <c r="U29" s="282"/>
      <c r="V29" s="282"/>
      <c r="W29" s="282"/>
      <c r="X29" s="282"/>
      <c r="Y29" s="282"/>
      <c r="Z29" s="282"/>
      <c r="AA29" s="282"/>
    </row>
    <row r="30" spans="1:27" ht="11.25" customHeight="1">
      <c r="A30" s="128">
        <v>2016</v>
      </c>
      <c r="B30" s="293">
        <v>1799.3353100000002</v>
      </c>
      <c r="C30" s="293">
        <v>1921.6477399999999</v>
      </c>
      <c r="D30" s="293">
        <v>2149.2705599999999</v>
      </c>
      <c r="E30" s="293">
        <v>2358.2929700000004</v>
      </c>
      <c r="F30" s="293">
        <v>8364.3358700000008</v>
      </c>
      <c r="G30" s="293">
        <v>15511.93865</v>
      </c>
      <c r="H30" s="293">
        <v>17356.283530000001</v>
      </c>
      <c r="I30" s="293">
        <v>13837.7487</v>
      </c>
      <c r="J30" s="293">
        <v>21380.205899999997</v>
      </c>
      <c r="K30" s="293">
        <v>20500.67857</v>
      </c>
      <c r="L30" s="293">
        <v>7762.0816399999994</v>
      </c>
      <c r="M30" s="293">
        <v>2401.62041</v>
      </c>
      <c r="N30" s="286">
        <v>115343.43985000001</v>
      </c>
      <c r="P30" s="282"/>
      <c r="Q30" s="282"/>
      <c r="R30" s="282"/>
      <c r="S30" s="282"/>
      <c r="T30" s="282"/>
      <c r="U30" s="282"/>
      <c r="V30" s="282"/>
      <c r="W30" s="282"/>
      <c r="X30" s="282"/>
      <c r="Y30" s="282"/>
      <c r="Z30" s="282"/>
      <c r="AA30" s="282"/>
    </row>
    <row r="31" spans="1:27" ht="11.25" customHeight="1">
      <c r="A31" s="128">
        <v>2017</v>
      </c>
      <c r="B31" s="293">
        <v>2166.4445599999999</v>
      </c>
      <c r="C31" s="293">
        <v>1455.2136599999999</v>
      </c>
      <c r="D31" s="293">
        <v>1836.65957</v>
      </c>
      <c r="E31" s="293">
        <v>2720.5520499999998</v>
      </c>
      <c r="F31" s="293">
        <v>12004.19104</v>
      </c>
      <c r="G31" s="293">
        <v>26074.298079999997</v>
      </c>
      <c r="H31" s="293">
        <v>27804.304649999998</v>
      </c>
      <c r="I31" s="293">
        <v>30230.074489999999</v>
      </c>
      <c r="J31" s="293">
        <v>35376.519829999997</v>
      </c>
      <c r="K31" s="293">
        <v>23995.656999999999</v>
      </c>
      <c r="L31" s="293">
        <v>12314.950150000001</v>
      </c>
      <c r="M31" s="293">
        <v>3162.1576800000003</v>
      </c>
      <c r="N31" s="286">
        <v>179141.02275999999</v>
      </c>
      <c r="P31" s="282"/>
      <c r="Q31" s="282"/>
      <c r="R31" s="282"/>
      <c r="S31" s="282"/>
      <c r="T31" s="282"/>
      <c r="U31" s="282"/>
      <c r="V31" s="282"/>
      <c r="W31" s="282"/>
      <c r="X31" s="282"/>
      <c r="Y31" s="282"/>
      <c r="Z31" s="282"/>
      <c r="AA31" s="282"/>
    </row>
    <row r="32" spans="1:27" ht="11.25" customHeight="1">
      <c r="A32" s="128">
        <v>2018</v>
      </c>
      <c r="B32" s="293">
        <v>1993.4197748124002</v>
      </c>
      <c r="C32" s="293">
        <v>1389.1327141222</v>
      </c>
      <c r="D32" s="293">
        <v>1672.206258787</v>
      </c>
      <c r="E32" s="293">
        <v>2041.4805479720001</v>
      </c>
      <c r="F32" s="293">
        <v>8652.4824045633995</v>
      </c>
      <c r="G32" s="293">
        <v>23788.759940428801</v>
      </c>
      <c r="H32" s="293">
        <v>21371.391235405801</v>
      </c>
      <c r="I32" s="293">
        <v>23827.781760838203</v>
      </c>
      <c r="J32" s="293">
        <v>36973.946455824196</v>
      </c>
      <c r="K32" s="293">
        <v>18878.844898972598</v>
      </c>
      <c r="L32" s="293">
        <v>5305.6448021052001</v>
      </c>
      <c r="M32" s="293">
        <v>1265.6738472902</v>
      </c>
      <c r="N32" s="286">
        <v>147160.3237165976</v>
      </c>
      <c r="P32" s="282"/>
      <c r="Q32" s="282"/>
      <c r="R32" s="282"/>
      <c r="S32" s="282"/>
      <c r="T32" s="282"/>
      <c r="U32" s="282"/>
      <c r="V32" s="282"/>
      <c r="W32" s="282"/>
      <c r="X32" s="282"/>
      <c r="Y32" s="282"/>
      <c r="Z32" s="282"/>
      <c r="AA32" s="282"/>
    </row>
    <row r="33" spans="1:27" ht="11.25" customHeight="1">
      <c r="A33" s="128">
        <v>2019</v>
      </c>
      <c r="B33" s="293">
        <v>751.99677636420006</v>
      </c>
      <c r="C33" s="293">
        <v>905.6589731176</v>
      </c>
      <c r="D33" s="293">
        <v>1240.3206871372001</v>
      </c>
      <c r="E33" s="293">
        <v>1273.3900264672</v>
      </c>
      <c r="F33" s="293">
        <v>3590.6688644514002</v>
      </c>
      <c r="G33" s="293">
        <v>20224.105622916999</v>
      </c>
      <c r="H33" s="293">
        <v>26616.408915406002</v>
      </c>
      <c r="I33" s="293">
        <v>21071.1216342894</v>
      </c>
      <c r="J33" s="293">
        <v>31187.2529975986</v>
      </c>
      <c r="K33" s="293">
        <v>17502.7194583202</v>
      </c>
      <c r="L33" s="293">
        <v>5142.5027280772001</v>
      </c>
      <c r="M33" s="293">
        <v>1191.5985271910001</v>
      </c>
      <c r="N33" s="286">
        <v>130697.74521133701</v>
      </c>
      <c r="P33" s="282"/>
      <c r="Q33" s="282"/>
      <c r="R33" s="282"/>
      <c r="S33" s="282"/>
      <c r="T33" s="282"/>
      <c r="U33" s="282"/>
      <c r="V33" s="282"/>
      <c r="W33" s="282"/>
      <c r="X33" s="282"/>
      <c r="Y33" s="282"/>
      <c r="Z33" s="282"/>
      <c r="AA33" s="282"/>
    </row>
    <row r="34" spans="1:27" ht="11.25" customHeight="1">
      <c r="A34" s="128">
        <v>2020</v>
      </c>
      <c r="B34" s="293">
        <v>1291.4679319676</v>
      </c>
      <c r="C34" s="293">
        <v>974.22273666180001</v>
      </c>
      <c r="D34" s="293">
        <v>1221.1404703257999</v>
      </c>
      <c r="E34" s="293">
        <v>1223.7860174722</v>
      </c>
      <c r="F34" s="293">
        <v>6072.4125500368</v>
      </c>
      <c r="G34" s="293">
        <v>14139.347186197001</v>
      </c>
      <c r="H34" s="293">
        <v>18190.782178646401</v>
      </c>
      <c r="I34" s="293">
        <v>20790.252712246598</v>
      </c>
      <c r="J34" s="293">
        <v>19776.567230650999</v>
      </c>
      <c r="K34" s="293">
        <v>14740.547775216401</v>
      </c>
      <c r="L34" s="293">
        <v>5808.7396844456007</v>
      </c>
      <c r="M34" s="293">
        <v>892.43123738560007</v>
      </c>
      <c r="N34" s="286">
        <v>105121.69771125281</v>
      </c>
      <c r="P34" s="282"/>
      <c r="Q34" s="282"/>
      <c r="R34" s="282"/>
      <c r="S34" s="282"/>
      <c r="T34" s="282"/>
      <c r="U34" s="282"/>
      <c r="V34" s="282"/>
      <c r="W34" s="282"/>
      <c r="X34" s="282"/>
      <c r="Y34" s="282"/>
      <c r="Z34" s="282"/>
      <c r="AA34" s="282"/>
    </row>
    <row r="35" spans="1:27" ht="11.25" customHeight="1">
      <c r="A35" s="128">
        <v>2021</v>
      </c>
      <c r="B35" s="293">
        <v>486.33975041320002</v>
      </c>
      <c r="C35" s="293">
        <v>506.62227853560006</v>
      </c>
      <c r="D35" s="293">
        <v>904.11573728220003</v>
      </c>
      <c r="E35" s="293">
        <v>1036.8340191266</v>
      </c>
      <c r="F35" s="293">
        <v>4104.5663976395999</v>
      </c>
      <c r="G35" s="293">
        <v>16517.694070810601</v>
      </c>
      <c r="H35" s="293">
        <v>17581.4244859256</v>
      </c>
      <c r="I35" s="293">
        <v>19204.026735717598</v>
      </c>
      <c r="J35" s="293">
        <v>22843.417760115201</v>
      </c>
      <c r="K35" s="293">
        <v>15320.3635248024</v>
      </c>
      <c r="L35" s="293">
        <v>3446.9274694969999</v>
      </c>
      <c r="M35" s="293">
        <v>914.91838813000004</v>
      </c>
      <c r="N35" s="286">
        <v>102867.4710802578</v>
      </c>
      <c r="P35" s="282"/>
      <c r="Q35" s="282"/>
      <c r="R35" s="282"/>
      <c r="S35" s="282"/>
      <c r="T35" s="282"/>
      <c r="U35" s="282"/>
      <c r="V35" s="282"/>
      <c r="W35" s="282"/>
      <c r="X35" s="282"/>
      <c r="Y35" s="282"/>
      <c r="Z35" s="282"/>
      <c r="AA35" s="282"/>
    </row>
    <row r="36" spans="1:27" ht="11.25" customHeight="1">
      <c r="A36" s="128">
        <v>2022</v>
      </c>
      <c r="B36" s="293">
        <v>837.31567183560003</v>
      </c>
      <c r="C36" s="293">
        <v>870.82593569000005</v>
      </c>
      <c r="D36" s="293">
        <v>817.25360597539998</v>
      </c>
      <c r="E36" s="293">
        <v>807.55326643860008</v>
      </c>
      <c r="F36" s="293">
        <v>3776.518551486</v>
      </c>
      <c r="G36" s="293">
        <v>15165.819479000202</v>
      </c>
      <c r="H36" s="293">
        <v>15100.783111651201</v>
      </c>
      <c r="I36" s="293">
        <v>16920.478623850002</v>
      </c>
      <c r="J36" s="293">
        <v>18407.717044651203</v>
      </c>
      <c r="K36" s="293">
        <v>12277.543381918</v>
      </c>
      <c r="L36" s="293">
        <v>4416.0795741282</v>
      </c>
      <c r="M36" s="293">
        <v>1258.6190548997999</v>
      </c>
      <c r="N36" s="286">
        <v>90656.727763786388</v>
      </c>
      <c r="P36" s="282"/>
      <c r="Q36" s="282"/>
      <c r="R36" s="282"/>
      <c r="S36" s="282"/>
      <c r="T36" s="282"/>
      <c r="U36" s="282"/>
      <c r="V36" s="282"/>
      <c r="W36" s="282"/>
      <c r="X36" s="282"/>
      <c r="Y36" s="282"/>
      <c r="Z36" s="282"/>
      <c r="AA36" s="282"/>
    </row>
    <row r="37" spans="1:27" ht="11.25" customHeight="1">
      <c r="A37" s="28"/>
      <c r="B37" s="285"/>
      <c r="C37" s="285"/>
      <c r="D37" s="285"/>
      <c r="E37" s="285"/>
      <c r="F37" s="285"/>
      <c r="G37" s="285"/>
      <c r="H37" s="285"/>
      <c r="I37" s="285"/>
      <c r="J37" s="285"/>
      <c r="K37" s="285"/>
      <c r="L37" s="285"/>
      <c r="M37" s="285"/>
      <c r="N37" s="286"/>
    </row>
    <row r="38" spans="1:27" ht="11.25" customHeight="1">
      <c r="A38" s="278" t="s">
        <v>31</v>
      </c>
      <c r="B38" s="285"/>
      <c r="C38" s="285"/>
      <c r="D38" s="285"/>
      <c r="E38" s="285"/>
      <c r="F38" s="285"/>
      <c r="G38" s="285"/>
      <c r="H38" s="285"/>
      <c r="I38" s="285"/>
      <c r="J38" s="285"/>
      <c r="K38" s="285"/>
      <c r="L38" s="285"/>
      <c r="M38" s="285"/>
      <c r="N38" s="286"/>
    </row>
    <row r="39" spans="1:27" ht="11.25" customHeight="1">
      <c r="A39" s="126">
        <v>1990</v>
      </c>
      <c r="B39" s="285">
        <v>1032.4000000000001</v>
      </c>
      <c r="C39" s="285">
        <v>1435.86</v>
      </c>
      <c r="D39" s="285">
        <v>2318.63</v>
      </c>
      <c r="E39" s="285">
        <v>5414.17</v>
      </c>
      <c r="F39" s="285">
        <v>17316.18</v>
      </c>
      <c r="G39" s="285">
        <v>24038.77</v>
      </c>
      <c r="H39" s="285">
        <v>21799.52</v>
      </c>
      <c r="I39" s="285">
        <v>11947.71</v>
      </c>
      <c r="J39" s="285">
        <v>4375.67</v>
      </c>
      <c r="K39" s="285">
        <v>1570.83</v>
      </c>
      <c r="L39" s="285">
        <v>1466.61</v>
      </c>
      <c r="M39" s="285">
        <v>1643.76</v>
      </c>
      <c r="N39" s="286">
        <v>94360.109999999986</v>
      </c>
      <c r="O39" s="11"/>
      <c r="P39" s="11"/>
      <c r="Q39" s="11"/>
      <c r="R39" s="11"/>
      <c r="S39" s="11"/>
      <c r="T39" s="11"/>
      <c r="U39" s="11"/>
      <c r="V39" s="11"/>
      <c r="W39" s="11"/>
      <c r="X39" s="11"/>
      <c r="Y39" s="11"/>
      <c r="Z39" s="11"/>
      <c r="AA39" s="11"/>
    </row>
    <row r="40" spans="1:27" ht="11.25" customHeight="1">
      <c r="A40" s="126">
        <v>1991</v>
      </c>
      <c r="B40" s="285">
        <v>1144.1400000000001</v>
      </c>
      <c r="C40" s="285">
        <v>1906.83</v>
      </c>
      <c r="D40" s="285">
        <v>2301.71</v>
      </c>
      <c r="E40" s="285">
        <v>2895.82</v>
      </c>
      <c r="F40" s="285">
        <v>20965.86</v>
      </c>
      <c r="G40" s="285">
        <v>28494.15</v>
      </c>
      <c r="H40" s="285">
        <v>23528.95</v>
      </c>
      <c r="I40" s="285">
        <v>12064.37</v>
      </c>
      <c r="J40" s="285">
        <v>3635.11</v>
      </c>
      <c r="K40" s="285">
        <v>1960.89</v>
      </c>
      <c r="L40" s="285">
        <v>1219.6400000000001</v>
      </c>
      <c r="M40" s="285">
        <v>1667.21</v>
      </c>
      <c r="N40" s="286">
        <v>101784.68000000001</v>
      </c>
      <c r="O40" s="11"/>
      <c r="P40" s="11"/>
      <c r="Q40" s="11"/>
      <c r="R40" s="11"/>
      <c r="S40" s="11"/>
      <c r="T40" s="11"/>
      <c r="U40" s="11"/>
      <c r="V40" s="11"/>
      <c r="W40" s="11"/>
      <c r="X40" s="11"/>
      <c r="Y40" s="11"/>
      <c r="Z40" s="11"/>
      <c r="AA40" s="11"/>
    </row>
    <row r="41" spans="1:27" ht="11.25" customHeight="1">
      <c r="A41" s="126">
        <v>1992</v>
      </c>
      <c r="B41" s="285">
        <v>1697.86</v>
      </c>
      <c r="C41" s="285">
        <v>938.32</v>
      </c>
      <c r="D41" s="285">
        <v>2372.23</v>
      </c>
      <c r="E41" s="285">
        <v>3408.92</v>
      </c>
      <c r="F41" s="285">
        <v>33285.410000000003</v>
      </c>
      <c r="G41" s="285">
        <v>63608.97</v>
      </c>
      <c r="H41" s="285">
        <v>58950.35</v>
      </c>
      <c r="I41" s="285">
        <v>32951.47</v>
      </c>
      <c r="J41" s="285">
        <v>7436.66</v>
      </c>
      <c r="K41" s="285">
        <v>3025.9</v>
      </c>
      <c r="L41" s="285">
        <v>2330.59</v>
      </c>
      <c r="M41" s="285">
        <v>2125.5</v>
      </c>
      <c r="N41" s="286">
        <v>212132.18</v>
      </c>
      <c r="O41" s="11"/>
      <c r="P41" s="11"/>
      <c r="Q41" s="11"/>
      <c r="R41" s="11"/>
      <c r="S41" s="11"/>
      <c r="T41" s="11"/>
      <c r="U41" s="11"/>
      <c r="V41" s="11"/>
      <c r="W41" s="11"/>
      <c r="X41" s="11"/>
      <c r="Y41" s="11"/>
      <c r="Z41" s="11"/>
      <c r="AA41" s="11"/>
    </row>
    <row r="42" spans="1:27" ht="11.25" customHeight="1">
      <c r="A42" s="126">
        <v>1993</v>
      </c>
      <c r="B42" s="285">
        <v>1719.37</v>
      </c>
      <c r="C42" s="285">
        <v>1731.54</v>
      </c>
      <c r="D42" s="285">
        <v>3223.24</v>
      </c>
      <c r="E42" s="285">
        <v>3594.82</v>
      </c>
      <c r="F42" s="285">
        <v>31859.94</v>
      </c>
      <c r="G42" s="285">
        <v>59939.43</v>
      </c>
      <c r="H42" s="285">
        <v>63940.25</v>
      </c>
      <c r="I42" s="285">
        <v>34857.82</v>
      </c>
      <c r="J42" s="285">
        <v>7863</v>
      </c>
      <c r="K42" s="285">
        <v>3488.41</v>
      </c>
      <c r="L42" s="285">
        <v>1774.6</v>
      </c>
      <c r="M42" s="285">
        <v>1392.16</v>
      </c>
      <c r="N42" s="286">
        <v>215384.58000000002</v>
      </c>
      <c r="O42" s="11"/>
      <c r="P42" s="11"/>
      <c r="Q42" s="11"/>
      <c r="R42" s="11"/>
      <c r="S42" s="11"/>
      <c r="T42" s="11"/>
      <c r="U42" s="11"/>
      <c r="V42" s="11"/>
      <c r="W42" s="11"/>
      <c r="X42" s="11"/>
      <c r="Y42" s="11"/>
      <c r="Z42" s="11"/>
    </row>
    <row r="43" spans="1:27" ht="11.25" customHeight="1">
      <c r="A43" s="126">
        <v>1994</v>
      </c>
      <c r="B43" s="285">
        <v>1563.9</v>
      </c>
      <c r="C43" s="285">
        <v>1693.26</v>
      </c>
      <c r="D43" s="285">
        <v>2121.5100000000002</v>
      </c>
      <c r="E43" s="285">
        <v>8286.6200000000008</v>
      </c>
      <c r="F43" s="285">
        <v>42212.62</v>
      </c>
      <c r="G43" s="285">
        <v>66592.490000000005</v>
      </c>
      <c r="H43" s="285">
        <v>66686.399999999994</v>
      </c>
      <c r="I43" s="285">
        <v>35940.6</v>
      </c>
      <c r="J43" s="285">
        <v>7578.04</v>
      </c>
      <c r="K43" s="285">
        <v>4739.24</v>
      </c>
      <c r="L43" s="285">
        <v>2430.5700000000002</v>
      </c>
      <c r="M43" s="285">
        <v>2555.6799999999998</v>
      </c>
      <c r="N43" s="286">
        <v>242400.93</v>
      </c>
      <c r="O43" s="11"/>
      <c r="P43" s="11"/>
      <c r="Q43" s="11"/>
      <c r="R43" s="11"/>
      <c r="S43" s="11"/>
      <c r="T43" s="11"/>
      <c r="U43" s="11"/>
      <c r="V43" s="11"/>
      <c r="W43" s="11"/>
      <c r="X43" s="11"/>
      <c r="Y43" s="11"/>
      <c r="Z43" s="11"/>
    </row>
    <row r="44" spans="1:27" ht="11.25" customHeight="1">
      <c r="A44" s="126">
        <v>1995</v>
      </c>
      <c r="B44" s="285">
        <v>2107.42</v>
      </c>
      <c r="C44" s="285">
        <v>1904.52</v>
      </c>
      <c r="D44" s="285">
        <v>2960.71</v>
      </c>
      <c r="E44" s="285">
        <v>5339.65</v>
      </c>
      <c r="F44" s="285">
        <v>40882.660000000003</v>
      </c>
      <c r="G44" s="285">
        <v>82328.33</v>
      </c>
      <c r="H44" s="285">
        <v>58012.54</v>
      </c>
      <c r="I44" s="285">
        <v>32382.080000000002</v>
      </c>
      <c r="J44" s="285">
        <v>6304.77</v>
      </c>
      <c r="K44" s="285">
        <v>3532.59</v>
      </c>
      <c r="L44" s="285">
        <v>824.7</v>
      </c>
      <c r="M44" s="285">
        <v>2662.99</v>
      </c>
      <c r="N44" s="286">
        <v>239242.96000000002</v>
      </c>
      <c r="O44" s="11"/>
      <c r="P44" s="11"/>
      <c r="Q44" s="11"/>
      <c r="R44" s="11"/>
      <c r="S44" s="11"/>
      <c r="T44" s="11"/>
      <c r="U44" s="11"/>
      <c r="V44" s="11"/>
      <c r="W44" s="11"/>
      <c r="X44" s="11"/>
      <c r="Y44" s="11"/>
      <c r="Z44" s="11"/>
    </row>
    <row r="45" spans="1:27" ht="11.25" customHeight="1">
      <c r="A45" s="126">
        <v>1996</v>
      </c>
      <c r="B45" s="285">
        <v>1959.45</v>
      </c>
      <c r="C45" s="285">
        <v>1723.18</v>
      </c>
      <c r="D45" s="285">
        <v>3416.91</v>
      </c>
      <c r="E45" s="285">
        <v>7903.68</v>
      </c>
      <c r="F45" s="285">
        <v>30788.9</v>
      </c>
      <c r="G45" s="285">
        <v>75311.06</v>
      </c>
      <c r="H45" s="285">
        <v>73102.179999999993</v>
      </c>
      <c r="I45" s="285">
        <v>41916.699999999997</v>
      </c>
      <c r="J45" s="285">
        <v>10456.24</v>
      </c>
      <c r="K45" s="285">
        <v>3534.2</v>
      </c>
      <c r="L45" s="285">
        <v>2603.5</v>
      </c>
      <c r="M45" s="285">
        <v>2544.27</v>
      </c>
      <c r="N45" s="286">
        <v>255260.27</v>
      </c>
      <c r="O45" s="11"/>
      <c r="P45" s="11"/>
      <c r="Q45" s="11"/>
      <c r="R45" s="11"/>
      <c r="S45" s="11"/>
      <c r="T45" s="11"/>
      <c r="U45" s="11"/>
      <c r="V45" s="11"/>
      <c r="W45" s="11"/>
      <c r="X45" s="11"/>
      <c r="Y45" s="11"/>
      <c r="Z45" s="11"/>
    </row>
    <row r="46" spans="1:27" ht="11.25" customHeight="1">
      <c r="A46" s="126">
        <v>1997</v>
      </c>
      <c r="B46" s="285">
        <v>1963.84</v>
      </c>
      <c r="C46" s="285">
        <v>1701.29</v>
      </c>
      <c r="D46" s="285">
        <v>2744.81</v>
      </c>
      <c r="E46" s="285">
        <v>8945.7900000000009</v>
      </c>
      <c r="F46" s="285">
        <v>46346.54</v>
      </c>
      <c r="G46" s="285">
        <v>73641.36</v>
      </c>
      <c r="H46" s="285">
        <v>69582.710000000006</v>
      </c>
      <c r="I46" s="285">
        <v>43966.080000000002</v>
      </c>
      <c r="J46" s="285">
        <v>7348.75</v>
      </c>
      <c r="K46" s="285">
        <v>3827.99</v>
      </c>
      <c r="L46" s="285">
        <v>3023.32</v>
      </c>
      <c r="M46" s="285">
        <v>5796.68</v>
      </c>
      <c r="N46" s="286">
        <v>268889.16000000003</v>
      </c>
      <c r="O46" s="11"/>
      <c r="P46" s="11"/>
      <c r="Q46" s="11"/>
      <c r="R46" s="11"/>
      <c r="S46" s="11"/>
      <c r="T46" s="11"/>
      <c r="U46" s="11"/>
      <c r="V46" s="11"/>
      <c r="W46" s="11"/>
      <c r="X46" s="11"/>
      <c r="Y46" s="11"/>
      <c r="Z46" s="11"/>
    </row>
    <row r="47" spans="1:27" ht="11.25" customHeight="1">
      <c r="A47" s="126">
        <v>1998</v>
      </c>
      <c r="B47" s="285">
        <v>2108.98</v>
      </c>
      <c r="C47" s="285">
        <v>2878.16</v>
      </c>
      <c r="D47" s="285">
        <v>2759.63</v>
      </c>
      <c r="E47" s="285">
        <v>4556.6000000000004</v>
      </c>
      <c r="F47" s="285">
        <v>34733.339999999997</v>
      </c>
      <c r="G47" s="285">
        <v>64166.6</v>
      </c>
      <c r="H47" s="285">
        <v>70564.25</v>
      </c>
      <c r="I47" s="285">
        <v>37916.07</v>
      </c>
      <c r="J47" s="285">
        <v>13188.61</v>
      </c>
      <c r="K47" s="285">
        <v>4959.24</v>
      </c>
      <c r="L47" s="285">
        <v>3691.67</v>
      </c>
      <c r="M47" s="285">
        <v>3266.32</v>
      </c>
      <c r="N47" s="286">
        <v>244789.47</v>
      </c>
    </row>
    <row r="48" spans="1:27" ht="11.25" customHeight="1">
      <c r="A48" s="126">
        <v>1999</v>
      </c>
      <c r="B48" s="285">
        <v>2448.61</v>
      </c>
      <c r="C48" s="285">
        <v>2777.54</v>
      </c>
      <c r="D48" s="285">
        <v>3558.52</v>
      </c>
      <c r="E48" s="285">
        <v>12756.6</v>
      </c>
      <c r="F48" s="285">
        <v>49603.45</v>
      </c>
      <c r="G48" s="285">
        <v>74358.7</v>
      </c>
      <c r="H48" s="285">
        <v>84835.01</v>
      </c>
      <c r="I48" s="285">
        <v>40815.26</v>
      </c>
      <c r="J48" s="285">
        <v>12296.92</v>
      </c>
      <c r="K48" s="285">
        <v>3884.09</v>
      </c>
      <c r="L48" s="285">
        <v>2164.1799999999998</v>
      </c>
      <c r="M48" s="285">
        <v>2719.44</v>
      </c>
      <c r="N48" s="286">
        <v>292218.32</v>
      </c>
    </row>
    <row r="49" spans="1:14" ht="11.25" customHeight="1">
      <c r="A49" s="126">
        <v>2000</v>
      </c>
      <c r="B49" s="285">
        <v>2933.34</v>
      </c>
      <c r="C49" s="285">
        <v>4038.62</v>
      </c>
      <c r="D49" s="285">
        <v>5884.32</v>
      </c>
      <c r="E49" s="285">
        <v>12051.91</v>
      </c>
      <c r="F49" s="285">
        <v>54281.7</v>
      </c>
      <c r="G49" s="285">
        <v>73352.22</v>
      </c>
      <c r="H49" s="285">
        <v>74474.009999999995</v>
      </c>
      <c r="I49" s="285">
        <v>42369.29</v>
      </c>
      <c r="J49" s="285">
        <v>10400.969999999999</v>
      </c>
      <c r="K49" s="285">
        <v>5366.01</v>
      </c>
      <c r="L49" s="285">
        <v>4492.05</v>
      </c>
      <c r="M49" s="285">
        <v>3626.61</v>
      </c>
      <c r="N49" s="286">
        <v>293271.04999999993</v>
      </c>
    </row>
    <row r="50" spans="1:14" ht="11.25" customHeight="1">
      <c r="A50" s="28">
        <v>2001</v>
      </c>
      <c r="B50" s="285">
        <v>3019.81</v>
      </c>
      <c r="C50" s="285">
        <v>2322.8200000000002</v>
      </c>
      <c r="D50" s="285">
        <v>2987.51</v>
      </c>
      <c r="E50" s="285">
        <v>6257.28</v>
      </c>
      <c r="F50" s="285">
        <v>35872.800000000003</v>
      </c>
      <c r="G50" s="285">
        <v>68843.360000000001</v>
      </c>
      <c r="H50" s="285">
        <v>67419.06</v>
      </c>
      <c r="I50" s="285">
        <v>38541.83</v>
      </c>
      <c r="J50" s="285">
        <v>9452.0300000000007</v>
      </c>
      <c r="K50" s="285">
        <v>5675.61</v>
      </c>
      <c r="L50" s="285">
        <v>4261.1899999999996</v>
      </c>
      <c r="M50" s="285">
        <v>4784.91</v>
      </c>
      <c r="N50" s="286">
        <v>249438.21000000002</v>
      </c>
    </row>
    <row r="51" spans="1:14" ht="11.25" customHeight="1">
      <c r="A51" s="28">
        <v>2002</v>
      </c>
      <c r="B51" s="285">
        <v>2750.25</v>
      </c>
      <c r="C51" s="285">
        <v>2218.4899999999998</v>
      </c>
      <c r="D51" s="285">
        <v>3181.11</v>
      </c>
      <c r="E51" s="285">
        <v>9243.6200000000008</v>
      </c>
      <c r="F51" s="285">
        <v>54773.23</v>
      </c>
      <c r="G51" s="285">
        <v>95234.13</v>
      </c>
      <c r="H51" s="285">
        <v>102436.54</v>
      </c>
      <c r="I51" s="285">
        <v>52660.83</v>
      </c>
      <c r="J51" s="285">
        <v>18427.23</v>
      </c>
      <c r="K51" s="285">
        <v>11748.65</v>
      </c>
      <c r="L51" s="285">
        <v>5604.68</v>
      </c>
      <c r="M51" s="285">
        <v>6208.73</v>
      </c>
      <c r="N51" s="286">
        <v>364487.49</v>
      </c>
    </row>
    <row r="52" spans="1:14" ht="11.25" customHeight="1">
      <c r="A52" s="28">
        <v>2003</v>
      </c>
      <c r="B52" s="285">
        <v>2737.01</v>
      </c>
      <c r="C52" s="285">
        <v>2955.25</v>
      </c>
      <c r="D52" s="285">
        <v>3901.4</v>
      </c>
      <c r="E52" s="285">
        <v>6198.03</v>
      </c>
      <c r="F52" s="285">
        <v>55927.49</v>
      </c>
      <c r="G52" s="285">
        <v>99567.52</v>
      </c>
      <c r="H52" s="285">
        <v>110469.22</v>
      </c>
      <c r="I52" s="285">
        <v>70145.73</v>
      </c>
      <c r="J52" s="285">
        <v>14852.91</v>
      </c>
      <c r="K52" s="285">
        <v>8631.42</v>
      </c>
      <c r="L52" s="285">
        <v>5055.55</v>
      </c>
      <c r="M52" s="285">
        <v>3213.33</v>
      </c>
      <c r="N52" s="286">
        <v>383654.86</v>
      </c>
    </row>
    <row r="53" spans="1:14" ht="11.25" customHeight="1">
      <c r="A53" s="28">
        <v>2004</v>
      </c>
      <c r="B53" s="285">
        <v>2353.0500000000002</v>
      </c>
      <c r="C53" s="285">
        <v>2153.8200000000002</v>
      </c>
      <c r="D53" s="285">
        <v>1793.56</v>
      </c>
      <c r="E53" s="285">
        <v>11862.69</v>
      </c>
      <c r="F53" s="285">
        <v>78321.62</v>
      </c>
      <c r="G53" s="285">
        <v>112366.25</v>
      </c>
      <c r="H53" s="285">
        <v>128934.72</v>
      </c>
      <c r="I53" s="285">
        <v>57479.89</v>
      </c>
      <c r="J53" s="285">
        <v>11631.06</v>
      </c>
      <c r="K53" s="285">
        <v>5994.53</v>
      </c>
      <c r="L53" s="285">
        <v>5516.35</v>
      </c>
      <c r="M53" s="285">
        <v>5586.95</v>
      </c>
      <c r="N53" s="286">
        <v>423994.49</v>
      </c>
    </row>
    <row r="54" spans="1:14" ht="11.25" customHeight="1">
      <c r="A54" s="28">
        <v>2005</v>
      </c>
      <c r="B54" s="285">
        <v>3703.8994400000001</v>
      </c>
      <c r="C54" s="285">
        <v>3031.4434300000003</v>
      </c>
      <c r="D54" s="285">
        <v>2574.9654300000002</v>
      </c>
      <c r="E54" s="285">
        <v>5482.1718000000001</v>
      </c>
      <c r="F54" s="285">
        <v>45401.50045</v>
      </c>
      <c r="G54" s="285">
        <v>73859.44025</v>
      </c>
      <c r="H54" s="285">
        <v>110569.56459000001</v>
      </c>
      <c r="I54" s="285">
        <v>58497.239529999999</v>
      </c>
      <c r="J54" s="285">
        <v>23677.898219999999</v>
      </c>
      <c r="K54" s="285">
        <v>14030.359910000001</v>
      </c>
      <c r="L54" s="285">
        <v>6186.8704000000007</v>
      </c>
      <c r="M54" s="285">
        <v>2846.16921</v>
      </c>
      <c r="N54" s="286">
        <v>349861.52266000002</v>
      </c>
    </row>
    <row r="55" spans="1:14" ht="11.25" customHeight="1">
      <c r="A55" s="28">
        <v>2006</v>
      </c>
      <c r="B55" s="285">
        <v>3169.5652099999998</v>
      </c>
      <c r="C55" s="285">
        <v>2260.2291800000003</v>
      </c>
      <c r="D55" s="285">
        <v>3586.5804800000001</v>
      </c>
      <c r="E55" s="285">
        <v>11645.92894</v>
      </c>
      <c r="F55" s="285">
        <v>43971.357750000003</v>
      </c>
      <c r="G55" s="285">
        <v>71717.967439999993</v>
      </c>
      <c r="H55" s="285">
        <v>81310.628299999997</v>
      </c>
      <c r="I55" s="285">
        <v>46328.837220000001</v>
      </c>
      <c r="J55" s="285">
        <v>13567.13135</v>
      </c>
      <c r="K55" s="285">
        <v>8629.46371</v>
      </c>
      <c r="L55" s="285">
        <v>6769.4726300000002</v>
      </c>
      <c r="M55" s="285">
        <v>4432.8092000000006</v>
      </c>
      <c r="N55" s="286">
        <v>297389.97140999994</v>
      </c>
    </row>
    <row r="56" spans="1:14" ht="11.25" customHeight="1">
      <c r="A56" s="28">
        <v>2007</v>
      </c>
      <c r="B56" s="285">
        <v>2841.1735299999996</v>
      </c>
      <c r="C56" s="285">
        <v>1875.5380700000001</v>
      </c>
      <c r="D56" s="285">
        <v>2379.1729500000001</v>
      </c>
      <c r="E56" s="285">
        <v>7422.1355400000002</v>
      </c>
      <c r="F56" s="285">
        <v>41994.100619999997</v>
      </c>
      <c r="G56" s="285">
        <v>78033.312189999997</v>
      </c>
      <c r="H56" s="285">
        <v>71911.82647</v>
      </c>
      <c r="I56" s="285">
        <v>42261.889439999999</v>
      </c>
      <c r="J56" s="285">
        <v>14348.019490000001</v>
      </c>
      <c r="K56" s="285">
        <v>9719.0562499999996</v>
      </c>
      <c r="L56" s="285">
        <v>7556.6527599999999</v>
      </c>
      <c r="M56" s="285">
        <v>5679.94182</v>
      </c>
      <c r="N56" s="286">
        <v>286022.81913000002</v>
      </c>
    </row>
    <row r="57" spans="1:14" ht="11.25" customHeight="1">
      <c r="A57" s="28">
        <v>2008</v>
      </c>
      <c r="B57" s="285">
        <v>5102.5689599999996</v>
      </c>
      <c r="C57" s="285">
        <v>3633.0803700000001</v>
      </c>
      <c r="D57" s="285">
        <v>4929.0585899999996</v>
      </c>
      <c r="E57" s="285">
        <v>11054.44209</v>
      </c>
      <c r="F57" s="285">
        <v>39694.646810000006</v>
      </c>
      <c r="G57" s="285">
        <v>74550.822939999998</v>
      </c>
      <c r="H57" s="285">
        <v>88696.074519999995</v>
      </c>
      <c r="I57" s="285">
        <v>47383.058799999999</v>
      </c>
      <c r="J57" s="285">
        <v>12012.54435</v>
      </c>
      <c r="K57" s="285">
        <v>10453.09175</v>
      </c>
      <c r="L57" s="285">
        <v>5493.97534</v>
      </c>
      <c r="M57" s="285">
        <v>4100.1383599999999</v>
      </c>
      <c r="N57" s="286">
        <v>307103.50287999999</v>
      </c>
    </row>
    <row r="58" spans="1:14" ht="11.25" customHeight="1">
      <c r="A58" s="28">
        <v>2009</v>
      </c>
      <c r="B58" s="285">
        <v>2335.7529199999999</v>
      </c>
      <c r="C58" s="285">
        <v>2230.7930699999997</v>
      </c>
      <c r="D58" s="285">
        <v>3511.7049099999999</v>
      </c>
      <c r="E58" s="285">
        <v>6088.8242499999997</v>
      </c>
      <c r="F58" s="285">
        <v>45343.574009999997</v>
      </c>
      <c r="G58" s="285">
        <v>64283.428700000004</v>
      </c>
      <c r="H58" s="285">
        <v>83978.425950000004</v>
      </c>
      <c r="I58" s="285">
        <v>63522.926700000004</v>
      </c>
      <c r="J58" s="285">
        <v>17662.348989999999</v>
      </c>
      <c r="K58" s="285">
        <v>8288.7261500000004</v>
      </c>
      <c r="L58" s="285">
        <v>7172.3254100000004</v>
      </c>
      <c r="M58" s="285">
        <v>3467.1781499999997</v>
      </c>
      <c r="N58" s="286">
        <v>307886.00920999993</v>
      </c>
    </row>
    <row r="59" spans="1:14" ht="11.25" customHeight="1">
      <c r="A59" s="28">
        <v>2010</v>
      </c>
      <c r="B59" s="285">
        <v>2132.4889700000003</v>
      </c>
      <c r="C59" s="285">
        <v>1589.7617399999999</v>
      </c>
      <c r="D59" s="285">
        <v>2579.24019</v>
      </c>
      <c r="E59" s="285">
        <v>3192.77988</v>
      </c>
      <c r="F59" s="285">
        <v>25348.113229999999</v>
      </c>
      <c r="G59" s="285">
        <v>78048.890050000002</v>
      </c>
      <c r="H59" s="285">
        <v>96604.516610000006</v>
      </c>
      <c r="I59" s="285">
        <v>46372.865720000002</v>
      </c>
      <c r="J59" s="285">
        <v>15930.669119999999</v>
      </c>
      <c r="K59" s="285">
        <v>11548.383240000001</v>
      </c>
      <c r="L59" s="285">
        <v>8339.6352800000004</v>
      </c>
      <c r="M59" s="285">
        <v>4365.6123299999999</v>
      </c>
      <c r="N59" s="286">
        <v>296052.95635999995</v>
      </c>
    </row>
    <row r="60" spans="1:14" ht="11.25" customHeight="1">
      <c r="A60" s="128">
        <v>2011</v>
      </c>
      <c r="B60" s="287">
        <v>1719.2193500000001</v>
      </c>
      <c r="C60" s="287">
        <v>1688.84627</v>
      </c>
      <c r="D60" s="287">
        <v>2082.53224</v>
      </c>
      <c r="E60" s="287">
        <v>9732.4801900000002</v>
      </c>
      <c r="F60" s="287">
        <v>52844.897369999999</v>
      </c>
      <c r="G60" s="287">
        <v>87340.463480000006</v>
      </c>
      <c r="H60" s="287">
        <v>93050.934909999996</v>
      </c>
      <c r="I60" s="287">
        <v>54147.176399999997</v>
      </c>
      <c r="J60" s="287">
        <v>20126.626960000001</v>
      </c>
      <c r="K60" s="287">
        <v>10817.090279999999</v>
      </c>
      <c r="L60" s="287">
        <v>5496.3894099999998</v>
      </c>
      <c r="M60" s="287">
        <v>4172.0024199999998</v>
      </c>
      <c r="N60" s="286">
        <v>343218.65928000002</v>
      </c>
    </row>
    <row r="61" spans="1:14" ht="11.25" customHeight="1">
      <c r="A61" s="128">
        <v>2012</v>
      </c>
      <c r="B61" s="287">
        <v>2432.7386499999998</v>
      </c>
      <c r="C61" s="287">
        <v>2014.0610900000001</v>
      </c>
      <c r="D61" s="287">
        <v>2686.8610199999998</v>
      </c>
      <c r="E61" s="287">
        <v>14492.435460000001</v>
      </c>
      <c r="F61" s="287">
        <v>52582.686240000003</v>
      </c>
      <c r="G61" s="287">
        <v>80209.59156999999</v>
      </c>
      <c r="H61" s="287">
        <v>92586.319640000002</v>
      </c>
      <c r="I61" s="287">
        <v>56646.1463</v>
      </c>
      <c r="J61" s="287">
        <v>20622.400160000001</v>
      </c>
      <c r="K61" s="287">
        <v>8947.9081300000016</v>
      </c>
      <c r="L61" s="287">
        <v>6699.0746399999998</v>
      </c>
      <c r="M61" s="287">
        <v>4220.6892900000003</v>
      </c>
      <c r="N61" s="286">
        <v>344140.91219000006</v>
      </c>
    </row>
    <row r="62" spans="1:14" ht="11.25" customHeight="1">
      <c r="A62" s="128">
        <v>2013</v>
      </c>
      <c r="B62" s="287">
        <v>2536.39336</v>
      </c>
      <c r="C62" s="287">
        <v>1785.4947</v>
      </c>
      <c r="D62" s="287">
        <v>2978.7551699999999</v>
      </c>
      <c r="E62" s="287">
        <v>6851.9717899999996</v>
      </c>
      <c r="F62" s="287">
        <v>33393.956180000001</v>
      </c>
      <c r="G62" s="287">
        <v>73088.671329999997</v>
      </c>
      <c r="H62" s="287">
        <v>115963.87338999999</v>
      </c>
      <c r="I62" s="287">
        <v>55977.334539999996</v>
      </c>
      <c r="J62" s="287">
        <v>17649.84879</v>
      </c>
      <c r="K62" s="287">
        <v>9107.2538000000004</v>
      </c>
      <c r="L62" s="287">
        <v>7669.49413</v>
      </c>
      <c r="M62" s="287">
        <v>5937.6136299999998</v>
      </c>
      <c r="N62" s="286">
        <v>332940.66080999997</v>
      </c>
    </row>
    <row r="63" spans="1:14" ht="11.25" customHeight="1">
      <c r="A63" s="128">
        <v>2014</v>
      </c>
      <c r="B63" s="287">
        <v>3010.9977699999999</v>
      </c>
      <c r="C63" s="287">
        <v>1737.07899</v>
      </c>
      <c r="D63" s="287">
        <v>2517.3189700000003</v>
      </c>
      <c r="E63" s="287">
        <v>10244.58301</v>
      </c>
      <c r="F63" s="287">
        <v>43519.758569999998</v>
      </c>
      <c r="G63" s="287">
        <v>82818.876349999991</v>
      </c>
      <c r="H63" s="287">
        <v>103734.15392</v>
      </c>
      <c r="I63" s="287">
        <v>52718.008139999998</v>
      </c>
      <c r="J63" s="287">
        <v>20041.724770000001</v>
      </c>
      <c r="K63" s="287">
        <v>9370.5209400000003</v>
      </c>
      <c r="L63" s="287">
        <v>4464.6527599999999</v>
      </c>
      <c r="M63" s="287">
        <v>3844.2809500000003</v>
      </c>
      <c r="N63" s="286">
        <v>338021.95514000003</v>
      </c>
    </row>
    <row r="64" spans="1:14" ht="11.25" customHeight="1">
      <c r="A64" s="128">
        <v>2015</v>
      </c>
      <c r="B64" s="287">
        <v>1839.36464</v>
      </c>
      <c r="C64" s="287">
        <v>1534.99893</v>
      </c>
      <c r="D64" s="287">
        <v>2138.58916</v>
      </c>
      <c r="E64" s="287">
        <v>8158.1948899999998</v>
      </c>
      <c r="F64" s="287">
        <v>43235.629090000002</v>
      </c>
      <c r="G64" s="287">
        <v>75267.732940000002</v>
      </c>
      <c r="H64" s="287">
        <v>92527.171829999992</v>
      </c>
      <c r="I64" s="287">
        <v>66994.417100000006</v>
      </c>
      <c r="J64" s="287">
        <v>20887.371469999998</v>
      </c>
      <c r="K64" s="287">
        <v>10440.21456</v>
      </c>
      <c r="L64" s="287">
        <v>6018.0580899999995</v>
      </c>
      <c r="M64" s="287">
        <v>3126.05699</v>
      </c>
      <c r="N64" s="286">
        <v>332167.79969000007</v>
      </c>
    </row>
    <row r="65" spans="1:26" ht="11.25" customHeight="1">
      <c r="A65" s="128">
        <v>2016</v>
      </c>
      <c r="B65" s="287">
        <v>913.40575999999999</v>
      </c>
      <c r="C65" s="287">
        <v>1438.3394900000001</v>
      </c>
      <c r="D65" s="287">
        <v>1825.2616699999999</v>
      </c>
      <c r="E65" s="287">
        <v>8433.9732600000007</v>
      </c>
      <c r="F65" s="287">
        <v>49452.649899999997</v>
      </c>
      <c r="G65" s="287">
        <v>88357.457810000007</v>
      </c>
      <c r="H65" s="287">
        <v>93292.158030000006</v>
      </c>
      <c r="I65" s="287">
        <v>58328.548470000002</v>
      </c>
      <c r="J65" s="287">
        <v>25588.769769999999</v>
      </c>
      <c r="K65" s="287">
        <v>10528.49424</v>
      </c>
      <c r="L65" s="287">
        <v>6094.7524800000001</v>
      </c>
      <c r="M65" s="287">
        <v>5764.9344099999998</v>
      </c>
      <c r="N65" s="286">
        <v>350018.74528999999</v>
      </c>
      <c r="O65" s="281"/>
    </row>
    <row r="66" spans="1:26" ht="11.25" customHeight="1">
      <c r="A66" s="128">
        <v>2017</v>
      </c>
      <c r="B66" s="287">
        <v>1883.73927</v>
      </c>
      <c r="C66" s="287">
        <v>1295.8635800000002</v>
      </c>
      <c r="D66" s="287">
        <v>2671.5344799999998</v>
      </c>
      <c r="E66" s="287">
        <v>11936.0594</v>
      </c>
      <c r="F66" s="287">
        <v>33385.342720000001</v>
      </c>
      <c r="G66" s="287">
        <v>86417.5095</v>
      </c>
      <c r="H66" s="287">
        <v>100427.00046</v>
      </c>
      <c r="I66" s="287">
        <v>61101.881369999996</v>
      </c>
      <c r="J66" s="287">
        <v>27017.477260000003</v>
      </c>
      <c r="K66" s="287">
        <v>7468.0732500000004</v>
      </c>
      <c r="L66" s="287">
        <v>3748.5408299999999</v>
      </c>
      <c r="M66" s="287">
        <v>2783.91068</v>
      </c>
      <c r="N66" s="286">
        <v>340136.93280000001</v>
      </c>
      <c r="O66" s="281"/>
    </row>
    <row r="67" spans="1:26" ht="11.25" customHeight="1">
      <c r="A67" s="128">
        <v>2018</v>
      </c>
      <c r="B67" s="287">
        <v>2653.9247123636005</v>
      </c>
      <c r="C67" s="287">
        <v>1526.4807034727999</v>
      </c>
      <c r="D67" s="287">
        <v>1832.9232479308</v>
      </c>
      <c r="E67" s="287">
        <v>5539.1143377750004</v>
      </c>
      <c r="F67" s="287">
        <v>36647.882770030403</v>
      </c>
      <c r="G67" s="287">
        <v>84929.118191830392</v>
      </c>
      <c r="H67" s="287">
        <v>103436.0432544716</v>
      </c>
      <c r="I67" s="287">
        <v>49370.539459330204</v>
      </c>
      <c r="J67" s="287">
        <v>25450.604472892403</v>
      </c>
      <c r="K67" s="287">
        <v>5522.1387435856004</v>
      </c>
      <c r="L67" s="287">
        <v>5307.4085002028005</v>
      </c>
      <c r="M67" s="287">
        <v>3785.9984287605998</v>
      </c>
      <c r="N67" s="286">
        <v>326002.17682264623</v>
      </c>
      <c r="O67" s="281"/>
    </row>
    <row r="68" spans="1:26" ht="11.25" customHeight="1">
      <c r="A68" s="128">
        <v>2019</v>
      </c>
      <c r="B68" s="287">
        <v>1505.9777130882001</v>
      </c>
      <c r="C68" s="287">
        <v>1280.8857433820001</v>
      </c>
      <c r="D68" s="287">
        <v>1544.7790712354001</v>
      </c>
      <c r="E68" s="287">
        <v>5326.8091792764008</v>
      </c>
      <c r="F68" s="287">
        <v>35142.125519204397</v>
      </c>
      <c r="G68" s="287">
        <v>82211.479885691006</v>
      </c>
      <c r="H68" s="287">
        <v>103893.5024485366</v>
      </c>
      <c r="I68" s="287">
        <v>55369.317613792206</v>
      </c>
      <c r="J68" s="287">
        <v>18759.133890598001</v>
      </c>
      <c r="K68" s="287">
        <v>8269.5394551219997</v>
      </c>
      <c r="L68" s="287">
        <v>5167.4149637057999</v>
      </c>
      <c r="M68" s="287">
        <v>3379.9069417882001</v>
      </c>
      <c r="N68" s="286">
        <v>321850.87242542021</v>
      </c>
      <c r="O68" s="281"/>
    </row>
    <row r="69" spans="1:26" ht="11.25" customHeight="1">
      <c r="A69" s="128">
        <v>2020</v>
      </c>
      <c r="B69" s="287">
        <v>1445.7915155076</v>
      </c>
      <c r="C69" s="287">
        <v>1480.1836284107999</v>
      </c>
      <c r="D69" s="287">
        <v>1338.6468560783999</v>
      </c>
      <c r="E69" s="287">
        <v>12950.614668414601</v>
      </c>
      <c r="F69" s="287">
        <v>44535.802049284204</v>
      </c>
      <c r="G69" s="287">
        <v>83379.268488564412</v>
      </c>
      <c r="H69" s="287">
        <v>113506.098004981</v>
      </c>
      <c r="I69" s="287">
        <v>64006.147197739403</v>
      </c>
      <c r="J69" s="287">
        <v>21865.888089520402</v>
      </c>
      <c r="K69" s="287">
        <v>8728.7623472846008</v>
      </c>
      <c r="L69" s="287">
        <v>4890.7348246448</v>
      </c>
      <c r="M69" s="287">
        <v>1783.3192389358001</v>
      </c>
      <c r="N69" s="286">
        <v>359910.81598484155</v>
      </c>
      <c r="O69" s="281"/>
    </row>
    <row r="70" spans="1:26" ht="11.25" customHeight="1">
      <c r="A70" s="128">
        <v>2021</v>
      </c>
      <c r="B70" s="287">
        <v>1534.8582694364002</v>
      </c>
      <c r="C70" s="287">
        <v>1660.9626834148</v>
      </c>
      <c r="D70" s="287">
        <v>1323.4349599866</v>
      </c>
      <c r="E70" s="287">
        <v>12172.6033451108</v>
      </c>
      <c r="F70" s="287">
        <v>50896.1383137542</v>
      </c>
      <c r="G70" s="287">
        <v>99402.024780735999</v>
      </c>
      <c r="H70" s="287">
        <v>119328.506349683</v>
      </c>
      <c r="I70" s="287">
        <v>49953.221218324805</v>
      </c>
      <c r="J70" s="287">
        <v>23443.736500085804</v>
      </c>
      <c r="K70" s="287">
        <v>7773.0584406476009</v>
      </c>
      <c r="L70" s="287">
        <v>4616.4797704680004</v>
      </c>
      <c r="M70" s="287">
        <v>4360.743546316</v>
      </c>
      <c r="N70" s="286">
        <v>376465.76817796403</v>
      </c>
      <c r="O70" s="281"/>
    </row>
    <row r="71" spans="1:26" ht="11.25" customHeight="1">
      <c r="A71" s="128">
        <v>2022</v>
      </c>
      <c r="B71" s="287">
        <v>1841.0803516322001</v>
      </c>
      <c r="C71" s="287">
        <v>1305.5775167484001</v>
      </c>
      <c r="D71" s="287">
        <v>1517.4417507226001</v>
      </c>
      <c r="E71" s="287">
        <v>10647.004490686799</v>
      </c>
      <c r="F71" s="287">
        <v>39310.185048357598</v>
      </c>
      <c r="G71" s="287">
        <v>92891.994640232209</v>
      </c>
      <c r="H71" s="287">
        <v>96851.717331606415</v>
      </c>
      <c r="I71" s="287">
        <v>45538.023493245404</v>
      </c>
      <c r="J71" s="287">
        <v>24637.539649898801</v>
      </c>
      <c r="K71" s="287">
        <v>7456.9155566528007</v>
      </c>
      <c r="L71" s="287">
        <v>4206.1995005137996</v>
      </c>
      <c r="M71" s="287">
        <v>2647.9722312842</v>
      </c>
      <c r="N71" s="286">
        <v>328851.43109931902</v>
      </c>
      <c r="O71" s="281"/>
    </row>
    <row r="72" spans="1:26" ht="11.25" customHeight="1">
      <c r="A72" s="28"/>
      <c r="B72" s="287"/>
      <c r="C72" s="287"/>
      <c r="D72" s="287"/>
      <c r="E72" s="287"/>
      <c r="F72" s="287"/>
      <c r="G72" s="287"/>
      <c r="H72" s="287"/>
      <c r="I72" s="287"/>
      <c r="J72" s="287"/>
      <c r="K72" s="287"/>
      <c r="L72" s="287"/>
      <c r="M72" s="287"/>
      <c r="N72" s="286"/>
    </row>
    <row r="73" spans="1:26" ht="11.25" customHeight="1">
      <c r="A73" s="138" t="s">
        <v>226</v>
      </c>
      <c r="B73" s="285"/>
      <c r="C73" s="285"/>
      <c r="D73" s="285"/>
      <c r="E73" s="285"/>
      <c r="F73" s="285"/>
      <c r="G73" s="285"/>
      <c r="H73" s="285"/>
      <c r="I73" s="285"/>
      <c r="J73" s="285"/>
      <c r="K73" s="285"/>
      <c r="L73" s="285"/>
      <c r="M73" s="285"/>
      <c r="N73" s="286"/>
    </row>
    <row r="74" spans="1:26" ht="11.25" customHeight="1">
      <c r="A74" s="28" t="s">
        <v>121</v>
      </c>
      <c r="B74" s="285">
        <v>4661.5258000000003</v>
      </c>
      <c r="C74" s="285">
        <v>4959.8082200000008</v>
      </c>
      <c r="D74" s="285">
        <v>7642.0532499999999</v>
      </c>
      <c r="E74" s="285">
        <v>9671.476630000001</v>
      </c>
      <c r="F74" s="285">
        <v>27559.18736</v>
      </c>
      <c r="G74" s="285">
        <v>39603.694609999999</v>
      </c>
      <c r="H74" s="285">
        <v>44869.967750000003</v>
      </c>
      <c r="I74" s="285">
        <v>38894.91375</v>
      </c>
      <c r="J74" s="285">
        <v>21124.902869999998</v>
      </c>
      <c r="K74" s="285">
        <v>13991.975830000001</v>
      </c>
      <c r="L74" s="285">
        <v>10779.561760000001</v>
      </c>
      <c r="M74" s="285">
        <v>3979.4850000000001</v>
      </c>
      <c r="N74" s="286">
        <v>227738.55283000003</v>
      </c>
    </row>
    <row r="75" spans="1:26" ht="11.25" customHeight="1">
      <c r="A75" s="126">
        <v>1990</v>
      </c>
      <c r="B75" s="285">
        <v>5875.37</v>
      </c>
      <c r="C75" s="285">
        <v>5269.01</v>
      </c>
      <c r="D75" s="285">
        <v>6524.7</v>
      </c>
      <c r="E75" s="285">
        <v>11180</v>
      </c>
      <c r="F75" s="285">
        <v>28846.93</v>
      </c>
      <c r="G75" s="285">
        <v>44014.37</v>
      </c>
      <c r="H75" s="285">
        <v>47529.65</v>
      </c>
      <c r="I75" s="285">
        <v>43964.69</v>
      </c>
      <c r="J75" s="285">
        <v>29078.31</v>
      </c>
      <c r="K75" s="285">
        <v>18750.849999999999</v>
      </c>
      <c r="L75" s="285">
        <v>11924.91</v>
      </c>
      <c r="M75" s="285">
        <v>6862</v>
      </c>
      <c r="N75" s="286">
        <v>259820.79</v>
      </c>
    </row>
    <row r="76" spans="1:26" ht="11.25" customHeight="1">
      <c r="A76" s="126">
        <v>1991</v>
      </c>
      <c r="B76" s="285">
        <v>6105.77</v>
      </c>
      <c r="C76" s="285">
        <v>8219.57</v>
      </c>
      <c r="D76" s="285">
        <v>8567.31</v>
      </c>
      <c r="E76" s="285">
        <v>10009.32</v>
      </c>
      <c r="F76" s="285">
        <v>32967.14</v>
      </c>
      <c r="G76" s="285">
        <v>47990.02</v>
      </c>
      <c r="H76" s="285">
        <v>45998.83</v>
      </c>
      <c r="I76" s="285">
        <v>44396.17</v>
      </c>
      <c r="J76" s="285">
        <v>35604.33</v>
      </c>
      <c r="K76" s="285">
        <v>17449.57</v>
      </c>
      <c r="L76" s="285">
        <v>8950.68</v>
      </c>
      <c r="M76" s="285">
        <v>7160.09</v>
      </c>
      <c r="N76" s="286">
        <v>273418.80000000005</v>
      </c>
    </row>
    <row r="77" spans="1:26" ht="11.25" customHeight="1">
      <c r="A77" s="126">
        <v>1992</v>
      </c>
      <c r="B77" s="285">
        <v>5631.36</v>
      </c>
      <c r="C77" s="285">
        <v>5458</v>
      </c>
      <c r="D77" s="285">
        <v>6417.18</v>
      </c>
      <c r="E77" s="285">
        <v>9114.84</v>
      </c>
      <c r="F77" s="285">
        <v>52592.84</v>
      </c>
      <c r="G77" s="285">
        <v>96413.18</v>
      </c>
      <c r="H77" s="285">
        <v>98974.68</v>
      </c>
      <c r="I77" s="285">
        <v>69888.52</v>
      </c>
      <c r="J77" s="285">
        <v>39210.699999999997</v>
      </c>
      <c r="K77" s="285">
        <v>21229.119999999999</v>
      </c>
      <c r="L77" s="285">
        <v>10230.379999999999</v>
      </c>
      <c r="M77" s="285">
        <v>6351.8</v>
      </c>
      <c r="N77" s="286">
        <v>421512.6</v>
      </c>
      <c r="O77" s="11"/>
      <c r="P77" s="11"/>
      <c r="Q77" s="11"/>
      <c r="R77" s="11"/>
      <c r="S77" s="11"/>
      <c r="T77" s="11"/>
      <c r="U77" s="11"/>
      <c r="V77" s="11"/>
      <c r="W77" s="11"/>
      <c r="X77" s="11"/>
      <c r="Y77" s="11"/>
      <c r="Z77" s="11"/>
    </row>
    <row r="78" spans="1:26" ht="11.25" customHeight="1">
      <c r="A78" s="126">
        <v>1993</v>
      </c>
      <c r="B78" s="285">
        <v>7066.2</v>
      </c>
      <c r="C78" s="285">
        <v>6049.89</v>
      </c>
      <c r="D78" s="285">
        <v>9833.5</v>
      </c>
      <c r="E78" s="285">
        <v>11334.88</v>
      </c>
      <c r="F78" s="285">
        <v>48037.02</v>
      </c>
      <c r="G78" s="285">
        <v>88031.18</v>
      </c>
      <c r="H78" s="285">
        <v>98082.32</v>
      </c>
      <c r="I78" s="285">
        <v>84737.4</v>
      </c>
      <c r="J78" s="285">
        <v>42165.26</v>
      </c>
      <c r="K78" s="285">
        <v>21508.37</v>
      </c>
      <c r="L78" s="285">
        <v>9831.44</v>
      </c>
      <c r="M78" s="285">
        <v>4897.1099999999997</v>
      </c>
      <c r="N78" s="286">
        <v>431574.57</v>
      </c>
      <c r="O78" s="11"/>
      <c r="P78" s="11"/>
      <c r="Q78" s="11"/>
      <c r="R78" s="11"/>
      <c r="S78" s="11"/>
      <c r="T78" s="11"/>
      <c r="U78" s="11"/>
      <c r="V78" s="11"/>
      <c r="W78" s="11"/>
      <c r="X78" s="11"/>
      <c r="Y78" s="11"/>
      <c r="Z78" s="11"/>
    </row>
    <row r="79" spans="1:26" ht="11.25" customHeight="1">
      <c r="A79" s="126">
        <v>1994</v>
      </c>
      <c r="B79" s="285">
        <v>8527.75</v>
      </c>
      <c r="C79" s="285">
        <v>7042.83</v>
      </c>
      <c r="D79" s="285">
        <v>7602.81</v>
      </c>
      <c r="E79" s="285">
        <v>16253.25</v>
      </c>
      <c r="F79" s="285">
        <v>55035.03</v>
      </c>
      <c r="G79" s="285">
        <v>94978.75</v>
      </c>
      <c r="H79" s="285">
        <v>107861.21</v>
      </c>
      <c r="I79" s="285">
        <v>92538.18</v>
      </c>
      <c r="J79" s="285">
        <v>55860.87</v>
      </c>
      <c r="K79" s="285">
        <v>22389</v>
      </c>
      <c r="L79" s="285">
        <v>12355.68</v>
      </c>
      <c r="M79" s="285">
        <v>7395.73</v>
      </c>
      <c r="N79" s="286">
        <v>487841.08999999997</v>
      </c>
      <c r="O79" s="11"/>
      <c r="P79" s="11"/>
      <c r="Q79" s="11"/>
      <c r="R79" s="11"/>
      <c r="S79" s="11"/>
      <c r="T79" s="11"/>
      <c r="U79" s="11"/>
      <c r="V79" s="11"/>
      <c r="W79" s="11"/>
      <c r="X79" s="11"/>
      <c r="Y79" s="11"/>
      <c r="Z79" s="11"/>
    </row>
    <row r="80" spans="1:26" ht="11.25" customHeight="1">
      <c r="A80" s="126">
        <v>1995</v>
      </c>
      <c r="B80" s="285">
        <v>6087.81</v>
      </c>
      <c r="C80" s="285">
        <v>8357.2199999999993</v>
      </c>
      <c r="D80" s="285">
        <v>9213.1299999999992</v>
      </c>
      <c r="E80" s="285">
        <v>14050</v>
      </c>
      <c r="F80" s="285">
        <v>58184.46</v>
      </c>
      <c r="G80" s="285">
        <v>108512.12</v>
      </c>
      <c r="H80" s="285">
        <v>96324.06</v>
      </c>
      <c r="I80" s="285">
        <v>83739.17</v>
      </c>
      <c r="J80" s="285">
        <v>42715.37</v>
      </c>
      <c r="K80" s="285">
        <v>20291.18</v>
      </c>
      <c r="L80" s="285">
        <v>15573.24</v>
      </c>
      <c r="M80" s="285">
        <v>8596.01</v>
      </c>
      <c r="N80" s="286">
        <v>471643.76999999996</v>
      </c>
      <c r="O80" s="11"/>
      <c r="P80" s="11"/>
      <c r="Q80" s="11"/>
      <c r="R80" s="11"/>
      <c r="S80" s="11"/>
      <c r="T80" s="11"/>
      <c r="U80" s="11"/>
      <c r="V80" s="11"/>
      <c r="W80" s="11"/>
      <c r="X80" s="11"/>
      <c r="Y80" s="11"/>
      <c r="Z80" s="11"/>
    </row>
    <row r="81" spans="1:26" ht="11.25" customHeight="1">
      <c r="A81" s="126">
        <v>1996</v>
      </c>
      <c r="B81" s="285">
        <v>8339.01</v>
      </c>
      <c r="C81" s="285">
        <v>7410.71</v>
      </c>
      <c r="D81" s="285">
        <v>10232.33</v>
      </c>
      <c r="E81" s="285">
        <v>15596.07</v>
      </c>
      <c r="F81" s="285">
        <v>49672.34</v>
      </c>
      <c r="G81" s="285">
        <v>104803.16</v>
      </c>
      <c r="H81" s="285">
        <v>123029.14</v>
      </c>
      <c r="I81" s="285">
        <v>86986.89</v>
      </c>
      <c r="J81" s="285">
        <v>41701.85</v>
      </c>
      <c r="K81" s="285">
        <v>20607</v>
      </c>
      <c r="L81" s="285">
        <v>14234.65</v>
      </c>
      <c r="M81" s="285">
        <v>9395.7000000000007</v>
      </c>
      <c r="N81" s="286">
        <v>492008.85000000003</v>
      </c>
      <c r="O81" s="11"/>
      <c r="P81" s="11"/>
      <c r="Q81" s="11"/>
      <c r="R81" s="11"/>
      <c r="S81" s="11"/>
      <c r="T81" s="11"/>
      <c r="U81" s="11"/>
      <c r="V81" s="11"/>
      <c r="W81" s="11"/>
      <c r="X81" s="11"/>
      <c r="Y81" s="11"/>
      <c r="Z81" s="11"/>
    </row>
    <row r="82" spans="1:26" ht="11.25" customHeight="1">
      <c r="A82" s="126">
        <v>1997</v>
      </c>
      <c r="B82" s="285">
        <v>10004.75</v>
      </c>
      <c r="C82" s="285">
        <v>8647.52</v>
      </c>
      <c r="D82" s="285">
        <v>11208.77</v>
      </c>
      <c r="E82" s="285">
        <v>17114.71</v>
      </c>
      <c r="F82" s="285">
        <v>65350.89</v>
      </c>
      <c r="G82" s="285">
        <v>105045.9</v>
      </c>
      <c r="H82" s="285">
        <v>118003.38</v>
      </c>
      <c r="I82" s="285">
        <v>77418.649999999994</v>
      </c>
      <c r="J82" s="285">
        <v>27281.75</v>
      </c>
      <c r="K82" s="285">
        <v>19087.900000000001</v>
      </c>
      <c r="L82" s="285">
        <v>16791.490000000002</v>
      </c>
      <c r="M82" s="285">
        <v>15721.4</v>
      </c>
      <c r="N82" s="286">
        <v>491677.11</v>
      </c>
      <c r="O82" s="11"/>
      <c r="P82" s="11"/>
      <c r="Q82" s="11"/>
      <c r="R82" s="11"/>
      <c r="S82" s="11"/>
      <c r="T82" s="11"/>
      <c r="U82" s="11"/>
      <c r="V82" s="11"/>
      <c r="W82" s="11"/>
      <c r="X82" s="11"/>
      <c r="Y82" s="11"/>
      <c r="Z82" s="11"/>
    </row>
    <row r="83" spans="1:26" ht="11.25" customHeight="1">
      <c r="A83" s="126">
        <v>1998</v>
      </c>
      <c r="B83" s="285">
        <v>7634.34</v>
      </c>
      <c r="C83" s="285">
        <v>7567.42</v>
      </c>
      <c r="D83" s="285">
        <v>11283.26</v>
      </c>
      <c r="E83" s="285">
        <v>13567.01</v>
      </c>
      <c r="F83" s="285">
        <v>51884.7</v>
      </c>
      <c r="G83" s="285">
        <v>96109</v>
      </c>
      <c r="H83" s="285">
        <v>100791.67999999999</v>
      </c>
      <c r="I83" s="285">
        <v>75632.78</v>
      </c>
      <c r="J83" s="285">
        <v>49660.9</v>
      </c>
      <c r="K83" s="285">
        <v>28711.87</v>
      </c>
      <c r="L83" s="285">
        <v>21995.19</v>
      </c>
      <c r="M83" s="285">
        <v>11540.76</v>
      </c>
      <c r="N83" s="286">
        <v>476378.91</v>
      </c>
      <c r="O83" s="11"/>
      <c r="P83" s="11"/>
      <c r="Q83" s="11"/>
      <c r="R83" s="11"/>
      <c r="S83" s="11"/>
      <c r="T83" s="11"/>
      <c r="U83" s="11"/>
      <c r="V83" s="11"/>
      <c r="W83" s="11"/>
      <c r="X83" s="11"/>
      <c r="Y83" s="11"/>
      <c r="Z83" s="11"/>
    </row>
    <row r="84" spans="1:26" ht="11.25" customHeight="1">
      <c r="A84" s="28">
        <v>1999</v>
      </c>
      <c r="B84" s="285">
        <v>7854.42</v>
      </c>
      <c r="C84" s="285">
        <v>12555.93</v>
      </c>
      <c r="D84" s="285">
        <v>14339.13</v>
      </c>
      <c r="E84" s="285">
        <v>22097.4</v>
      </c>
      <c r="F84" s="285">
        <v>67551.34</v>
      </c>
      <c r="G84" s="285">
        <v>107130.96</v>
      </c>
      <c r="H84" s="285">
        <v>122834.06</v>
      </c>
      <c r="I84" s="285">
        <v>81910.7</v>
      </c>
      <c r="J84" s="285">
        <v>47292.38</v>
      </c>
      <c r="K84" s="285">
        <v>25359.53</v>
      </c>
      <c r="L84" s="285">
        <v>17953.96</v>
      </c>
      <c r="M84" s="285">
        <v>13094.6</v>
      </c>
      <c r="N84" s="286">
        <v>539974.40999999992</v>
      </c>
      <c r="O84" s="11"/>
      <c r="P84" s="11"/>
      <c r="Q84" s="11"/>
      <c r="R84" s="11"/>
      <c r="S84" s="11"/>
      <c r="T84" s="11"/>
      <c r="U84" s="11"/>
      <c r="V84" s="11"/>
      <c r="W84" s="11"/>
      <c r="X84" s="11"/>
      <c r="Y84" s="11"/>
      <c r="Z84" s="11"/>
    </row>
    <row r="85" spans="1:26" ht="11.25" customHeight="1">
      <c r="A85" s="28">
        <v>2000</v>
      </c>
      <c r="B85" s="285">
        <v>13547.33</v>
      </c>
      <c r="C85" s="285">
        <v>13602.22</v>
      </c>
      <c r="D85" s="285">
        <v>17748.990000000002</v>
      </c>
      <c r="E85" s="285">
        <v>25991.38</v>
      </c>
      <c r="F85" s="285">
        <v>80529.399999999994</v>
      </c>
      <c r="G85" s="285">
        <v>105289.85</v>
      </c>
      <c r="H85" s="285">
        <v>116526.35</v>
      </c>
      <c r="I85" s="285">
        <v>83210.460000000006</v>
      </c>
      <c r="J85" s="285">
        <v>40196.33</v>
      </c>
      <c r="K85" s="285">
        <v>29055.23</v>
      </c>
      <c r="L85" s="285">
        <v>18576.23</v>
      </c>
      <c r="M85" s="285">
        <v>12780.93</v>
      </c>
      <c r="N85" s="286">
        <v>557054.70000000007</v>
      </c>
    </row>
    <row r="86" spans="1:26" ht="11.25" customHeight="1">
      <c r="A86" s="28">
        <v>2001</v>
      </c>
      <c r="B86" s="285">
        <v>16192.54</v>
      </c>
      <c r="C86" s="285">
        <v>9404.18</v>
      </c>
      <c r="D86" s="285">
        <v>13037.35</v>
      </c>
      <c r="E86" s="285">
        <v>17170.71</v>
      </c>
      <c r="F86" s="285">
        <v>59010.65</v>
      </c>
      <c r="G86" s="285">
        <v>107766.59</v>
      </c>
      <c r="H86" s="285">
        <v>116003.6</v>
      </c>
      <c r="I86" s="285">
        <v>74948.42</v>
      </c>
      <c r="J86" s="285">
        <v>43455.55</v>
      </c>
      <c r="K86" s="285">
        <v>30027.599999999999</v>
      </c>
      <c r="L86" s="285">
        <v>20662.23</v>
      </c>
      <c r="M86" s="285">
        <v>13238.5</v>
      </c>
      <c r="N86" s="286">
        <v>520917.91999999993</v>
      </c>
    </row>
    <row r="87" spans="1:26" ht="11.25" customHeight="1">
      <c r="A87" s="28">
        <v>2002</v>
      </c>
      <c r="B87" s="285">
        <v>9421.7000000000007</v>
      </c>
      <c r="C87" s="285">
        <v>5947.51</v>
      </c>
      <c r="D87" s="285">
        <v>7841.38</v>
      </c>
      <c r="E87" s="285">
        <v>17151.71</v>
      </c>
      <c r="F87" s="285">
        <v>70458.39</v>
      </c>
      <c r="G87" s="285">
        <v>136100.62</v>
      </c>
      <c r="H87" s="285">
        <v>149923.21</v>
      </c>
      <c r="I87" s="285">
        <v>94291.07</v>
      </c>
      <c r="J87" s="285">
        <v>64225.42</v>
      </c>
      <c r="K87" s="285">
        <v>36376.269999999997</v>
      </c>
      <c r="L87" s="285">
        <v>23603.73</v>
      </c>
      <c r="M87" s="285">
        <v>12875.95</v>
      </c>
      <c r="N87" s="286">
        <v>628216.96</v>
      </c>
    </row>
    <row r="88" spans="1:26" ht="11.25" customHeight="1">
      <c r="A88" s="28">
        <v>2003</v>
      </c>
      <c r="B88" s="285">
        <v>7815.72</v>
      </c>
      <c r="C88" s="285">
        <v>8256.06</v>
      </c>
      <c r="D88" s="285">
        <v>9092.26</v>
      </c>
      <c r="E88" s="285">
        <v>10781.52</v>
      </c>
      <c r="F88" s="285">
        <v>74580.210000000006</v>
      </c>
      <c r="G88" s="285">
        <v>134562.03</v>
      </c>
      <c r="H88" s="285">
        <v>153185.95000000001</v>
      </c>
      <c r="I88" s="285">
        <v>103950.26</v>
      </c>
      <c r="J88" s="285">
        <v>53826.03</v>
      </c>
      <c r="K88" s="285">
        <v>35844.06</v>
      </c>
      <c r="L88" s="285">
        <v>20421.29</v>
      </c>
      <c r="M88" s="285">
        <v>8299.61</v>
      </c>
      <c r="N88" s="286">
        <v>620615.00000000012</v>
      </c>
    </row>
    <row r="89" spans="1:26" ht="11.25" customHeight="1">
      <c r="A89" s="28">
        <v>2004</v>
      </c>
      <c r="B89" s="285">
        <v>6715.91</v>
      </c>
      <c r="C89" s="285">
        <v>4832.34</v>
      </c>
      <c r="D89" s="285">
        <v>5385.27</v>
      </c>
      <c r="E89" s="285">
        <v>17199.07</v>
      </c>
      <c r="F89" s="285">
        <v>100053.42</v>
      </c>
      <c r="G89" s="285">
        <v>149761.92000000001</v>
      </c>
      <c r="H89" s="285">
        <v>177962.16</v>
      </c>
      <c r="I89" s="285">
        <v>92418</v>
      </c>
      <c r="J89" s="285">
        <v>50732.72</v>
      </c>
      <c r="K89" s="285">
        <v>42223.11</v>
      </c>
      <c r="L89" s="285">
        <v>24115.94</v>
      </c>
      <c r="M89" s="285">
        <v>10109.719999999999</v>
      </c>
      <c r="N89" s="286">
        <v>681509.58</v>
      </c>
    </row>
    <row r="90" spans="1:26" ht="11.25" customHeight="1">
      <c r="A90" s="28">
        <v>2005</v>
      </c>
      <c r="B90" s="285">
        <v>7556.6637799999999</v>
      </c>
      <c r="C90" s="285">
        <v>6269.2813799999994</v>
      </c>
      <c r="D90" s="285">
        <v>5916.3610799999997</v>
      </c>
      <c r="E90" s="285">
        <v>8849.6304899999996</v>
      </c>
      <c r="F90" s="285">
        <v>60258.24308</v>
      </c>
      <c r="G90" s="285">
        <v>114658.66</v>
      </c>
      <c r="H90" s="285">
        <v>159817.78209999998</v>
      </c>
      <c r="I90" s="285">
        <v>103763.72451999999</v>
      </c>
      <c r="J90" s="285">
        <v>67769.158750000002</v>
      </c>
      <c r="K90" s="285">
        <v>48715.452969999998</v>
      </c>
      <c r="L90" s="285">
        <v>23965.552889999999</v>
      </c>
      <c r="M90" s="285">
        <v>8230.0633699999998</v>
      </c>
      <c r="N90" s="286">
        <v>615770.57441</v>
      </c>
      <c r="O90" s="282"/>
      <c r="P90" s="282"/>
      <c r="Q90" s="282"/>
      <c r="R90" s="282"/>
      <c r="S90" s="282"/>
      <c r="T90" s="282"/>
      <c r="U90" s="282"/>
      <c r="V90" s="282"/>
      <c r="W90" s="282"/>
      <c r="X90" s="282"/>
      <c r="Y90" s="282"/>
      <c r="Z90" s="282"/>
    </row>
    <row r="91" spans="1:26" ht="11.25" customHeight="1">
      <c r="A91" s="28">
        <v>2006</v>
      </c>
      <c r="B91" s="285">
        <v>6892.0363899999993</v>
      </c>
      <c r="C91" s="285">
        <v>4886.2602699999998</v>
      </c>
      <c r="D91" s="285">
        <v>6496.1898899999997</v>
      </c>
      <c r="E91" s="285">
        <v>15022.847669999999</v>
      </c>
      <c r="F91" s="285">
        <v>55820.506540000002</v>
      </c>
      <c r="G91" s="285">
        <v>114088.58443</v>
      </c>
      <c r="H91" s="285">
        <v>129851.59424999999</v>
      </c>
      <c r="I91" s="285">
        <v>80112.705050000004</v>
      </c>
      <c r="J91" s="285">
        <v>59561.02476</v>
      </c>
      <c r="K91" s="285">
        <v>44798.428310000003</v>
      </c>
      <c r="L91" s="285">
        <v>22935.390350000001</v>
      </c>
      <c r="M91" s="285">
        <v>8305.1726299999991</v>
      </c>
      <c r="N91" s="286">
        <v>548770.74054000003</v>
      </c>
      <c r="O91" s="282"/>
      <c r="P91" s="282"/>
      <c r="Q91" s="282"/>
      <c r="R91" s="282"/>
      <c r="S91" s="282"/>
      <c r="T91" s="282"/>
      <c r="U91" s="282"/>
      <c r="V91" s="282"/>
      <c r="W91" s="282"/>
      <c r="X91" s="282"/>
      <c r="Y91" s="282"/>
      <c r="Z91" s="282"/>
    </row>
    <row r="92" spans="1:26" ht="11.25" customHeight="1">
      <c r="A92" s="28">
        <v>2007</v>
      </c>
      <c r="B92" s="285">
        <v>5446.2607099999996</v>
      </c>
      <c r="C92" s="285">
        <v>4304.7338899999995</v>
      </c>
      <c r="D92" s="285">
        <v>6372.23722</v>
      </c>
      <c r="E92" s="285">
        <v>10886.18093</v>
      </c>
      <c r="F92" s="285">
        <v>56682.734210000002</v>
      </c>
      <c r="G92" s="285">
        <v>123658.05046</v>
      </c>
      <c r="H92" s="285">
        <v>114832.38201</v>
      </c>
      <c r="I92" s="285">
        <v>83500.102339999998</v>
      </c>
      <c r="J92" s="285">
        <v>59415.036890000003</v>
      </c>
      <c r="K92" s="285">
        <v>39642.273809999999</v>
      </c>
      <c r="L92" s="285">
        <v>26259.534829999997</v>
      </c>
      <c r="M92" s="285">
        <v>12132.114230000001</v>
      </c>
      <c r="N92" s="286">
        <v>543131.64152999991</v>
      </c>
      <c r="O92" s="282"/>
      <c r="P92" s="282"/>
      <c r="Q92" s="282"/>
      <c r="R92" s="282"/>
      <c r="S92" s="282"/>
      <c r="T92" s="282"/>
      <c r="U92" s="282"/>
      <c r="V92" s="282"/>
      <c r="W92" s="282"/>
      <c r="X92" s="282"/>
      <c r="Y92" s="282"/>
      <c r="Z92" s="282"/>
    </row>
    <row r="93" spans="1:26" ht="11.25" customHeight="1">
      <c r="A93" s="28">
        <v>2008</v>
      </c>
      <c r="B93" s="285">
        <v>8406.8409800000009</v>
      </c>
      <c r="C93" s="285">
        <v>5903.59411</v>
      </c>
      <c r="D93" s="285">
        <v>8282.5664400000005</v>
      </c>
      <c r="E93" s="285">
        <v>14490.607820000001</v>
      </c>
      <c r="F93" s="285">
        <v>54614.823020000003</v>
      </c>
      <c r="G93" s="285">
        <v>116709.37954000001</v>
      </c>
      <c r="H93" s="285">
        <v>133208.56555999999</v>
      </c>
      <c r="I93" s="285">
        <v>94814.218040000007</v>
      </c>
      <c r="J93" s="285">
        <v>52279.204590000001</v>
      </c>
      <c r="K93" s="285">
        <v>42506.89129</v>
      </c>
      <c r="L93" s="285">
        <v>22832.225059999997</v>
      </c>
      <c r="M93" s="285">
        <v>9085.7322800000002</v>
      </c>
      <c r="N93" s="286">
        <v>563134.6487299999</v>
      </c>
      <c r="O93" s="282"/>
      <c r="P93" s="282"/>
      <c r="Q93" s="282"/>
      <c r="R93" s="282"/>
      <c r="S93" s="282"/>
      <c r="T93" s="282"/>
      <c r="U93" s="282"/>
      <c r="V93" s="282"/>
      <c r="W93" s="282"/>
      <c r="X93" s="282"/>
      <c r="Y93" s="282"/>
      <c r="Z93" s="282"/>
    </row>
    <row r="94" spans="1:26" ht="11.25" customHeight="1">
      <c r="A94" s="28">
        <v>2009</v>
      </c>
      <c r="B94" s="285">
        <v>4906.5934999999999</v>
      </c>
      <c r="C94" s="285">
        <v>4908.6393799999996</v>
      </c>
      <c r="D94" s="285">
        <v>7115.0934299999999</v>
      </c>
      <c r="E94" s="285">
        <v>9029.3711199999998</v>
      </c>
      <c r="F94" s="285">
        <v>59218.840969999997</v>
      </c>
      <c r="G94" s="285">
        <v>101474.48913</v>
      </c>
      <c r="H94" s="285">
        <v>135289.12246000001</v>
      </c>
      <c r="I94" s="285">
        <v>105049.43140999999</v>
      </c>
      <c r="J94" s="285">
        <v>63599.898880000001</v>
      </c>
      <c r="K94" s="285">
        <v>37870.077389999999</v>
      </c>
      <c r="L94" s="285">
        <v>30564.7317</v>
      </c>
      <c r="M94" s="285">
        <v>10086.147849999999</v>
      </c>
      <c r="N94" s="286">
        <v>569112.43721999996</v>
      </c>
      <c r="O94" s="282"/>
      <c r="P94" s="282"/>
      <c r="Q94" s="282"/>
      <c r="R94" s="282"/>
      <c r="S94" s="282"/>
      <c r="T94" s="282"/>
      <c r="U94" s="282"/>
      <c r="V94" s="282"/>
      <c r="W94" s="282"/>
      <c r="X94" s="282"/>
      <c r="Y94" s="282"/>
      <c r="Z94" s="282"/>
    </row>
    <row r="95" spans="1:26" ht="11.25" customHeight="1">
      <c r="A95" s="28">
        <v>2010</v>
      </c>
      <c r="B95" s="285">
        <v>5256.8329699999995</v>
      </c>
      <c r="C95" s="285">
        <v>4657.1427199999998</v>
      </c>
      <c r="D95" s="285">
        <v>5769.0835099999995</v>
      </c>
      <c r="E95" s="285">
        <v>6749.9264499999999</v>
      </c>
      <c r="F95" s="285">
        <v>37384.330820000003</v>
      </c>
      <c r="G95" s="285">
        <v>117646.76938</v>
      </c>
      <c r="H95" s="285">
        <v>136775.13469000001</v>
      </c>
      <c r="I95" s="285">
        <v>94628.47643000001</v>
      </c>
      <c r="J95" s="285">
        <v>71203.743770000001</v>
      </c>
      <c r="K95" s="285">
        <v>60652.129659999999</v>
      </c>
      <c r="L95" s="285">
        <v>27723.652959999999</v>
      </c>
      <c r="M95" s="285">
        <v>10200.285539999999</v>
      </c>
      <c r="N95" s="286">
        <v>578647.50890000002</v>
      </c>
      <c r="O95" s="282"/>
      <c r="P95" s="282"/>
      <c r="Q95" s="282"/>
      <c r="R95" s="282"/>
      <c r="S95" s="282"/>
      <c r="T95" s="282"/>
      <c r="U95" s="282"/>
      <c r="V95" s="282"/>
      <c r="W95" s="282"/>
      <c r="X95" s="282"/>
      <c r="Y95" s="282"/>
      <c r="Z95" s="282"/>
    </row>
    <row r="96" spans="1:26" ht="11.25" customHeight="1">
      <c r="A96" s="128">
        <v>2011</v>
      </c>
      <c r="B96" s="287">
        <v>5592.1846399999995</v>
      </c>
      <c r="C96" s="287">
        <v>5013.1494899999998</v>
      </c>
      <c r="D96" s="287">
        <v>6247.4600300000002</v>
      </c>
      <c r="E96" s="287">
        <v>14205.82137</v>
      </c>
      <c r="F96" s="287">
        <v>67316.803379999998</v>
      </c>
      <c r="G96" s="287">
        <v>136206.2893</v>
      </c>
      <c r="H96" s="287">
        <v>130893.73671</v>
      </c>
      <c r="I96" s="287">
        <v>111042.98733</v>
      </c>
      <c r="J96" s="287">
        <v>80975.843219999995</v>
      </c>
      <c r="K96" s="287">
        <v>49739.502090000002</v>
      </c>
      <c r="L96" s="287">
        <v>26233.251329999999</v>
      </c>
      <c r="M96" s="287">
        <v>10413.520990000001</v>
      </c>
      <c r="N96" s="286">
        <v>643880.54988000006</v>
      </c>
      <c r="O96" s="282" t="s">
        <v>62</v>
      </c>
      <c r="P96" s="282"/>
      <c r="Q96" s="282"/>
      <c r="R96" s="282"/>
      <c r="S96" s="282"/>
      <c r="T96" s="282"/>
      <c r="U96" s="282"/>
      <c r="V96" s="282"/>
      <c r="W96" s="282"/>
      <c r="X96" s="282"/>
      <c r="Y96" s="282"/>
      <c r="Z96" s="282"/>
    </row>
    <row r="97" spans="1:26" ht="11.25" customHeight="1">
      <c r="A97" s="128">
        <v>2012</v>
      </c>
      <c r="B97" s="287">
        <v>6388.3155299999999</v>
      </c>
      <c r="C97" s="287">
        <v>6496.7608899999996</v>
      </c>
      <c r="D97" s="287">
        <v>7258.7091200000004</v>
      </c>
      <c r="E97" s="287">
        <v>19219.345649999999</v>
      </c>
      <c r="F97" s="287">
        <v>64940.450149999997</v>
      </c>
      <c r="G97" s="287">
        <v>115480.17491</v>
      </c>
      <c r="H97" s="287">
        <v>134388.17280999999</v>
      </c>
      <c r="I97" s="287">
        <v>101961.45706</v>
      </c>
      <c r="J97" s="287">
        <v>60717.16822</v>
      </c>
      <c r="K97" s="287">
        <v>38219.792170000001</v>
      </c>
      <c r="L97" s="287">
        <v>26311.876969999998</v>
      </c>
      <c r="M97" s="287">
        <v>11284.805249999999</v>
      </c>
      <c r="N97" s="286">
        <v>592667.0287299999</v>
      </c>
      <c r="O97" s="282"/>
      <c r="P97" s="282"/>
      <c r="Q97" s="282"/>
      <c r="R97" s="282"/>
      <c r="S97" s="282"/>
      <c r="T97" s="282"/>
      <c r="U97" s="282"/>
      <c r="V97" s="282"/>
      <c r="W97" s="282"/>
      <c r="X97" s="282"/>
      <c r="Y97" s="282"/>
      <c r="Z97" s="282"/>
    </row>
    <row r="98" spans="1:26" ht="11.25" customHeight="1">
      <c r="A98" s="128">
        <v>2013</v>
      </c>
      <c r="B98" s="287">
        <v>7967.8390099999997</v>
      </c>
      <c r="C98" s="287">
        <v>6144.0346</v>
      </c>
      <c r="D98" s="287">
        <v>8309.147570000001</v>
      </c>
      <c r="E98" s="287">
        <v>11910.11541</v>
      </c>
      <c r="F98" s="287">
        <v>49781.017329999995</v>
      </c>
      <c r="G98" s="287">
        <v>107817.30567</v>
      </c>
      <c r="H98" s="287">
        <v>162852.43547</v>
      </c>
      <c r="I98" s="287">
        <v>93822.698109999998</v>
      </c>
      <c r="J98" s="287">
        <v>57384.055329999996</v>
      </c>
      <c r="K98" s="287">
        <v>42070.828079999999</v>
      </c>
      <c r="L98" s="287">
        <v>27827.007850000002</v>
      </c>
      <c r="M98" s="287">
        <v>11786.513279999999</v>
      </c>
      <c r="N98" s="286">
        <v>587672.99771000003</v>
      </c>
      <c r="O98" s="281"/>
      <c r="P98" s="282"/>
      <c r="Q98" s="282"/>
      <c r="R98" s="282"/>
      <c r="S98" s="282"/>
      <c r="T98" s="282"/>
      <c r="U98" s="282"/>
      <c r="V98" s="282"/>
      <c r="W98" s="282"/>
      <c r="X98" s="282"/>
      <c r="Y98" s="282"/>
      <c r="Z98" s="282"/>
    </row>
    <row r="99" spans="1:26" ht="11.25" customHeight="1">
      <c r="A99" s="128">
        <v>2014</v>
      </c>
      <c r="B99" s="287">
        <v>6800.6415800000004</v>
      </c>
      <c r="C99" s="287">
        <v>4904.8672800000004</v>
      </c>
      <c r="D99" s="287">
        <v>5885.6374699999997</v>
      </c>
      <c r="E99" s="287">
        <v>13824.928830000001</v>
      </c>
      <c r="F99" s="287">
        <v>59073.801090000001</v>
      </c>
      <c r="G99" s="287">
        <v>116269.09006999999</v>
      </c>
      <c r="H99" s="287">
        <v>152396.93186000001</v>
      </c>
      <c r="I99" s="287">
        <v>100204.93771</v>
      </c>
      <c r="J99" s="287">
        <v>68266.558950000006</v>
      </c>
      <c r="K99" s="287">
        <v>37309.076049999996</v>
      </c>
      <c r="L99" s="287">
        <v>19044.51251</v>
      </c>
      <c r="M99" s="287">
        <v>7865.4299099999998</v>
      </c>
      <c r="N99" s="286">
        <v>591846.41330999997</v>
      </c>
      <c r="O99" s="281"/>
      <c r="P99" s="282"/>
      <c r="Q99" s="282"/>
      <c r="R99" s="282"/>
      <c r="S99" s="282"/>
      <c r="T99" s="282"/>
      <c r="U99" s="282"/>
      <c r="V99" s="282"/>
      <c r="W99" s="282"/>
      <c r="X99" s="282"/>
      <c r="Y99" s="282"/>
      <c r="Z99" s="282"/>
    </row>
    <row r="100" spans="1:26" ht="11.25" customHeight="1">
      <c r="A100" s="128">
        <v>2015</v>
      </c>
      <c r="B100" s="287">
        <v>4638.6812199999995</v>
      </c>
      <c r="C100" s="287">
        <v>4943.9684500000003</v>
      </c>
      <c r="D100" s="287">
        <v>5628.35808</v>
      </c>
      <c r="E100" s="287">
        <v>12155.29804</v>
      </c>
      <c r="F100" s="287">
        <v>60787.284020000006</v>
      </c>
      <c r="G100" s="287">
        <v>100975.37814</v>
      </c>
      <c r="H100" s="287">
        <v>124602.06078</v>
      </c>
      <c r="I100" s="287">
        <v>102820.37337999999</v>
      </c>
      <c r="J100" s="287">
        <v>59125.830170000001</v>
      </c>
      <c r="K100" s="287">
        <v>40169.196100000001</v>
      </c>
      <c r="L100" s="287">
        <v>19081.552359999998</v>
      </c>
      <c r="M100" s="287">
        <v>7392.48999</v>
      </c>
      <c r="N100" s="286">
        <v>542320.47073000006</v>
      </c>
      <c r="O100" s="281"/>
      <c r="P100" s="282"/>
      <c r="Q100" s="282"/>
      <c r="R100" s="282"/>
      <c r="S100" s="282"/>
      <c r="T100" s="282"/>
      <c r="U100" s="282"/>
      <c r="V100" s="282"/>
      <c r="W100" s="282"/>
      <c r="X100" s="282"/>
      <c r="Y100" s="282"/>
      <c r="Z100" s="282"/>
    </row>
    <row r="101" spans="1:26" ht="11.25" customHeight="1">
      <c r="A101" s="128">
        <v>2016</v>
      </c>
      <c r="B101" s="287">
        <v>3923.8744200000001</v>
      </c>
      <c r="C101" s="287">
        <v>5950.4401200000002</v>
      </c>
      <c r="D101" s="287">
        <v>5784.2623300000005</v>
      </c>
      <c r="E101" s="287">
        <v>12450.426380000001</v>
      </c>
      <c r="F101" s="287">
        <v>63385.55891</v>
      </c>
      <c r="G101" s="287">
        <v>114140.21006999999</v>
      </c>
      <c r="H101" s="287">
        <v>130886.05140000001</v>
      </c>
      <c r="I101" s="287">
        <v>96706.595010000005</v>
      </c>
      <c r="J101" s="287">
        <v>67815.446989999997</v>
      </c>
      <c r="K101" s="287">
        <v>40605.715670000005</v>
      </c>
      <c r="L101" s="287">
        <v>18401.721890000001</v>
      </c>
      <c r="M101" s="287">
        <v>10748.83518</v>
      </c>
      <c r="N101" s="286">
        <v>570799.13837000006</v>
      </c>
      <c r="O101" s="281"/>
      <c r="P101" s="282"/>
      <c r="Q101" s="282"/>
      <c r="R101" s="282"/>
      <c r="S101" s="282"/>
      <c r="T101" s="282"/>
      <c r="U101" s="282"/>
      <c r="V101" s="282"/>
      <c r="W101" s="282"/>
      <c r="X101" s="282"/>
      <c r="Y101" s="282"/>
      <c r="Z101" s="282"/>
    </row>
    <row r="102" spans="1:26" ht="11.25" customHeight="1">
      <c r="A102" s="128">
        <v>2017</v>
      </c>
      <c r="B102" s="287">
        <v>5636.3740800000005</v>
      </c>
      <c r="C102" s="287">
        <v>4101.04666</v>
      </c>
      <c r="D102" s="287">
        <v>6469.4875099999999</v>
      </c>
      <c r="E102" s="287">
        <v>16556.669330000001</v>
      </c>
      <c r="F102" s="287">
        <v>51718.681649999999</v>
      </c>
      <c r="G102" s="287">
        <v>123311.12673999999</v>
      </c>
      <c r="H102" s="287">
        <v>145262.99553000001</v>
      </c>
      <c r="I102" s="287">
        <v>111110.96464000001</v>
      </c>
      <c r="J102" s="287">
        <v>82432.43256999999</v>
      </c>
      <c r="K102" s="287">
        <v>41503.91835</v>
      </c>
      <c r="L102" s="287">
        <v>19332.35457</v>
      </c>
      <c r="M102" s="287">
        <v>8067.4614700000002</v>
      </c>
      <c r="N102" s="286">
        <v>615503.51309999998</v>
      </c>
      <c r="O102" s="281"/>
      <c r="P102" s="282"/>
      <c r="Q102" s="282"/>
      <c r="R102" s="282"/>
      <c r="S102" s="282"/>
      <c r="T102" s="282"/>
      <c r="U102" s="282"/>
      <c r="V102" s="282"/>
      <c r="W102" s="282"/>
      <c r="X102" s="282"/>
      <c r="Y102" s="282"/>
      <c r="Z102" s="282"/>
    </row>
    <row r="103" spans="1:26" ht="11.25" customHeight="1">
      <c r="A103" s="128">
        <v>2018</v>
      </c>
      <c r="B103" s="287">
        <v>6224.0905864304004</v>
      </c>
      <c r="C103" s="287">
        <v>4331.2016031812</v>
      </c>
      <c r="D103" s="287">
        <v>5469.0073383954004</v>
      </c>
      <c r="E103" s="287">
        <v>9273.7450594430011</v>
      </c>
      <c r="F103" s="287">
        <v>49502.8168166502</v>
      </c>
      <c r="G103" s="287">
        <v>120214.76464372699</v>
      </c>
      <c r="H103" s="287">
        <v>141636.6417371766</v>
      </c>
      <c r="I103" s="287">
        <v>108834.94359348741</v>
      </c>
      <c r="J103" s="287">
        <v>81031.124933872197</v>
      </c>
      <c r="K103" s="287">
        <v>32477.618618255201</v>
      </c>
      <c r="L103" s="287">
        <v>13896.177310990401</v>
      </c>
      <c r="M103" s="287">
        <v>6538.2493100653992</v>
      </c>
      <c r="N103" s="286">
        <v>579430.16108941217</v>
      </c>
      <c r="O103" s="281"/>
      <c r="P103" s="282"/>
      <c r="Q103" s="282"/>
      <c r="R103" s="282"/>
      <c r="S103" s="282"/>
      <c r="T103" s="282"/>
      <c r="U103" s="282"/>
      <c r="V103" s="282"/>
      <c r="W103" s="282"/>
      <c r="X103" s="282"/>
      <c r="Y103" s="282"/>
      <c r="Z103" s="282"/>
    </row>
    <row r="104" spans="1:26" ht="11.25" customHeight="1">
      <c r="A104" s="128">
        <v>2019</v>
      </c>
      <c r="B104" s="287">
        <v>3386.5208096542001</v>
      </c>
      <c r="C104" s="287">
        <v>3119.3205478678001</v>
      </c>
      <c r="D104" s="287">
        <v>4215.4589155262001</v>
      </c>
      <c r="E104" s="287">
        <v>8089.6422491668009</v>
      </c>
      <c r="F104" s="287">
        <v>41920.458232805599</v>
      </c>
      <c r="G104" s="287">
        <v>110916.768735442</v>
      </c>
      <c r="H104" s="287">
        <v>147276.94825330141</v>
      </c>
      <c r="I104" s="287">
        <v>94875.273150983412</v>
      </c>
      <c r="J104" s="287">
        <v>63897.0183779504</v>
      </c>
      <c r="K104" s="287">
        <v>31922.494642035599</v>
      </c>
      <c r="L104" s="287">
        <v>12578.6948320832</v>
      </c>
      <c r="M104" s="287">
        <v>5457.7637630232002</v>
      </c>
      <c r="N104" s="286">
        <v>527656.36250983982</v>
      </c>
      <c r="O104" s="281"/>
      <c r="P104" s="282"/>
      <c r="Q104" s="282"/>
      <c r="R104" s="282"/>
      <c r="S104" s="282"/>
      <c r="T104" s="282"/>
      <c r="U104" s="282"/>
      <c r="V104" s="282"/>
      <c r="W104" s="282"/>
      <c r="X104" s="282"/>
      <c r="Y104" s="282"/>
      <c r="Z104" s="282"/>
    </row>
    <row r="105" spans="1:26" ht="11.25" customHeight="1">
      <c r="A105" s="128">
        <v>2020</v>
      </c>
      <c r="B105" s="287">
        <v>3819.5086926149997</v>
      </c>
      <c r="C105" s="287">
        <v>3450.0139411678001</v>
      </c>
      <c r="D105" s="287">
        <v>3795.0373815107996</v>
      </c>
      <c r="E105" s="287">
        <v>15729.321021183401</v>
      </c>
      <c r="F105" s="287">
        <v>53294.106339703605</v>
      </c>
      <c r="G105" s="287">
        <v>104154.08884245701</v>
      </c>
      <c r="H105" s="287">
        <v>147066.18633063819</v>
      </c>
      <c r="I105" s="287">
        <v>100452.0865355946</v>
      </c>
      <c r="J105" s="287">
        <v>58057.193514534607</v>
      </c>
      <c r="K105" s="287">
        <v>30694.299379319404</v>
      </c>
      <c r="L105" s="287">
        <v>14024.486347590801</v>
      </c>
      <c r="M105" s="287">
        <v>4125.0693880241997</v>
      </c>
      <c r="N105" s="286">
        <v>538661.39771433943</v>
      </c>
      <c r="O105" s="281"/>
      <c r="P105" s="282"/>
      <c r="Q105" s="282"/>
      <c r="R105" s="282"/>
      <c r="S105" s="282"/>
      <c r="T105" s="282"/>
      <c r="U105" s="282"/>
      <c r="V105" s="282"/>
      <c r="W105" s="282"/>
      <c r="X105" s="282"/>
      <c r="Y105" s="282"/>
      <c r="Z105" s="282"/>
    </row>
    <row r="106" spans="1:26" ht="11.25" customHeight="1">
      <c r="A106" s="128">
        <v>2021</v>
      </c>
      <c r="B106" s="287">
        <v>2869.3163425330004</v>
      </c>
      <c r="C106" s="287">
        <v>3049.2135484882001</v>
      </c>
      <c r="D106" s="287">
        <v>3481.5400446623999</v>
      </c>
      <c r="E106" s="287">
        <v>14392.658325464799</v>
      </c>
      <c r="F106" s="287">
        <v>57739.5073947044</v>
      </c>
      <c r="G106" s="287">
        <v>125466.8371161176</v>
      </c>
      <c r="H106" s="287">
        <v>151777.24441158999</v>
      </c>
      <c r="I106" s="287">
        <v>84727.836146441812</v>
      </c>
      <c r="J106" s="287">
        <v>58548.824359240607</v>
      </c>
      <c r="K106" s="287">
        <v>29416.279645346</v>
      </c>
      <c r="L106" s="287">
        <v>9906.0308274325998</v>
      </c>
      <c r="M106" s="287">
        <v>6239.5229447843994</v>
      </c>
      <c r="N106" s="286">
        <v>547615.03156906809</v>
      </c>
      <c r="O106" s="281"/>
      <c r="P106" s="282"/>
      <c r="Q106" s="282"/>
      <c r="R106" s="282"/>
      <c r="S106" s="282"/>
      <c r="T106" s="282"/>
      <c r="U106" s="282"/>
      <c r="V106" s="282"/>
      <c r="W106" s="282"/>
      <c r="X106" s="282"/>
      <c r="Y106" s="282"/>
      <c r="Z106" s="282"/>
    </row>
    <row r="107" spans="1:26" ht="11.25" customHeight="1">
      <c r="A107" s="129">
        <v>2022</v>
      </c>
      <c r="B107" s="288">
        <v>3432.1564979295999</v>
      </c>
      <c r="C107" s="288">
        <v>2795.2410224338</v>
      </c>
      <c r="D107" s="288">
        <v>3972.0685780574004</v>
      </c>
      <c r="E107" s="288">
        <v>12389.758673377799</v>
      </c>
      <c r="F107" s="288">
        <v>45662.143746864</v>
      </c>
      <c r="G107" s="288">
        <v>117626.31722323681</v>
      </c>
      <c r="H107" s="288">
        <v>127703.86769066102</v>
      </c>
      <c r="I107" s="288">
        <v>78569.663776409201</v>
      </c>
      <c r="J107" s="288">
        <v>53936.753834016607</v>
      </c>
      <c r="K107" s="288">
        <v>25480.587340551603</v>
      </c>
      <c r="L107" s="288">
        <v>10384.654398668799</v>
      </c>
      <c r="M107" s="288">
        <v>4748.3162032636001</v>
      </c>
      <c r="N107" s="289">
        <v>486701.74944773241</v>
      </c>
      <c r="O107" s="11"/>
      <c r="P107" s="11"/>
      <c r="Q107" s="11"/>
      <c r="R107" s="11"/>
      <c r="S107" s="11"/>
      <c r="T107" s="11"/>
      <c r="U107" s="11"/>
      <c r="V107" s="11"/>
      <c r="W107" s="11"/>
      <c r="X107" s="11"/>
      <c r="Y107" s="11"/>
      <c r="Z107" s="11"/>
    </row>
    <row r="108" spans="1:26" ht="11.25" customHeight="1">
      <c r="A108" s="29" t="s">
        <v>122</v>
      </c>
      <c r="B108" s="279"/>
      <c r="C108" s="279"/>
      <c r="D108" s="279"/>
      <c r="E108" s="279"/>
      <c r="F108" s="279"/>
      <c r="G108" s="280"/>
      <c r="H108" s="280"/>
      <c r="I108" s="280"/>
      <c r="J108" s="280"/>
      <c r="K108" s="280"/>
      <c r="L108" s="280"/>
      <c r="M108" s="280"/>
      <c r="N108" s="280"/>
      <c r="O108" s="11"/>
      <c r="P108" s="11"/>
      <c r="Q108" s="11"/>
      <c r="R108" s="11"/>
      <c r="S108" s="11"/>
      <c r="T108" s="11"/>
      <c r="U108" s="11"/>
      <c r="V108" s="11"/>
      <c r="W108" s="11"/>
      <c r="X108" s="11"/>
      <c r="Y108" s="11"/>
      <c r="Z108" s="11"/>
    </row>
    <row r="109" spans="1:26" ht="11.25" customHeight="1">
      <c r="A109" s="29" t="s">
        <v>124</v>
      </c>
      <c r="B109" s="279"/>
      <c r="C109" s="279"/>
      <c r="D109" s="279"/>
      <c r="E109" s="279"/>
      <c r="F109" s="279"/>
      <c r="G109" s="280"/>
      <c r="H109" s="280"/>
      <c r="I109" s="280"/>
      <c r="J109" s="280"/>
      <c r="K109" s="280"/>
      <c r="L109" s="280"/>
      <c r="M109" s="280"/>
      <c r="N109" s="280"/>
      <c r="O109" s="11"/>
      <c r="P109" s="11"/>
      <c r="Q109" s="11"/>
      <c r="R109" s="11"/>
      <c r="S109" s="11"/>
      <c r="T109" s="11"/>
      <c r="U109" s="11"/>
      <c r="V109" s="11"/>
      <c r="W109" s="11"/>
      <c r="X109" s="11"/>
      <c r="Y109" s="11"/>
      <c r="Z109" s="11"/>
    </row>
    <row r="110" spans="1:26">
      <c r="A110" s="29" t="s">
        <v>70</v>
      </c>
      <c r="B110" s="30"/>
      <c r="C110" s="30"/>
      <c r="D110" s="30"/>
      <c r="E110" s="30"/>
      <c r="F110" s="30"/>
      <c r="G110" s="30"/>
      <c r="H110" s="30"/>
      <c r="I110" s="30"/>
      <c r="J110" s="30"/>
      <c r="K110" s="30"/>
      <c r="L110" s="30"/>
      <c r="M110" s="30"/>
      <c r="N110" s="30"/>
      <c r="O110" s="11"/>
      <c r="P110" s="11"/>
      <c r="Q110" s="11"/>
      <c r="R110" s="11"/>
      <c r="S110" s="11"/>
      <c r="T110" s="11"/>
      <c r="U110" s="11"/>
      <c r="V110" s="11"/>
      <c r="W110" s="11"/>
      <c r="X110" s="11"/>
      <c r="Y110" s="11"/>
      <c r="Z110" s="11"/>
    </row>
    <row r="111" spans="1:26">
      <c r="O111" s="11"/>
      <c r="P111" s="11"/>
      <c r="Q111" s="11"/>
      <c r="R111" s="11"/>
      <c r="S111" s="11"/>
      <c r="T111" s="11"/>
      <c r="U111" s="11"/>
      <c r="V111" s="11"/>
      <c r="W111" s="11"/>
      <c r="X111" s="11"/>
      <c r="Y111" s="11"/>
      <c r="Z111" s="11"/>
    </row>
    <row r="112" spans="1:26">
      <c r="B112" s="282"/>
      <c r="C112" s="282"/>
      <c r="D112" s="282"/>
      <c r="E112" s="292"/>
      <c r="F112" s="292"/>
      <c r="G112" s="292"/>
      <c r="H112" s="292"/>
      <c r="I112" s="292"/>
      <c r="J112" s="292"/>
      <c r="K112" s="292"/>
      <c r="L112" s="292"/>
      <c r="M112" s="292"/>
      <c r="N112" s="282"/>
      <c r="O112" s="11"/>
      <c r="P112" s="11"/>
      <c r="Q112" s="11"/>
      <c r="R112" s="11"/>
      <c r="S112" s="11"/>
      <c r="T112" s="11"/>
      <c r="U112" s="11"/>
      <c r="V112" s="11"/>
      <c r="W112" s="11"/>
      <c r="X112" s="11"/>
      <c r="Y112" s="11"/>
      <c r="Z112" s="11"/>
    </row>
    <row r="113" spans="2:26">
      <c r="B113" s="11"/>
      <c r="C113" s="11"/>
      <c r="D113" s="11"/>
      <c r="E113" s="11"/>
      <c r="F113" s="11"/>
      <c r="G113" s="11"/>
      <c r="H113" s="11"/>
      <c r="I113" s="11"/>
      <c r="J113" s="11"/>
      <c r="K113" s="11"/>
      <c r="L113" s="11"/>
      <c r="M113" s="282"/>
      <c r="N113" s="282"/>
      <c r="O113" s="11"/>
      <c r="P113" s="11"/>
      <c r="Q113" s="11"/>
      <c r="R113" s="11"/>
      <c r="S113" s="11"/>
      <c r="T113" s="11"/>
      <c r="U113" s="11"/>
      <c r="V113" s="11"/>
      <c r="W113" s="11"/>
      <c r="X113" s="11"/>
      <c r="Y113" s="11"/>
      <c r="Z113" s="11"/>
    </row>
    <row r="114" spans="2:26">
      <c r="B114" s="11"/>
      <c r="C114" s="11"/>
      <c r="D114" s="11"/>
      <c r="E114" s="11"/>
      <c r="F114" s="11"/>
      <c r="G114" s="11"/>
      <c r="H114" s="11"/>
      <c r="I114" s="11"/>
      <c r="J114" s="11"/>
      <c r="K114" s="11"/>
      <c r="L114" s="11"/>
      <c r="M114" s="282"/>
      <c r="N114" s="282"/>
      <c r="O114" s="11"/>
      <c r="P114" s="11"/>
      <c r="Q114" s="11"/>
      <c r="R114" s="11"/>
      <c r="S114" s="11"/>
      <c r="T114" s="11"/>
      <c r="U114" s="11"/>
      <c r="V114" s="11"/>
      <c r="W114" s="11"/>
      <c r="X114" s="11"/>
      <c r="Y114" s="11"/>
      <c r="Z114" s="11"/>
    </row>
    <row r="115" spans="2:26">
      <c r="B115" s="11"/>
      <c r="C115" s="11"/>
      <c r="D115" s="11"/>
      <c r="E115" s="11"/>
      <c r="F115" s="11"/>
      <c r="G115" s="11"/>
      <c r="H115" s="11"/>
      <c r="I115" s="11"/>
      <c r="J115" s="11"/>
      <c r="K115" s="11"/>
      <c r="L115" s="11"/>
      <c r="M115" s="282"/>
    </row>
    <row r="116" spans="2:26">
      <c r="B116" s="11"/>
      <c r="C116" s="11"/>
      <c r="D116" s="11"/>
      <c r="E116" s="11"/>
      <c r="F116" s="11"/>
      <c r="G116" s="11"/>
      <c r="H116" s="11"/>
      <c r="I116" s="11"/>
      <c r="J116" s="11"/>
      <c r="K116" s="11"/>
      <c r="L116" s="11"/>
      <c r="M116" s="11"/>
      <c r="N116" s="11"/>
    </row>
    <row r="117" spans="2:26">
      <c r="B117" s="11"/>
      <c r="C117" s="11"/>
      <c r="D117" s="11"/>
      <c r="E117" s="11"/>
      <c r="F117" s="11"/>
      <c r="G117" s="11"/>
      <c r="H117" s="11"/>
      <c r="I117" s="11"/>
      <c r="J117" s="11"/>
      <c r="K117" s="11"/>
      <c r="L117" s="11"/>
      <c r="M117" s="11"/>
      <c r="N117" s="11"/>
      <c r="O117" s="150"/>
    </row>
    <row r="118" spans="2:26">
      <c r="B118" s="11"/>
      <c r="C118" s="11"/>
      <c r="D118" s="11"/>
      <c r="E118" s="11"/>
      <c r="F118" s="11"/>
      <c r="G118" s="11"/>
      <c r="H118" s="11"/>
      <c r="I118" s="11"/>
      <c r="J118" s="11"/>
      <c r="K118" s="11"/>
      <c r="L118" s="11"/>
      <c r="M118" s="11"/>
      <c r="N118" s="11"/>
      <c r="O118" s="150"/>
    </row>
    <row r="119" spans="2:26">
      <c r="B119" s="157"/>
      <c r="C119" s="157"/>
      <c r="D119" s="157"/>
      <c r="E119" s="157"/>
      <c r="F119" s="157"/>
      <c r="G119" s="157"/>
      <c r="H119" s="157"/>
      <c r="I119" s="157"/>
      <c r="J119" s="157"/>
      <c r="K119" s="157"/>
      <c r="L119" s="157"/>
      <c r="M119" s="157"/>
      <c r="O119" s="150"/>
    </row>
    <row r="120" spans="2:26">
      <c r="B120" s="157"/>
      <c r="C120" s="157"/>
      <c r="D120" s="157"/>
      <c r="E120" s="157"/>
      <c r="F120" s="157"/>
      <c r="G120" s="157"/>
      <c r="H120" s="157"/>
      <c r="I120" s="157"/>
      <c r="J120" s="157"/>
      <c r="K120" s="157"/>
      <c r="L120" s="157"/>
      <c r="M120" s="157"/>
    </row>
    <row r="121" spans="2:26">
      <c r="B121" s="157"/>
      <c r="C121" s="157"/>
      <c r="D121" s="157"/>
      <c r="E121" s="157"/>
      <c r="F121" s="157"/>
      <c r="G121" s="157"/>
      <c r="H121" s="157"/>
      <c r="I121" s="157"/>
      <c r="J121" s="157"/>
      <c r="K121" s="157"/>
      <c r="L121" s="157"/>
      <c r="M121" s="157"/>
    </row>
    <row r="122" spans="2:26">
      <c r="B122" s="157"/>
      <c r="C122" s="157"/>
      <c r="D122" s="157"/>
      <c r="E122" s="157"/>
      <c r="F122" s="157"/>
      <c r="G122" s="157"/>
      <c r="H122" s="157"/>
      <c r="I122" s="157"/>
      <c r="J122" s="157"/>
      <c r="K122" s="157"/>
      <c r="L122" s="157"/>
      <c r="M122" s="157"/>
    </row>
    <row r="123" spans="2:26">
      <c r="B123" s="11"/>
      <c r="C123" s="11"/>
      <c r="D123" s="11"/>
      <c r="E123" s="11"/>
      <c r="F123" s="11"/>
      <c r="G123" s="11"/>
      <c r="H123" s="11"/>
      <c r="I123" s="11"/>
      <c r="J123" s="11"/>
      <c r="K123" s="11"/>
      <c r="L123" s="11"/>
    </row>
    <row r="129" spans="2:12">
      <c r="B129" s="11"/>
      <c r="C129" s="11"/>
      <c r="D129" s="11"/>
      <c r="E129" s="11"/>
      <c r="F129" s="11"/>
      <c r="G129" s="11"/>
      <c r="H129" s="11"/>
      <c r="I129" s="11"/>
      <c r="J129" s="11"/>
      <c r="K129" s="11"/>
      <c r="L129" s="11"/>
    </row>
    <row r="130" spans="2:12">
      <c r="B130" s="11"/>
      <c r="C130" s="11"/>
      <c r="D130" s="11"/>
      <c r="E130" s="11"/>
      <c r="F130" s="11"/>
      <c r="G130" s="11"/>
      <c r="H130" s="11"/>
      <c r="I130" s="11"/>
      <c r="J130" s="11"/>
      <c r="K130" s="11"/>
      <c r="L130" s="11"/>
    </row>
    <row r="131" spans="2:12">
      <c r="B131" s="11"/>
      <c r="C131" s="11"/>
      <c r="D131" s="11"/>
      <c r="E131" s="11"/>
      <c r="F131" s="11"/>
      <c r="G131" s="11"/>
      <c r="H131" s="11"/>
      <c r="I131" s="11"/>
      <c r="J131" s="11"/>
      <c r="K131" s="11"/>
      <c r="L131" s="11"/>
    </row>
  </sheetData>
  <pageMargins left="0.66700000000000004" right="0.66700000000000004" top="0.38" bottom="0.83299999999999996" header="0" footer="0"/>
  <pageSetup scale="71" firstPageNumber="13"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E68AD-2AA9-49C5-8862-FBB3510BB827}">
  <sheetPr codeName="Sheet102"/>
  <dimension ref="A1:P52"/>
  <sheetViews>
    <sheetView showGridLines="0" topLeftCell="A10" zoomScale="140" zoomScaleNormal="140" workbookViewId="0"/>
  </sheetViews>
  <sheetFormatPr defaultColWidth="9.140625" defaultRowHeight="11.25"/>
  <cols>
    <col min="1" max="1" width="11.140625" style="213" customWidth="1"/>
    <col min="2" max="13" width="14.42578125" style="102" customWidth="1"/>
    <col min="14" max="16384" width="9.140625" style="102"/>
  </cols>
  <sheetData>
    <row r="1" spans="1:13" ht="11.25" customHeight="1">
      <c r="A1" s="335" t="s">
        <v>115</v>
      </c>
      <c r="B1" s="336"/>
      <c r="C1" s="336"/>
      <c r="D1" s="336"/>
      <c r="E1" s="336"/>
      <c r="F1" s="336"/>
      <c r="G1" s="336"/>
      <c r="H1" s="336"/>
      <c r="I1" s="336"/>
      <c r="J1" s="336"/>
      <c r="K1" s="336"/>
      <c r="L1" s="336"/>
      <c r="M1" s="336"/>
    </row>
    <row r="2" spans="1:13" ht="45">
      <c r="A2" s="338" t="s">
        <v>23</v>
      </c>
      <c r="B2" s="337" t="s">
        <v>142</v>
      </c>
      <c r="C2" s="337" t="s">
        <v>143</v>
      </c>
      <c r="D2" s="337" t="s">
        <v>144</v>
      </c>
      <c r="E2" s="337" t="s">
        <v>152</v>
      </c>
      <c r="F2" s="337" t="s">
        <v>145</v>
      </c>
      <c r="G2" s="337" t="s">
        <v>146</v>
      </c>
      <c r="H2" s="337" t="s">
        <v>147</v>
      </c>
      <c r="I2" s="337" t="s">
        <v>153</v>
      </c>
      <c r="J2" s="337" t="s">
        <v>148</v>
      </c>
      <c r="K2" s="337" t="s">
        <v>149</v>
      </c>
      <c r="L2" s="337" t="s">
        <v>150</v>
      </c>
      <c r="M2" s="337" t="s">
        <v>151</v>
      </c>
    </row>
    <row r="3" spans="1:13" ht="11.25" customHeight="1">
      <c r="A3" s="213">
        <v>1980</v>
      </c>
      <c r="B3" s="214">
        <v>184500</v>
      </c>
      <c r="C3" s="214">
        <v>87850</v>
      </c>
      <c r="D3" s="214">
        <v>17700</v>
      </c>
      <c r="E3" s="214">
        <v>290050</v>
      </c>
      <c r="F3" s="214">
        <v>22716</v>
      </c>
      <c r="G3" s="214">
        <v>12242</v>
      </c>
      <c r="H3" s="214">
        <v>3180</v>
      </c>
      <c r="I3" s="214">
        <v>38138</v>
      </c>
      <c r="J3" s="214">
        <v>149757</v>
      </c>
      <c r="K3" s="214">
        <v>166800</v>
      </c>
      <c r="L3" s="214">
        <v>42864</v>
      </c>
      <c r="M3" s="214">
        <v>359421</v>
      </c>
    </row>
    <row r="4" spans="1:13" ht="11.25" customHeight="1">
      <c r="A4" s="213">
        <v>1981</v>
      </c>
      <c r="B4" s="214">
        <v>203600</v>
      </c>
      <c r="C4" s="214">
        <v>86400</v>
      </c>
      <c r="D4" s="214">
        <v>19600</v>
      </c>
      <c r="E4" s="214">
        <v>309600</v>
      </c>
      <c r="F4" s="214">
        <v>26128</v>
      </c>
      <c r="G4" s="214">
        <v>13346</v>
      </c>
      <c r="H4" s="214">
        <v>3419</v>
      </c>
      <c r="I4" s="214">
        <v>42893</v>
      </c>
      <c r="J4" s="214">
        <v>159269</v>
      </c>
      <c r="K4" s="214">
        <v>188070</v>
      </c>
      <c r="L4" s="214">
        <v>52581</v>
      </c>
      <c r="M4" s="214">
        <v>399920</v>
      </c>
    </row>
    <row r="5" spans="1:13" ht="11.25" customHeight="1">
      <c r="A5" s="213">
        <v>1982</v>
      </c>
      <c r="B5" s="214" t="s">
        <v>212</v>
      </c>
      <c r="C5" s="412" t="s">
        <v>212</v>
      </c>
      <c r="D5" s="214">
        <v>24900</v>
      </c>
      <c r="E5" s="214">
        <v>24900</v>
      </c>
      <c r="F5" s="214" t="s">
        <v>212</v>
      </c>
      <c r="G5" s="214" t="s">
        <v>212</v>
      </c>
      <c r="H5" s="214">
        <v>3780</v>
      </c>
      <c r="I5" s="214">
        <v>3780</v>
      </c>
      <c r="J5" s="214" t="s">
        <v>212</v>
      </c>
      <c r="K5" s="214" t="s">
        <v>212</v>
      </c>
      <c r="L5" s="214">
        <v>53111</v>
      </c>
      <c r="M5" s="214">
        <v>53111</v>
      </c>
    </row>
    <row r="6" spans="1:13" ht="11.25" customHeight="1">
      <c r="A6" s="213">
        <v>1983</v>
      </c>
      <c r="B6" s="214" t="s">
        <v>212</v>
      </c>
      <c r="C6" s="412" t="s">
        <v>212</v>
      </c>
      <c r="D6" s="214">
        <v>23800</v>
      </c>
      <c r="E6" s="214">
        <v>23800</v>
      </c>
      <c r="F6" s="214" t="s">
        <v>212</v>
      </c>
      <c r="G6" s="214" t="s">
        <v>212</v>
      </c>
      <c r="H6" s="214">
        <v>3918</v>
      </c>
      <c r="I6" s="214">
        <v>3918</v>
      </c>
      <c r="J6" s="214" t="s">
        <v>212</v>
      </c>
      <c r="K6" s="214" t="s">
        <v>212</v>
      </c>
      <c r="L6" s="214">
        <v>51540</v>
      </c>
      <c r="M6" s="214">
        <v>51540</v>
      </c>
    </row>
    <row r="7" spans="1:13" ht="11.25" customHeight="1">
      <c r="A7" s="213">
        <v>1984</v>
      </c>
      <c r="B7" s="214" t="s">
        <v>212</v>
      </c>
      <c r="C7" s="412" t="s">
        <v>212</v>
      </c>
      <c r="D7" s="214">
        <v>23300</v>
      </c>
      <c r="E7" s="214">
        <v>23300</v>
      </c>
      <c r="F7" s="214" t="s">
        <v>212</v>
      </c>
      <c r="G7" s="214" t="s">
        <v>212</v>
      </c>
      <c r="H7" s="214">
        <v>4031</v>
      </c>
      <c r="I7" s="214">
        <v>4031</v>
      </c>
      <c r="J7" s="214" t="s">
        <v>212</v>
      </c>
      <c r="K7" s="214" t="s">
        <v>212</v>
      </c>
      <c r="L7" s="214">
        <v>55894</v>
      </c>
      <c r="M7" s="214">
        <v>55894</v>
      </c>
    </row>
    <row r="8" spans="1:13" ht="11.25" customHeight="1">
      <c r="A8" s="213">
        <v>1985</v>
      </c>
      <c r="B8" s="214" t="s">
        <v>212</v>
      </c>
      <c r="C8" s="412" t="s">
        <v>212</v>
      </c>
      <c r="D8" s="214">
        <v>25700</v>
      </c>
      <c r="E8" s="214">
        <v>25700</v>
      </c>
      <c r="F8" s="214" t="s">
        <v>212</v>
      </c>
      <c r="G8" s="214" t="s">
        <v>212</v>
      </c>
      <c r="H8" s="214">
        <v>4758</v>
      </c>
      <c r="I8" s="214">
        <v>4758</v>
      </c>
      <c r="J8" s="214" t="s">
        <v>212</v>
      </c>
      <c r="K8" s="214" t="s">
        <v>212</v>
      </c>
      <c r="L8" s="214">
        <v>58055</v>
      </c>
      <c r="M8" s="214">
        <v>58055</v>
      </c>
    </row>
    <row r="9" spans="1:13" ht="11.25" customHeight="1">
      <c r="A9" s="213">
        <v>1986</v>
      </c>
      <c r="B9" s="214" t="s">
        <v>212</v>
      </c>
      <c r="C9" s="412" t="s">
        <v>212</v>
      </c>
      <c r="D9" s="214">
        <v>28800</v>
      </c>
      <c r="E9" s="214">
        <v>28800</v>
      </c>
      <c r="F9" s="214" t="s">
        <v>212</v>
      </c>
      <c r="G9" s="214" t="s">
        <v>212</v>
      </c>
      <c r="H9" s="214">
        <v>5438</v>
      </c>
      <c r="I9" s="214">
        <v>5438</v>
      </c>
      <c r="J9" s="214" t="s">
        <v>212</v>
      </c>
      <c r="K9" s="214" t="s">
        <v>212</v>
      </c>
      <c r="L9" s="214">
        <v>69132</v>
      </c>
      <c r="M9" s="214">
        <v>69132</v>
      </c>
    </row>
    <row r="10" spans="1:13" ht="11.25" customHeight="1">
      <c r="A10" s="213">
        <v>1987</v>
      </c>
      <c r="B10" s="214" t="s">
        <v>212</v>
      </c>
      <c r="C10" s="412" t="s">
        <v>212</v>
      </c>
      <c r="D10" s="214">
        <v>28600</v>
      </c>
      <c r="E10" s="214">
        <v>28600</v>
      </c>
      <c r="F10" s="214" t="s">
        <v>212</v>
      </c>
      <c r="G10" s="214" t="s">
        <v>212</v>
      </c>
      <c r="H10" s="214">
        <v>4811</v>
      </c>
      <c r="I10" s="214">
        <v>4811</v>
      </c>
      <c r="J10" s="214" t="s">
        <v>212</v>
      </c>
      <c r="K10" s="214" t="s">
        <v>212</v>
      </c>
      <c r="L10" s="214">
        <v>69293</v>
      </c>
      <c r="M10" s="214">
        <v>69293</v>
      </c>
    </row>
    <row r="11" spans="1:13" ht="11.25" customHeight="1">
      <c r="A11" s="213">
        <v>1988</v>
      </c>
      <c r="B11" s="214" t="s">
        <v>212</v>
      </c>
      <c r="C11" s="412" t="s">
        <v>212</v>
      </c>
      <c r="D11" s="214">
        <v>31200</v>
      </c>
      <c r="E11" s="214">
        <v>31200</v>
      </c>
      <c r="F11" s="214" t="s">
        <v>212</v>
      </c>
      <c r="G11" s="214" t="s">
        <v>212</v>
      </c>
      <c r="H11" s="214">
        <v>5241</v>
      </c>
      <c r="I11" s="214">
        <v>5241</v>
      </c>
      <c r="J11" s="214" t="s">
        <v>212</v>
      </c>
      <c r="K11" s="214" t="s">
        <v>212</v>
      </c>
      <c r="L11" s="214">
        <v>75341</v>
      </c>
      <c r="M11" s="214">
        <v>75341</v>
      </c>
    </row>
    <row r="12" spans="1:13" ht="11.25" customHeight="1">
      <c r="A12" s="213">
        <v>1989</v>
      </c>
      <c r="B12" s="214" t="s">
        <v>212</v>
      </c>
      <c r="C12" s="412" t="s">
        <v>212</v>
      </c>
      <c r="D12" s="214">
        <v>29900</v>
      </c>
      <c r="E12" s="214">
        <v>29900</v>
      </c>
      <c r="F12" s="214" t="s">
        <v>212</v>
      </c>
      <c r="G12" s="214" t="s">
        <v>212</v>
      </c>
      <c r="H12" s="214">
        <v>5131</v>
      </c>
      <c r="I12" s="214">
        <v>5131</v>
      </c>
      <c r="J12" s="214" t="s">
        <v>212</v>
      </c>
      <c r="K12" s="214" t="s">
        <v>212</v>
      </c>
      <c r="L12" s="214">
        <v>62334</v>
      </c>
      <c r="M12" s="214">
        <v>62334</v>
      </c>
    </row>
    <row r="13" spans="1:13" ht="11.25" customHeight="1">
      <c r="A13" s="213">
        <v>1990</v>
      </c>
      <c r="B13" s="214" t="s">
        <v>212</v>
      </c>
      <c r="C13" s="412" t="s">
        <v>212</v>
      </c>
      <c r="D13" s="214">
        <v>26400</v>
      </c>
      <c r="E13" s="214">
        <v>26400</v>
      </c>
      <c r="F13" s="214" t="s">
        <v>212</v>
      </c>
      <c r="G13" s="214" t="s">
        <v>212</v>
      </c>
      <c r="H13" s="214">
        <v>4503</v>
      </c>
      <c r="I13" s="214">
        <v>4503</v>
      </c>
      <c r="J13" s="214" t="s">
        <v>212</v>
      </c>
      <c r="K13" s="214" t="s">
        <v>212</v>
      </c>
      <c r="L13" s="214">
        <v>81218</v>
      </c>
      <c r="M13" s="214">
        <v>81218</v>
      </c>
    </row>
    <row r="14" spans="1:13" ht="11.25" customHeight="1">
      <c r="A14" s="213">
        <v>1991</v>
      </c>
      <c r="B14" s="214" t="s">
        <v>212</v>
      </c>
      <c r="C14" s="214" t="s">
        <v>212</v>
      </c>
      <c r="D14" s="214">
        <v>25900</v>
      </c>
      <c r="E14" s="214">
        <v>25900</v>
      </c>
      <c r="F14" s="214" t="s">
        <v>212</v>
      </c>
      <c r="G14" s="214" t="s">
        <v>212</v>
      </c>
      <c r="H14" s="214">
        <v>3737</v>
      </c>
      <c r="I14" s="214">
        <v>3737</v>
      </c>
      <c r="J14" s="214" t="s">
        <v>212</v>
      </c>
      <c r="K14" s="214" t="s">
        <v>212</v>
      </c>
      <c r="L14" s="214">
        <v>68895</v>
      </c>
      <c r="M14" s="214">
        <v>68895</v>
      </c>
    </row>
    <row r="15" spans="1:13" ht="11.25" customHeight="1">
      <c r="A15" s="213">
        <v>1992</v>
      </c>
      <c r="B15" s="214">
        <v>229540</v>
      </c>
      <c r="C15" s="214">
        <v>109400</v>
      </c>
      <c r="D15" s="214">
        <v>26200</v>
      </c>
      <c r="E15" s="214">
        <v>365140</v>
      </c>
      <c r="F15" s="214">
        <v>37783</v>
      </c>
      <c r="G15" s="214">
        <v>18111</v>
      </c>
      <c r="H15" s="214">
        <v>4740</v>
      </c>
      <c r="I15" s="214">
        <v>60634</v>
      </c>
      <c r="J15" s="214">
        <v>223400</v>
      </c>
      <c r="K15" s="214">
        <v>251059</v>
      </c>
      <c r="L15" s="214">
        <v>63811</v>
      </c>
      <c r="M15" s="214">
        <v>538270</v>
      </c>
    </row>
    <row r="16" spans="1:13" ht="11.25" customHeight="1">
      <c r="A16" s="213">
        <v>1993</v>
      </c>
      <c r="B16" s="214">
        <v>201730</v>
      </c>
      <c r="C16" s="214">
        <v>106850</v>
      </c>
      <c r="D16" s="214">
        <v>23300</v>
      </c>
      <c r="E16" s="214">
        <v>331880</v>
      </c>
      <c r="F16" s="214">
        <v>36917</v>
      </c>
      <c r="G16" s="214">
        <v>18987</v>
      </c>
      <c r="H16" s="214">
        <v>3792</v>
      </c>
      <c r="I16" s="214">
        <v>59696</v>
      </c>
      <c r="J16" s="214">
        <v>255692</v>
      </c>
      <c r="K16" s="214">
        <v>295626</v>
      </c>
      <c r="L16" s="214">
        <v>68888</v>
      </c>
      <c r="M16" s="214">
        <v>620206</v>
      </c>
    </row>
    <row r="17" spans="1:14" ht="11.25" customHeight="1">
      <c r="A17" s="213">
        <v>1994</v>
      </c>
      <c r="B17" s="214">
        <v>202890</v>
      </c>
      <c r="C17" s="214">
        <v>100790</v>
      </c>
      <c r="D17" s="214">
        <v>27100</v>
      </c>
      <c r="E17" s="214">
        <v>330780</v>
      </c>
      <c r="F17" s="214">
        <v>39232</v>
      </c>
      <c r="G17" s="214">
        <v>17957</v>
      </c>
      <c r="H17" s="214">
        <v>4724</v>
      </c>
      <c r="I17" s="214">
        <v>61913</v>
      </c>
      <c r="J17" s="214">
        <v>267828</v>
      </c>
      <c r="K17" s="214">
        <v>298067</v>
      </c>
      <c r="L17" s="214">
        <v>77473</v>
      </c>
      <c r="M17" s="214">
        <v>643368</v>
      </c>
    </row>
    <row r="18" spans="1:14" ht="11.25" customHeight="1">
      <c r="A18" s="213">
        <v>1995</v>
      </c>
      <c r="B18" s="214">
        <v>198480</v>
      </c>
      <c r="C18" s="214">
        <v>100070</v>
      </c>
      <c r="D18" s="214">
        <v>26000</v>
      </c>
      <c r="E18" s="214">
        <v>324550</v>
      </c>
      <c r="F18" s="214">
        <v>39426</v>
      </c>
      <c r="G18" s="214">
        <v>18962</v>
      </c>
      <c r="H18" s="214">
        <v>4332</v>
      </c>
      <c r="I18" s="214">
        <v>62720</v>
      </c>
      <c r="J18" s="214">
        <v>350770</v>
      </c>
      <c r="K18" s="214">
        <v>345608</v>
      </c>
      <c r="L18" s="214">
        <v>89193</v>
      </c>
      <c r="M18" s="214">
        <v>785571</v>
      </c>
    </row>
    <row r="19" spans="1:14" ht="11.25" customHeight="1">
      <c r="A19" s="213">
        <v>1996</v>
      </c>
      <c r="B19" s="214">
        <v>199260</v>
      </c>
      <c r="C19" s="214">
        <v>101140</v>
      </c>
      <c r="D19" s="214">
        <v>27300</v>
      </c>
      <c r="E19" s="214">
        <v>327700</v>
      </c>
      <c r="F19" s="214">
        <v>42724</v>
      </c>
      <c r="G19" s="214">
        <v>21572</v>
      </c>
      <c r="H19" s="214">
        <v>4737</v>
      </c>
      <c r="I19" s="214">
        <v>69033</v>
      </c>
      <c r="J19" s="214">
        <v>270179</v>
      </c>
      <c r="K19" s="214">
        <v>393333</v>
      </c>
      <c r="L19" s="214">
        <v>80405</v>
      </c>
      <c r="M19" s="214">
        <v>743917</v>
      </c>
    </row>
    <row r="20" spans="1:14" ht="11.25" customHeight="1">
      <c r="A20" s="213">
        <v>1997</v>
      </c>
      <c r="B20" s="214">
        <v>179300</v>
      </c>
      <c r="C20" s="214">
        <v>102710</v>
      </c>
      <c r="D20" s="214">
        <v>26600</v>
      </c>
      <c r="E20" s="214">
        <v>308610</v>
      </c>
      <c r="F20" s="214">
        <v>39923</v>
      </c>
      <c r="G20" s="214">
        <v>20840</v>
      </c>
      <c r="H20" s="214">
        <v>4828</v>
      </c>
      <c r="I20" s="214">
        <v>65591</v>
      </c>
      <c r="J20" s="214">
        <v>305017</v>
      </c>
      <c r="K20" s="214">
        <v>374110</v>
      </c>
      <c r="L20" s="214">
        <v>91040</v>
      </c>
      <c r="M20" s="214">
        <v>770167</v>
      </c>
      <c r="N20" s="103"/>
    </row>
    <row r="21" spans="1:14" ht="11.25" customHeight="1">
      <c r="A21" s="213">
        <v>1998</v>
      </c>
      <c r="B21" s="214">
        <v>170390</v>
      </c>
      <c r="C21" s="214">
        <v>99910</v>
      </c>
      <c r="D21" s="214">
        <v>25500</v>
      </c>
      <c r="E21" s="214">
        <v>295800</v>
      </c>
      <c r="F21" s="214">
        <v>37205</v>
      </c>
      <c r="G21" s="214">
        <v>21440</v>
      </c>
      <c r="H21" s="214">
        <v>5013</v>
      </c>
      <c r="I21" s="214">
        <v>63658</v>
      </c>
      <c r="J21" s="214">
        <v>292386</v>
      </c>
      <c r="K21" s="214">
        <v>392211</v>
      </c>
      <c r="L21" s="214">
        <v>108155</v>
      </c>
      <c r="M21" s="214">
        <v>792752</v>
      </c>
    </row>
    <row r="22" spans="1:14" ht="11.25" customHeight="1">
      <c r="A22" s="213">
        <v>1999</v>
      </c>
      <c r="B22" s="214">
        <v>175870</v>
      </c>
      <c r="C22" s="214">
        <v>106700</v>
      </c>
      <c r="D22" s="214">
        <v>27500</v>
      </c>
      <c r="E22" s="214">
        <v>310070</v>
      </c>
      <c r="F22" s="214">
        <v>40588</v>
      </c>
      <c r="G22" s="214">
        <v>22230</v>
      </c>
      <c r="H22" s="214">
        <v>5160</v>
      </c>
      <c r="I22" s="214">
        <v>67978</v>
      </c>
      <c r="J22" s="214">
        <v>265757</v>
      </c>
      <c r="K22" s="214">
        <v>377360</v>
      </c>
      <c r="L22" s="214">
        <v>109082</v>
      </c>
      <c r="M22" s="214">
        <v>752199</v>
      </c>
    </row>
    <row r="23" spans="1:14" ht="11.25" customHeight="1">
      <c r="A23" s="213">
        <v>2000</v>
      </c>
      <c r="B23" s="214">
        <v>164360</v>
      </c>
      <c r="C23" s="214">
        <v>97800</v>
      </c>
      <c r="D23" s="214">
        <v>26000</v>
      </c>
      <c r="E23" s="214">
        <v>288160</v>
      </c>
      <c r="F23" s="214">
        <v>37494</v>
      </c>
      <c r="G23" s="214">
        <v>21774</v>
      </c>
      <c r="H23" s="214">
        <v>5116</v>
      </c>
      <c r="I23" s="214">
        <v>64384</v>
      </c>
      <c r="J23" s="214">
        <v>239893</v>
      </c>
      <c r="K23" s="214">
        <v>371984</v>
      </c>
      <c r="L23" s="214">
        <v>98244</v>
      </c>
      <c r="M23" s="214">
        <v>710121</v>
      </c>
    </row>
    <row r="24" spans="1:14" ht="11.25" customHeight="1">
      <c r="A24" s="213">
        <v>2001</v>
      </c>
      <c r="B24" s="214">
        <v>160720</v>
      </c>
      <c r="C24" s="214">
        <v>95160</v>
      </c>
      <c r="D24" s="214">
        <v>24200</v>
      </c>
      <c r="E24" s="214">
        <v>280080</v>
      </c>
      <c r="F24" s="214">
        <v>40478</v>
      </c>
      <c r="G24" s="214">
        <v>22613</v>
      </c>
      <c r="H24" s="214">
        <v>4720</v>
      </c>
      <c r="I24" s="214">
        <v>67811</v>
      </c>
      <c r="J24" s="214">
        <v>273418</v>
      </c>
      <c r="K24" s="214">
        <v>429281</v>
      </c>
      <c r="L24" s="214">
        <v>99500</v>
      </c>
      <c r="M24" s="214">
        <v>802199</v>
      </c>
    </row>
    <row r="25" spans="1:14" ht="11.25" customHeight="1">
      <c r="A25" s="213">
        <v>2002</v>
      </c>
      <c r="B25" s="214">
        <v>152500</v>
      </c>
      <c r="C25" s="214">
        <v>89800</v>
      </c>
      <c r="D25" s="214">
        <v>24400</v>
      </c>
      <c r="E25" s="214">
        <v>266700</v>
      </c>
      <c r="F25" s="214">
        <v>39585</v>
      </c>
      <c r="G25" s="214">
        <v>22443</v>
      </c>
      <c r="H25" s="214">
        <v>5065</v>
      </c>
      <c r="I25" s="214">
        <v>67093</v>
      </c>
      <c r="J25" s="214">
        <v>328497</v>
      </c>
      <c r="K25" s="214">
        <v>398302</v>
      </c>
      <c r="L25" s="214">
        <v>91453</v>
      </c>
      <c r="M25" s="214">
        <v>818252</v>
      </c>
    </row>
    <row r="26" spans="1:14" ht="11.25" customHeight="1">
      <c r="A26" s="213">
        <v>2003</v>
      </c>
      <c r="B26" s="214">
        <v>150300</v>
      </c>
      <c r="C26" s="214">
        <v>85700</v>
      </c>
      <c r="D26" s="214">
        <v>22200</v>
      </c>
      <c r="E26" s="214">
        <v>258200</v>
      </c>
      <c r="F26" s="214">
        <v>38327</v>
      </c>
      <c r="G26" s="214">
        <v>22069</v>
      </c>
      <c r="H26" s="214">
        <v>5075</v>
      </c>
      <c r="I26" s="214">
        <v>65471</v>
      </c>
      <c r="J26" s="214">
        <v>343795</v>
      </c>
      <c r="K26" s="214">
        <v>370953</v>
      </c>
      <c r="L26" s="214">
        <v>95461</v>
      </c>
      <c r="M26" s="214">
        <v>810209</v>
      </c>
    </row>
    <row r="27" spans="1:14" ht="11.25" customHeight="1">
      <c r="A27" s="213">
        <v>2004</v>
      </c>
      <c r="B27" s="214">
        <v>141900</v>
      </c>
      <c r="C27" s="214">
        <v>84750</v>
      </c>
      <c r="D27" s="214">
        <v>19900</v>
      </c>
      <c r="E27" s="214">
        <v>246550</v>
      </c>
      <c r="F27" s="214">
        <v>36880</v>
      </c>
      <c r="G27" s="214">
        <v>21298</v>
      </c>
      <c r="H27" s="214">
        <v>4781</v>
      </c>
      <c r="I27" s="214">
        <v>62959</v>
      </c>
      <c r="J27" s="214">
        <v>313129</v>
      </c>
      <c r="K27" s="214">
        <v>313981</v>
      </c>
      <c r="L27" s="214">
        <v>84345</v>
      </c>
      <c r="M27" s="214">
        <v>711455</v>
      </c>
    </row>
    <row r="28" spans="1:14" ht="11.25" customHeight="1">
      <c r="A28" s="213">
        <v>2005</v>
      </c>
      <c r="B28" s="214">
        <v>133800</v>
      </c>
      <c r="C28" s="214">
        <v>84560</v>
      </c>
      <c r="D28" s="214">
        <v>19600</v>
      </c>
      <c r="E28" s="214">
        <v>237960</v>
      </c>
      <c r="F28" s="214">
        <v>37023</v>
      </c>
      <c r="G28" s="214">
        <v>20465</v>
      </c>
      <c r="H28" s="214">
        <v>4243</v>
      </c>
      <c r="I28" s="214">
        <v>61731</v>
      </c>
      <c r="J28" s="214">
        <v>429445</v>
      </c>
      <c r="K28" s="214">
        <v>326201</v>
      </c>
      <c r="L28" s="214">
        <v>80418</v>
      </c>
      <c r="M28" s="214">
        <v>836064</v>
      </c>
    </row>
    <row r="29" spans="1:14" ht="11.25" customHeight="1">
      <c r="A29" s="213">
        <v>2006</v>
      </c>
      <c r="B29" s="214">
        <v>131000</v>
      </c>
      <c r="C29" s="214">
        <v>79300</v>
      </c>
      <c r="D29" s="214">
        <v>18300</v>
      </c>
      <c r="E29" s="214">
        <v>228600</v>
      </c>
      <c r="F29" s="214">
        <v>39865</v>
      </c>
      <c r="G29" s="214">
        <v>19498</v>
      </c>
      <c r="H29" s="214">
        <v>4221</v>
      </c>
      <c r="I29" s="214">
        <v>63584</v>
      </c>
      <c r="J29" s="214">
        <v>414111</v>
      </c>
      <c r="K29" s="214">
        <v>335526</v>
      </c>
      <c r="L29" s="214">
        <v>76943</v>
      </c>
      <c r="M29" s="214">
        <v>826580</v>
      </c>
    </row>
    <row r="30" spans="1:14" ht="11.25" customHeight="1">
      <c r="A30" s="213">
        <v>2007</v>
      </c>
      <c r="B30" s="214">
        <v>129000</v>
      </c>
      <c r="C30" s="214">
        <v>73820</v>
      </c>
      <c r="D30" s="214">
        <v>17550</v>
      </c>
      <c r="E30" s="214">
        <v>220370</v>
      </c>
      <c r="F30" s="214">
        <v>37349</v>
      </c>
      <c r="G30" s="214">
        <v>20426</v>
      </c>
      <c r="H30" s="214">
        <v>4144</v>
      </c>
      <c r="I30" s="214">
        <v>61919</v>
      </c>
      <c r="J30" s="214">
        <v>422546</v>
      </c>
      <c r="K30" s="214">
        <v>302485</v>
      </c>
      <c r="L30" s="214">
        <v>73517</v>
      </c>
      <c r="M30" s="214">
        <v>798548</v>
      </c>
    </row>
    <row r="31" spans="1:14" ht="11.25" customHeight="1">
      <c r="A31" s="213">
        <v>2008</v>
      </c>
      <c r="B31" s="214">
        <v>125300</v>
      </c>
      <c r="C31" s="214">
        <v>71730</v>
      </c>
      <c r="D31" s="214">
        <v>17200</v>
      </c>
      <c r="E31" s="214">
        <v>214230</v>
      </c>
      <c r="F31" s="214">
        <v>39940</v>
      </c>
      <c r="G31" s="214">
        <v>19294</v>
      </c>
      <c r="H31" s="214">
        <v>3690</v>
      </c>
      <c r="I31" s="214">
        <v>62924</v>
      </c>
      <c r="J31" s="214">
        <v>498902</v>
      </c>
      <c r="K31" s="214">
        <v>356781</v>
      </c>
      <c r="L31" s="214">
        <v>65636</v>
      </c>
      <c r="M31" s="214">
        <v>921319</v>
      </c>
    </row>
    <row r="32" spans="1:14" ht="11.25" customHeight="1">
      <c r="A32" s="213">
        <v>2009</v>
      </c>
      <c r="B32" s="214">
        <v>123850</v>
      </c>
      <c r="C32" s="214">
        <v>73930</v>
      </c>
      <c r="D32" s="214">
        <v>15100</v>
      </c>
      <c r="E32" s="214">
        <v>212880</v>
      </c>
      <c r="F32" s="214">
        <v>38931</v>
      </c>
      <c r="G32" s="214">
        <v>19059</v>
      </c>
      <c r="H32" s="214">
        <v>3657</v>
      </c>
      <c r="I32" s="214">
        <v>61647</v>
      </c>
      <c r="J32" s="214">
        <v>450933</v>
      </c>
      <c r="K32" s="214">
        <v>344122</v>
      </c>
      <c r="L32" s="214">
        <v>57093</v>
      </c>
      <c r="M32" s="214">
        <v>852148</v>
      </c>
    </row>
    <row r="33" spans="1:16" ht="11.25" customHeight="1">
      <c r="A33" s="213">
        <v>2010</v>
      </c>
      <c r="B33" s="214">
        <v>134090</v>
      </c>
      <c r="C33" s="214">
        <v>73330</v>
      </c>
      <c r="D33" s="214">
        <v>16850</v>
      </c>
      <c r="E33" s="214">
        <v>224270</v>
      </c>
      <c r="F33" s="214">
        <v>41701</v>
      </c>
      <c r="G33" s="214">
        <v>18808</v>
      </c>
      <c r="H33" s="214">
        <v>3704</v>
      </c>
      <c r="I33" s="214">
        <v>64213</v>
      </c>
      <c r="J33" s="214">
        <v>499341</v>
      </c>
      <c r="K33" s="214">
        <v>304896</v>
      </c>
      <c r="L33" s="214">
        <v>57418</v>
      </c>
      <c r="M33" s="214">
        <v>861655</v>
      </c>
      <c r="N33" s="103"/>
      <c r="O33" s="103"/>
    </row>
    <row r="34" spans="1:16" ht="11.25" customHeight="1">
      <c r="A34" s="213">
        <v>2011</v>
      </c>
      <c r="B34" s="214">
        <v>117570</v>
      </c>
      <c r="C34" s="214">
        <v>70400</v>
      </c>
      <c r="D34" s="214">
        <v>15400</v>
      </c>
      <c r="E34" s="214">
        <v>203370</v>
      </c>
      <c r="F34" s="214">
        <v>36127</v>
      </c>
      <c r="G34" s="214">
        <v>18692</v>
      </c>
      <c r="H34" s="214">
        <v>3628</v>
      </c>
      <c r="I34" s="214">
        <v>58447</v>
      </c>
      <c r="J34" s="214">
        <v>502560</v>
      </c>
      <c r="K34" s="214">
        <v>344832</v>
      </c>
      <c r="L34" s="214">
        <v>80008</v>
      </c>
      <c r="M34" s="214">
        <v>927400</v>
      </c>
      <c r="N34" s="103"/>
      <c r="O34" s="103"/>
    </row>
    <row r="35" spans="1:16" ht="11.25" customHeight="1">
      <c r="A35" s="213">
        <v>2012</v>
      </c>
      <c r="B35" s="214">
        <v>115800</v>
      </c>
      <c r="C35" s="214">
        <v>63430</v>
      </c>
      <c r="D35" s="214">
        <v>13600</v>
      </c>
      <c r="E35" s="214">
        <v>192830</v>
      </c>
      <c r="F35" s="214">
        <v>36153</v>
      </c>
      <c r="G35" s="214">
        <v>16706</v>
      </c>
      <c r="H35" s="214">
        <v>3286</v>
      </c>
      <c r="I35" s="214">
        <v>56145</v>
      </c>
      <c r="J35" s="214">
        <v>476768</v>
      </c>
      <c r="K35" s="214">
        <v>319348</v>
      </c>
      <c r="L35" s="214">
        <v>67973</v>
      </c>
      <c r="M35" s="214">
        <v>864089</v>
      </c>
      <c r="N35" s="103"/>
      <c r="O35" s="103"/>
    </row>
    <row r="36" spans="1:16" ht="11.25" customHeight="1">
      <c r="A36" s="213">
        <v>2013</v>
      </c>
      <c r="B36" s="214">
        <v>113630</v>
      </c>
      <c r="C36" s="214">
        <v>68600</v>
      </c>
      <c r="D36" s="214">
        <v>14450</v>
      </c>
      <c r="E36" s="214">
        <v>196680</v>
      </c>
      <c r="F36" s="214">
        <v>36102</v>
      </c>
      <c r="G36" s="214">
        <v>18173</v>
      </c>
      <c r="H36" s="214">
        <v>3605</v>
      </c>
      <c r="I36" s="214">
        <v>57880</v>
      </c>
      <c r="J36" s="214">
        <v>513987</v>
      </c>
      <c r="K36" s="214">
        <v>320029</v>
      </c>
      <c r="L36" s="214">
        <v>75389</v>
      </c>
      <c r="M36" s="214">
        <v>909405</v>
      </c>
      <c r="N36" s="103"/>
      <c r="O36" s="103"/>
    </row>
    <row r="37" spans="1:16" ht="11.25" customHeight="1">
      <c r="A37" s="213">
        <v>2014</v>
      </c>
      <c r="B37" s="215">
        <v>111350</v>
      </c>
      <c r="C37" s="215">
        <v>58200</v>
      </c>
      <c r="D37" s="215">
        <v>14450</v>
      </c>
      <c r="E37" s="215">
        <v>184000</v>
      </c>
      <c r="F37" s="215">
        <v>33263</v>
      </c>
      <c r="G37" s="215">
        <v>13612</v>
      </c>
      <c r="H37" s="215">
        <v>3739</v>
      </c>
      <c r="I37" s="215">
        <v>50614</v>
      </c>
      <c r="J37" s="215">
        <v>450324</v>
      </c>
      <c r="K37" s="215">
        <v>300634</v>
      </c>
      <c r="L37" s="215">
        <v>88649</v>
      </c>
      <c r="M37" s="215">
        <v>839607</v>
      </c>
      <c r="N37" s="103"/>
      <c r="O37" s="103"/>
    </row>
    <row r="38" spans="1:16" ht="11.25" customHeight="1">
      <c r="A38" s="213">
        <v>2015</v>
      </c>
      <c r="B38" s="215">
        <v>116450</v>
      </c>
      <c r="C38" s="215">
        <v>52100</v>
      </c>
      <c r="D38" s="215">
        <v>14400</v>
      </c>
      <c r="E38" s="215">
        <v>182950</v>
      </c>
      <c r="F38" s="215">
        <v>35475</v>
      </c>
      <c r="G38" s="215">
        <v>13552</v>
      </c>
      <c r="H38" s="215">
        <v>3769</v>
      </c>
      <c r="I38" s="215">
        <v>52796</v>
      </c>
      <c r="J38" s="215">
        <v>488383</v>
      </c>
      <c r="K38" s="215">
        <v>264131</v>
      </c>
      <c r="L38" s="215">
        <v>85343</v>
      </c>
      <c r="M38" s="215">
        <v>837857</v>
      </c>
      <c r="N38" s="103"/>
      <c r="O38" s="103"/>
    </row>
    <row r="39" spans="1:16" ht="11.25" customHeight="1">
      <c r="A39" s="213">
        <v>2016</v>
      </c>
      <c r="B39" s="215">
        <v>112000</v>
      </c>
      <c r="C39" s="215">
        <v>58000</v>
      </c>
      <c r="D39" s="215">
        <v>12100</v>
      </c>
      <c r="E39" s="215">
        <v>182100</v>
      </c>
      <c r="F39" s="215">
        <v>39949.5</v>
      </c>
      <c r="G39" s="215">
        <v>15125.3</v>
      </c>
      <c r="H39" s="215">
        <v>3932.5</v>
      </c>
      <c r="I39" s="215">
        <v>59007.3</v>
      </c>
      <c r="J39" s="215">
        <v>546755</v>
      </c>
      <c r="K39" s="215">
        <v>260565</v>
      </c>
      <c r="L39" s="215">
        <v>75111</v>
      </c>
      <c r="M39" s="215">
        <v>882431</v>
      </c>
      <c r="N39" s="103"/>
      <c r="O39" s="103"/>
    </row>
    <row r="40" spans="1:16" ht="11.25" customHeight="1">
      <c r="A40" s="213">
        <v>2017</v>
      </c>
      <c r="B40" s="215">
        <v>107800</v>
      </c>
      <c r="C40" s="215">
        <v>63250</v>
      </c>
      <c r="D40" s="215">
        <v>11600</v>
      </c>
      <c r="E40" s="215">
        <v>182650</v>
      </c>
      <c r="F40" s="215">
        <v>40781.5</v>
      </c>
      <c r="G40" s="215">
        <v>15394.8</v>
      </c>
      <c r="H40" s="215">
        <v>3364</v>
      </c>
      <c r="I40" s="215">
        <v>59540.3</v>
      </c>
      <c r="J40" s="215">
        <v>594033</v>
      </c>
      <c r="K40" s="215">
        <v>295975</v>
      </c>
      <c r="L40" s="215">
        <v>94192</v>
      </c>
      <c r="M40" s="215">
        <v>984200</v>
      </c>
      <c r="N40" s="103"/>
      <c r="O40" s="103"/>
    </row>
    <row r="41" spans="1:16" ht="11.25" customHeight="1">
      <c r="A41" s="213">
        <v>2018</v>
      </c>
      <c r="B41" s="215">
        <v>112000</v>
      </c>
      <c r="C41" s="215">
        <v>60700</v>
      </c>
      <c r="D41" s="215">
        <v>12400</v>
      </c>
      <c r="E41" s="215">
        <v>185100</v>
      </c>
      <c r="F41" s="215">
        <v>39345</v>
      </c>
      <c r="G41" s="215">
        <v>14607</v>
      </c>
      <c r="H41" s="215">
        <v>3844</v>
      </c>
      <c r="I41" s="215">
        <v>57796</v>
      </c>
      <c r="J41" s="215">
        <v>663435</v>
      </c>
      <c r="K41" s="215">
        <v>331542</v>
      </c>
      <c r="L41" s="215">
        <v>75342</v>
      </c>
      <c r="M41" s="215">
        <v>1070319</v>
      </c>
      <c r="N41" s="103"/>
      <c r="O41" s="103"/>
      <c r="P41" s="103"/>
    </row>
    <row r="42" spans="1:16" ht="11.25" customHeight="1">
      <c r="A42" s="213">
        <v>2019</v>
      </c>
      <c r="B42" s="215">
        <v>99300</v>
      </c>
      <c r="C42" s="215">
        <v>48000</v>
      </c>
      <c r="D42" s="215">
        <v>10200</v>
      </c>
      <c r="E42" s="215">
        <v>157500</v>
      </c>
      <c r="F42" s="215">
        <v>36114</v>
      </c>
      <c r="G42" s="215">
        <v>11302</v>
      </c>
      <c r="H42" s="215">
        <v>2601</v>
      </c>
      <c r="I42" s="215">
        <v>50017</v>
      </c>
      <c r="J42" s="215">
        <v>545306</v>
      </c>
      <c r="K42" s="215">
        <v>237751</v>
      </c>
      <c r="L42" s="215">
        <v>55401</v>
      </c>
      <c r="M42" s="215">
        <v>838458</v>
      </c>
      <c r="N42" s="103"/>
      <c r="O42" s="103"/>
      <c r="P42" s="103"/>
    </row>
    <row r="43" spans="1:16" ht="11.25" customHeight="1">
      <c r="A43" s="213">
        <v>2020</v>
      </c>
      <c r="B43" s="215">
        <v>94600</v>
      </c>
      <c r="C43" s="215">
        <v>37100</v>
      </c>
      <c r="D43" s="215">
        <v>7200</v>
      </c>
      <c r="E43" s="215">
        <v>138900</v>
      </c>
      <c r="F43" s="215">
        <v>34431.5</v>
      </c>
      <c r="G43" s="215">
        <v>11218.5</v>
      </c>
      <c r="H43" s="215">
        <v>2196</v>
      </c>
      <c r="I43" s="215">
        <v>47846</v>
      </c>
      <c r="J43" s="215">
        <v>577706</v>
      </c>
      <c r="K43" s="215">
        <v>291936</v>
      </c>
      <c r="L43" s="215">
        <v>45896</v>
      </c>
      <c r="M43" s="215">
        <v>915538</v>
      </c>
      <c r="N43" s="103"/>
      <c r="O43" s="103"/>
      <c r="P43" s="103"/>
    </row>
    <row r="44" spans="1:16" ht="11.25" customHeight="1">
      <c r="A44" s="213">
        <v>2021</v>
      </c>
      <c r="B44" s="215">
        <v>97700</v>
      </c>
      <c r="C44" s="215">
        <v>37600</v>
      </c>
      <c r="D44" s="215">
        <v>6400</v>
      </c>
      <c r="E44" s="215">
        <v>141700</v>
      </c>
      <c r="F44" s="215">
        <v>33697</v>
      </c>
      <c r="G44" s="215">
        <v>10032</v>
      </c>
      <c r="H44" s="215">
        <v>1632</v>
      </c>
      <c r="I44" s="215">
        <v>45361</v>
      </c>
      <c r="J44" s="215">
        <v>589170</v>
      </c>
      <c r="K44" s="215">
        <v>264990</v>
      </c>
      <c r="L44" s="215">
        <v>63648</v>
      </c>
      <c r="M44" s="215">
        <v>917808</v>
      </c>
      <c r="N44" s="103"/>
      <c r="O44" s="103"/>
      <c r="P44" s="103"/>
    </row>
    <row r="45" spans="1:16" ht="11.25" customHeight="1">
      <c r="A45" s="212">
        <v>2022</v>
      </c>
      <c r="B45" s="216">
        <v>93200</v>
      </c>
      <c r="C45" s="216">
        <v>39100</v>
      </c>
      <c r="D45" s="216">
        <v>5900</v>
      </c>
      <c r="E45" s="216">
        <v>138200</v>
      </c>
      <c r="F45" s="216">
        <v>32919</v>
      </c>
      <c r="G45" s="216">
        <v>10735</v>
      </c>
      <c r="H45" s="216">
        <v>1829</v>
      </c>
      <c r="I45" s="216">
        <v>45483</v>
      </c>
      <c r="J45" s="216">
        <v>748070</v>
      </c>
      <c r="K45" s="216">
        <v>324829</v>
      </c>
      <c r="L45" s="216">
        <v>72428</v>
      </c>
      <c r="M45" s="216">
        <v>1145327</v>
      </c>
      <c r="N45" s="103"/>
    </row>
    <row r="46" spans="1:16" ht="11.25" customHeight="1">
      <c r="A46" s="98" t="s">
        <v>223</v>
      </c>
      <c r="B46" s="99"/>
      <c r="C46" s="99"/>
      <c r="D46" s="99"/>
      <c r="E46" s="99"/>
      <c r="F46" s="99"/>
    </row>
    <row r="47" spans="1:16" ht="11.25" customHeight="1">
      <c r="A47" s="98" t="s">
        <v>211</v>
      </c>
      <c r="B47" s="99"/>
      <c r="C47" s="99"/>
      <c r="D47" s="99"/>
      <c r="E47" s="99"/>
      <c r="F47" s="99"/>
    </row>
    <row r="48" spans="1:16" ht="11.25" customHeight="1">
      <c r="A48" s="5" t="s">
        <v>114</v>
      </c>
      <c r="B48" s="99"/>
      <c r="C48" s="99"/>
      <c r="D48" s="99"/>
      <c r="E48" s="99"/>
      <c r="F48" s="99"/>
    </row>
    <row r="49" spans="1:6" ht="11.25" customHeight="1">
      <c r="A49" s="29" t="s">
        <v>214</v>
      </c>
      <c r="B49" s="99"/>
      <c r="C49" s="99"/>
      <c r="D49" s="99"/>
      <c r="E49" s="99"/>
      <c r="F49" s="99"/>
    </row>
    <row r="50" spans="1:6" ht="11.25" customHeight="1">
      <c r="B50" s="100"/>
      <c r="C50" s="100"/>
      <c r="D50" s="101"/>
      <c r="E50" s="101"/>
      <c r="F50" s="100"/>
    </row>
    <row r="51" spans="1:6">
      <c r="A51" s="5"/>
    </row>
    <row r="52" spans="1:6">
      <c r="A52" s="5"/>
    </row>
  </sheetData>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00A1B-C256-4792-BA59-4498A3830E00}">
  <sheetPr transitionEvaluation="1" codeName="Sheet103">
    <pageSetUpPr fitToPage="1"/>
  </sheetPr>
  <dimension ref="A1:K50"/>
  <sheetViews>
    <sheetView showGridLines="0" zoomScale="130" zoomScaleNormal="130" workbookViewId="0"/>
  </sheetViews>
  <sheetFormatPr defaultColWidth="9.140625" defaultRowHeight="11.25"/>
  <cols>
    <col min="1" max="1" width="11.140625" style="7" customWidth="1"/>
    <col min="2" max="6" width="14.42578125" style="7" customWidth="1"/>
    <col min="7" max="15" width="9.140625" style="7"/>
    <col min="16" max="16" width="4.7109375" style="7" customWidth="1"/>
    <col min="17" max="16384" width="9.140625" style="7"/>
  </cols>
  <sheetData>
    <row r="1" spans="1:6" ht="11.25" customHeight="1">
      <c r="A1" s="104" t="s">
        <v>28</v>
      </c>
      <c r="B1" s="104"/>
      <c r="C1" s="105"/>
      <c r="D1" s="105"/>
      <c r="E1" s="123"/>
      <c r="F1" s="123"/>
    </row>
    <row r="2" spans="1:6" ht="22.5">
      <c r="A2" s="112" t="s">
        <v>23</v>
      </c>
      <c r="B2" s="113" t="s">
        <v>90</v>
      </c>
      <c r="C2" s="113" t="s">
        <v>91</v>
      </c>
      <c r="D2" s="113" t="s">
        <v>92</v>
      </c>
      <c r="E2" s="113" t="s">
        <v>94</v>
      </c>
      <c r="F2" s="113" t="s">
        <v>93</v>
      </c>
    </row>
    <row r="3" spans="1:6" ht="11.25" customHeight="1">
      <c r="A3" s="114">
        <v>1980</v>
      </c>
      <c r="B3" s="117">
        <v>152800</v>
      </c>
      <c r="C3" s="117">
        <v>166800</v>
      </c>
      <c r="D3" s="117">
        <v>42864</v>
      </c>
      <c r="E3" s="115" t="s">
        <v>212</v>
      </c>
      <c r="F3" s="118">
        <v>362464</v>
      </c>
    </row>
    <row r="4" spans="1:6" ht="11.25" customHeight="1">
      <c r="A4" s="114">
        <v>1981</v>
      </c>
      <c r="B4" s="117">
        <v>159097</v>
      </c>
      <c r="C4" s="117">
        <v>188070</v>
      </c>
      <c r="D4" s="117">
        <v>52581</v>
      </c>
      <c r="E4" s="115" t="s">
        <v>212</v>
      </c>
      <c r="F4" s="118">
        <v>399748</v>
      </c>
    </row>
    <row r="5" spans="1:6" ht="11.25" customHeight="1">
      <c r="A5" s="114">
        <v>1982</v>
      </c>
      <c r="B5" s="119">
        <v>88482</v>
      </c>
      <c r="C5" s="117">
        <v>36795</v>
      </c>
      <c r="D5" s="117">
        <v>53111</v>
      </c>
      <c r="E5" s="115" t="s">
        <v>212</v>
      </c>
      <c r="F5" s="118">
        <v>178388</v>
      </c>
    </row>
    <row r="6" spans="1:6" ht="11.25" customHeight="1">
      <c r="A6" s="114">
        <v>1983</v>
      </c>
      <c r="B6" s="119">
        <v>93919</v>
      </c>
      <c r="C6" s="117">
        <v>163467</v>
      </c>
      <c r="D6" s="117">
        <v>51540</v>
      </c>
      <c r="E6" s="117">
        <v>6345</v>
      </c>
      <c r="F6" s="118">
        <v>315271</v>
      </c>
    </row>
    <row r="7" spans="1:6" ht="11.25" customHeight="1">
      <c r="A7" s="114">
        <v>1984</v>
      </c>
      <c r="B7" s="119">
        <v>100034</v>
      </c>
      <c r="C7" s="117">
        <v>189306</v>
      </c>
      <c r="D7" s="117">
        <v>55894</v>
      </c>
      <c r="E7" s="117">
        <v>10182</v>
      </c>
      <c r="F7" s="118">
        <v>355416</v>
      </c>
    </row>
    <row r="8" spans="1:6" ht="11.25" customHeight="1">
      <c r="A8" s="114">
        <v>1985</v>
      </c>
      <c r="B8" s="119">
        <v>89794</v>
      </c>
      <c r="C8" s="117">
        <v>189745</v>
      </c>
      <c r="D8" s="117">
        <v>58055</v>
      </c>
      <c r="E8" s="117">
        <v>7490</v>
      </c>
      <c r="F8" s="118">
        <v>345084</v>
      </c>
    </row>
    <row r="9" spans="1:6" ht="11.25" customHeight="1">
      <c r="A9" s="114">
        <v>1986</v>
      </c>
      <c r="B9" s="119">
        <v>99002</v>
      </c>
      <c r="C9" s="117">
        <v>232100</v>
      </c>
      <c r="D9" s="117">
        <v>69132</v>
      </c>
      <c r="E9" s="117">
        <v>11283</v>
      </c>
      <c r="F9" s="118">
        <v>411517</v>
      </c>
    </row>
    <row r="10" spans="1:6" ht="11.25" customHeight="1">
      <c r="A10" s="114">
        <v>1987</v>
      </c>
      <c r="B10" s="119">
        <v>120653</v>
      </c>
      <c r="C10" s="117">
        <v>187075</v>
      </c>
      <c r="D10" s="117">
        <v>69293</v>
      </c>
      <c r="E10" s="117">
        <v>8338</v>
      </c>
      <c r="F10" s="118">
        <v>385359</v>
      </c>
    </row>
    <row r="11" spans="1:6" ht="11.25" customHeight="1">
      <c r="A11" s="114">
        <v>1988</v>
      </c>
      <c r="B11" s="119">
        <v>73251</v>
      </c>
      <c r="C11" s="117">
        <v>203391</v>
      </c>
      <c r="D11" s="117">
        <v>75341</v>
      </c>
      <c r="E11" s="117">
        <v>11650</v>
      </c>
      <c r="F11" s="118">
        <v>363633</v>
      </c>
    </row>
    <row r="12" spans="1:6" ht="11.25" customHeight="1">
      <c r="A12" s="114">
        <v>1989</v>
      </c>
      <c r="B12" s="119">
        <v>54337</v>
      </c>
      <c r="C12" s="117">
        <v>209088</v>
      </c>
      <c r="D12" s="117">
        <v>62334</v>
      </c>
      <c r="E12" s="115" t="s">
        <v>212</v>
      </c>
      <c r="F12" s="118">
        <v>325759</v>
      </c>
    </row>
    <row r="13" spans="1:6" ht="11.25" customHeight="1">
      <c r="A13" s="114">
        <v>1990</v>
      </c>
      <c r="B13" s="117">
        <v>124089</v>
      </c>
      <c r="C13" s="117">
        <v>194848</v>
      </c>
      <c r="D13" s="117">
        <v>81218</v>
      </c>
      <c r="E13" s="115" t="s">
        <v>212</v>
      </c>
      <c r="F13" s="118">
        <v>400155</v>
      </c>
    </row>
    <row r="14" spans="1:6" ht="11.25" customHeight="1">
      <c r="A14" s="114">
        <v>1991</v>
      </c>
      <c r="B14" s="117">
        <v>169399</v>
      </c>
      <c r="C14" s="117">
        <v>99528</v>
      </c>
      <c r="D14" s="117">
        <v>68895</v>
      </c>
      <c r="E14" s="115" t="s">
        <v>212</v>
      </c>
      <c r="F14" s="118">
        <v>337822</v>
      </c>
    </row>
    <row r="15" spans="1:6" ht="11.25" customHeight="1">
      <c r="A15" s="114">
        <v>1992</v>
      </c>
      <c r="B15" s="117">
        <v>223400</v>
      </c>
      <c r="C15" s="117">
        <v>251059</v>
      </c>
      <c r="D15" s="117">
        <v>63811</v>
      </c>
      <c r="E15" s="115" t="s">
        <v>212</v>
      </c>
      <c r="F15" s="118">
        <v>538270</v>
      </c>
    </row>
    <row r="16" spans="1:6" ht="11.25" customHeight="1">
      <c r="A16" s="114">
        <v>1993</v>
      </c>
      <c r="B16" s="117">
        <v>255692</v>
      </c>
      <c r="C16" s="117">
        <v>295626</v>
      </c>
      <c r="D16" s="117">
        <v>68888</v>
      </c>
      <c r="E16" s="115" t="s">
        <v>212</v>
      </c>
      <c r="F16" s="118">
        <v>620206</v>
      </c>
    </row>
    <row r="17" spans="1:6" ht="11.25" customHeight="1">
      <c r="A17" s="114">
        <v>1994</v>
      </c>
      <c r="B17" s="117">
        <v>267828</v>
      </c>
      <c r="C17" s="117">
        <v>299312</v>
      </c>
      <c r="D17" s="117">
        <v>77473</v>
      </c>
      <c r="E17" s="115" t="s">
        <v>212</v>
      </c>
      <c r="F17" s="118">
        <v>644613</v>
      </c>
    </row>
    <row r="18" spans="1:6" ht="11.25" customHeight="1">
      <c r="A18" s="114">
        <v>1995</v>
      </c>
      <c r="B18" s="117">
        <v>351118</v>
      </c>
      <c r="C18" s="117">
        <v>346504</v>
      </c>
      <c r="D18" s="117">
        <v>89193</v>
      </c>
      <c r="E18" s="115" t="s">
        <v>212</v>
      </c>
      <c r="F18" s="118">
        <v>786815</v>
      </c>
    </row>
    <row r="19" spans="1:6" ht="11.25" customHeight="1">
      <c r="A19" s="114">
        <v>1996</v>
      </c>
      <c r="B19" s="117">
        <v>270179</v>
      </c>
      <c r="C19" s="117">
        <v>393993</v>
      </c>
      <c r="D19" s="117">
        <v>80405</v>
      </c>
      <c r="E19" s="115" t="s">
        <v>212</v>
      </c>
      <c r="F19" s="118">
        <v>744577</v>
      </c>
    </row>
    <row r="20" spans="1:6" ht="11.25" customHeight="1">
      <c r="A20" s="114">
        <v>1997</v>
      </c>
      <c r="B20" s="117">
        <v>305017</v>
      </c>
      <c r="C20" s="117">
        <v>374704</v>
      </c>
      <c r="D20" s="117">
        <v>91040</v>
      </c>
      <c r="E20" s="115" t="s">
        <v>212</v>
      </c>
      <c r="F20" s="118">
        <v>770761</v>
      </c>
    </row>
    <row r="21" spans="1:6" ht="11.25" customHeight="1">
      <c r="A21" s="114">
        <v>1998</v>
      </c>
      <c r="B21" s="117">
        <v>292386</v>
      </c>
      <c r="C21" s="117">
        <v>392831</v>
      </c>
      <c r="D21" s="117">
        <v>108155</v>
      </c>
      <c r="E21" s="115" t="s">
        <v>212</v>
      </c>
      <c r="F21" s="118">
        <v>793372</v>
      </c>
    </row>
    <row r="22" spans="1:6" ht="11.25" customHeight="1">
      <c r="A22" s="114">
        <v>1999</v>
      </c>
      <c r="B22" s="117">
        <v>265727</v>
      </c>
      <c r="C22" s="117">
        <v>377882</v>
      </c>
      <c r="D22" s="117">
        <v>109082</v>
      </c>
      <c r="E22" s="115" t="s">
        <v>212</v>
      </c>
      <c r="F22" s="118">
        <v>752691</v>
      </c>
    </row>
    <row r="23" spans="1:6" ht="11.25" customHeight="1">
      <c r="A23" s="114">
        <v>2000</v>
      </c>
      <c r="B23" s="120">
        <v>239893</v>
      </c>
      <c r="C23" s="120">
        <v>371984</v>
      </c>
      <c r="D23" s="117">
        <v>98244</v>
      </c>
      <c r="E23" s="115" t="s">
        <v>212</v>
      </c>
      <c r="F23" s="118">
        <v>710121</v>
      </c>
    </row>
    <row r="24" spans="1:6" ht="11.25" customHeight="1">
      <c r="A24" s="114">
        <v>2001</v>
      </c>
      <c r="B24" s="120">
        <v>273418</v>
      </c>
      <c r="C24" s="120">
        <v>429281</v>
      </c>
      <c r="D24" s="117">
        <v>99500</v>
      </c>
      <c r="E24" s="115" t="s">
        <v>212</v>
      </c>
      <c r="F24" s="118">
        <v>802199</v>
      </c>
    </row>
    <row r="25" spans="1:6" ht="11.25" customHeight="1">
      <c r="A25" s="114">
        <v>2002</v>
      </c>
      <c r="B25" s="120">
        <v>328497</v>
      </c>
      <c r="C25" s="120">
        <v>398777</v>
      </c>
      <c r="D25" s="117">
        <v>91453</v>
      </c>
      <c r="E25" s="115" t="s">
        <v>212</v>
      </c>
      <c r="F25" s="118">
        <v>818727</v>
      </c>
    </row>
    <row r="26" spans="1:6" ht="11.25" customHeight="1">
      <c r="A26" s="114">
        <v>2003</v>
      </c>
      <c r="B26" s="117">
        <v>343795</v>
      </c>
      <c r="C26" s="117">
        <v>371238</v>
      </c>
      <c r="D26" s="117">
        <v>95461</v>
      </c>
      <c r="E26" s="115" t="s">
        <v>212</v>
      </c>
      <c r="F26" s="118">
        <v>810494</v>
      </c>
    </row>
    <row r="27" spans="1:6" ht="11.25" customHeight="1">
      <c r="A27" s="114">
        <v>2004</v>
      </c>
      <c r="B27" s="117">
        <v>313129</v>
      </c>
      <c r="C27" s="117">
        <v>314231</v>
      </c>
      <c r="D27" s="117">
        <v>84345</v>
      </c>
      <c r="E27" s="115" t="s">
        <v>212</v>
      </c>
      <c r="F27" s="118">
        <v>711705</v>
      </c>
    </row>
    <row r="28" spans="1:6" ht="11.25" customHeight="1">
      <c r="A28" s="114">
        <v>2005</v>
      </c>
      <c r="B28" s="117">
        <v>429445</v>
      </c>
      <c r="C28" s="117">
        <v>326641</v>
      </c>
      <c r="D28" s="117">
        <v>80418</v>
      </c>
      <c r="E28" s="115" t="s">
        <v>212</v>
      </c>
      <c r="F28" s="118">
        <v>836504</v>
      </c>
    </row>
    <row r="29" spans="1:6" ht="11.25" customHeight="1">
      <c r="A29" s="114">
        <v>2006</v>
      </c>
      <c r="B29" s="117">
        <v>414111</v>
      </c>
      <c r="C29" s="117">
        <v>335796</v>
      </c>
      <c r="D29" s="117">
        <v>76943</v>
      </c>
      <c r="E29" s="115" t="s">
        <v>212</v>
      </c>
      <c r="F29" s="118">
        <v>826850</v>
      </c>
    </row>
    <row r="30" spans="1:6" ht="11.25" customHeight="1">
      <c r="A30" s="114">
        <v>2007</v>
      </c>
      <c r="B30" s="117">
        <v>422546</v>
      </c>
      <c r="C30" s="117">
        <v>303115</v>
      </c>
      <c r="D30" s="117">
        <v>73517</v>
      </c>
      <c r="E30" s="115" t="s">
        <v>212</v>
      </c>
      <c r="F30" s="118">
        <v>799178</v>
      </c>
    </row>
    <row r="31" spans="1:6" ht="11.25" customHeight="1">
      <c r="A31" s="114">
        <v>2008</v>
      </c>
      <c r="B31" s="117">
        <v>498902</v>
      </c>
      <c r="C31" s="117">
        <v>356781</v>
      </c>
      <c r="D31" s="117">
        <v>65636</v>
      </c>
      <c r="E31" s="115" t="s">
        <v>212</v>
      </c>
      <c r="F31" s="118">
        <v>921319</v>
      </c>
    </row>
    <row r="32" spans="1:6" ht="11.25" customHeight="1">
      <c r="A32" s="114">
        <v>2009</v>
      </c>
      <c r="B32" s="117">
        <v>450933</v>
      </c>
      <c r="C32" s="117">
        <v>344122</v>
      </c>
      <c r="D32" s="117">
        <v>57093</v>
      </c>
      <c r="E32" s="115" t="s">
        <v>212</v>
      </c>
      <c r="F32" s="118">
        <v>852148</v>
      </c>
    </row>
    <row r="33" spans="1:6" ht="11.25" customHeight="1">
      <c r="A33" s="114">
        <v>2010</v>
      </c>
      <c r="B33" s="119">
        <v>499341</v>
      </c>
      <c r="C33" s="119">
        <v>304896</v>
      </c>
      <c r="D33" s="119">
        <v>57418</v>
      </c>
      <c r="E33" s="115" t="s">
        <v>212</v>
      </c>
      <c r="F33" s="118">
        <v>861655</v>
      </c>
    </row>
    <row r="34" spans="1:6" ht="11.25" customHeight="1">
      <c r="A34" s="114">
        <v>2011</v>
      </c>
      <c r="B34" s="121">
        <v>502560</v>
      </c>
      <c r="C34" s="119">
        <v>344832</v>
      </c>
      <c r="D34" s="119">
        <v>80008</v>
      </c>
      <c r="E34" s="115" t="s">
        <v>212</v>
      </c>
      <c r="F34" s="118">
        <v>927400</v>
      </c>
    </row>
    <row r="35" spans="1:6" ht="11.25" customHeight="1">
      <c r="A35" s="114">
        <v>2012</v>
      </c>
      <c r="B35" s="121">
        <v>476768</v>
      </c>
      <c r="C35" s="119">
        <v>319348</v>
      </c>
      <c r="D35" s="119">
        <v>67973</v>
      </c>
      <c r="E35" s="115" t="s">
        <v>212</v>
      </c>
      <c r="F35" s="118">
        <v>864089</v>
      </c>
    </row>
    <row r="36" spans="1:6" ht="11.25" customHeight="1">
      <c r="A36" s="114">
        <v>2013</v>
      </c>
      <c r="B36" s="121">
        <v>513987</v>
      </c>
      <c r="C36" s="119">
        <v>320029</v>
      </c>
      <c r="D36" s="119">
        <v>75389</v>
      </c>
      <c r="E36" s="115" t="s">
        <v>212</v>
      </c>
      <c r="F36" s="118">
        <v>909405</v>
      </c>
    </row>
    <row r="37" spans="1:6" ht="11.25" customHeight="1">
      <c r="A37" s="114">
        <v>2014</v>
      </c>
      <c r="B37" s="121">
        <v>450324</v>
      </c>
      <c r="C37" s="119">
        <v>300634</v>
      </c>
      <c r="D37" s="119">
        <v>88649</v>
      </c>
      <c r="E37" s="115" t="s">
        <v>212</v>
      </c>
      <c r="F37" s="118">
        <v>839607</v>
      </c>
    </row>
    <row r="38" spans="1:6" ht="11.25" customHeight="1">
      <c r="A38" s="114">
        <v>2015</v>
      </c>
      <c r="B38" s="121">
        <v>488383</v>
      </c>
      <c r="C38" s="119">
        <v>264131</v>
      </c>
      <c r="D38" s="119">
        <v>85343</v>
      </c>
      <c r="E38" s="115" t="s">
        <v>212</v>
      </c>
      <c r="F38" s="118">
        <v>837857</v>
      </c>
    </row>
    <row r="39" spans="1:6" ht="11.25" customHeight="1">
      <c r="A39" s="114">
        <v>2016</v>
      </c>
      <c r="B39" s="121">
        <v>546691</v>
      </c>
      <c r="C39" s="119">
        <v>260565</v>
      </c>
      <c r="D39" s="119">
        <v>75111</v>
      </c>
      <c r="E39" s="115" t="s">
        <v>212</v>
      </c>
      <c r="F39" s="118">
        <v>882367</v>
      </c>
    </row>
    <row r="40" spans="1:6" ht="11.25" customHeight="1">
      <c r="A40" s="114">
        <v>2017</v>
      </c>
      <c r="B40" s="121">
        <v>593719</v>
      </c>
      <c r="C40" s="119">
        <v>295975</v>
      </c>
      <c r="D40" s="119">
        <v>94192</v>
      </c>
      <c r="E40" s="115" t="s">
        <v>212</v>
      </c>
      <c r="F40" s="118">
        <v>983886</v>
      </c>
    </row>
    <row r="41" spans="1:6" ht="11.25" customHeight="1">
      <c r="A41" s="114">
        <v>2018</v>
      </c>
      <c r="B41" s="121">
        <v>662202</v>
      </c>
      <c r="C41" s="119">
        <v>331542</v>
      </c>
      <c r="D41" s="119">
        <v>75342</v>
      </c>
      <c r="E41" s="115" t="s">
        <v>212</v>
      </c>
      <c r="F41" s="118">
        <v>1069086</v>
      </c>
    </row>
    <row r="42" spans="1:6" ht="11.25" customHeight="1">
      <c r="A42" s="114">
        <v>2019</v>
      </c>
      <c r="B42" s="121">
        <v>545014</v>
      </c>
      <c r="C42" s="119">
        <v>237751</v>
      </c>
      <c r="D42" s="119">
        <v>55401</v>
      </c>
      <c r="E42" s="115" t="s">
        <v>212</v>
      </c>
      <c r="F42" s="118">
        <v>838166</v>
      </c>
    </row>
    <row r="43" spans="1:6" ht="11.25" customHeight="1">
      <c r="A43" s="114">
        <v>2020</v>
      </c>
      <c r="B43" s="121">
        <v>576943</v>
      </c>
      <c r="C43" s="119">
        <v>291936</v>
      </c>
      <c r="D43" s="119">
        <v>45896</v>
      </c>
      <c r="E43" s="115" t="s">
        <v>212</v>
      </c>
      <c r="F43" s="118">
        <v>914775</v>
      </c>
    </row>
    <row r="44" spans="1:6" ht="11.25" customHeight="1">
      <c r="A44" s="114">
        <v>2021</v>
      </c>
      <c r="B44" s="121">
        <v>588607</v>
      </c>
      <c r="C44" s="119">
        <v>264990</v>
      </c>
      <c r="D44" s="119">
        <v>63648</v>
      </c>
      <c r="E44" s="115" t="s">
        <v>212</v>
      </c>
      <c r="F44" s="118">
        <v>917245</v>
      </c>
    </row>
    <row r="45" spans="1:6" ht="11.25" customHeight="1">
      <c r="A45" s="122">
        <v>2022</v>
      </c>
      <c r="B45" s="402">
        <v>748070</v>
      </c>
      <c r="C45" s="403">
        <v>324829</v>
      </c>
      <c r="D45" s="403">
        <v>72428</v>
      </c>
      <c r="E45" s="116" t="s">
        <v>212</v>
      </c>
      <c r="F45" s="404">
        <v>1145327</v>
      </c>
    </row>
    <row r="46" spans="1:6" ht="11.25" customHeight="1">
      <c r="A46" s="107" t="s">
        <v>228</v>
      </c>
      <c r="B46" s="108"/>
      <c r="C46" s="106"/>
      <c r="D46" s="106"/>
      <c r="E46" s="44"/>
    </row>
    <row r="47" spans="1:6" ht="11.25" customHeight="1">
      <c r="A47" s="36" t="s">
        <v>89</v>
      </c>
    </row>
    <row r="48" spans="1:6" ht="11.25" customHeight="1">
      <c r="A48" s="109" t="s">
        <v>29</v>
      </c>
    </row>
    <row r="49" spans="1:11">
      <c r="A49" s="111"/>
      <c r="B49" s="110"/>
      <c r="C49" s="110"/>
      <c r="D49" s="110"/>
      <c r="E49" s="110"/>
      <c r="F49" s="110"/>
      <c r="G49" s="110"/>
      <c r="H49" s="110"/>
      <c r="I49" s="110"/>
      <c r="J49" s="110"/>
      <c r="K49" s="110"/>
    </row>
    <row r="50" spans="1:11">
      <c r="A50" s="111"/>
      <c r="B50" s="110"/>
      <c r="C50" s="110"/>
      <c r="D50" s="110"/>
      <c r="E50" s="110"/>
      <c r="F50" s="110"/>
      <c r="G50" s="110"/>
      <c r="H50" s="110"/>
      <c r="I50" s="110"/>
      <c r="J50" s="110"/>
      <c r="K50" s="110"/>
    </row>
  </sheetData>
  <pageMargins left="0.66700000000000004" right="0.66700000000000004" top="0.38" bottom="0.83299999999999996" header="0" footer="0"/>
  <pageSetup firstPageNumber="13"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D87D1-C777-41B9-885B-959A75FC7988}">
  <sheetPr transitionEvaluation="1" transitionEntry="1" codeName="Sheet104">
    <pageSetUpPr fitToPage="1"/>
  </sheetPr>
  <dimension ref="A1:V71"/>
  <sheetViews>
    <sheetView showGridLines="0" zoomScale="130" zoomScaleNormal="130" workbookViewId="0"/>
  </sheetViews>
  <sheetFormatPr defaultColWidth="9.140625" defaultRowHeight="11.25"/>
  <cols>
    <col min="1" max="1" width="16.7109375" style="299" customWidth="1"/>
    <col min="2" max="22" width="8.7109375" style="299" customWidth="1"/>
    <col min="23" max="16384" width="9.140625" style="299"/>
  </cols>
  <sheetData>
    <row r="1" spans="1:22" ht="11.25" customHeight="1">
      <c r="A1" s="297" t="s">
        <v>135</v>
      </c>
      <c r="B1" s="298"/>
      <c r="C1" s="298"/>
      <c r="D1" s="298"/>
      <c r="E1" s="298"/>
      <c r="F1" s="298"/>
      <c r="G1" s="298"/>
      <c r="H1" s="298"/>
      <c r="I1" s="298"/>
      <c r="J1" s="298"/>
      <c r="K1" s="298"/>
      <c r="L1" s="298"/>
      <c r="M1" s="298"/>
    </row>
    <row r="2" spans="1:22" ht="11.25" customHeight="1">
      <c r="A2" s="300" t="s">
        <v>30</v>
      </c>
      <c r="B2" s="301">
        <v>2001</v>
      </c>
      <c r="C2" s="301">
        <v>2002</v>
      </c>
      <c r="D2" s="301">
        <v>2003</v>
      </c>
      <c r="E2" s="301">
        <v>2004</v>
      </c>
      <c r="F2" s="301">
        <v>2005</v>
      </c>
      <c r="G2" s="301">
        <v>2006</v>
      </c>
      <c r="H2" s="301">
        <v>2007</v>
      </c>
      <c r="I2" s="301">
        <v>2008</v>
      </c>
      <c r="J2" s="301">
        <v>2009</v>
      </c>
      <c r="K2" s="301">
        <v>2010</v>
      </c>
      <c r="L2" s="301">
        <v>2011</v>
      </c>
      <c r="M2" s="302">
        <v>2012</v>
      </c>
      <c r="N2" s="302">
        <v>2013</v>
      </c>
      <c r="O2" s="302">
        <v>2014</v>
      </c>
      <c r="P2" s="302">
        <v>2015</v>
      </c>
      <c r="Q2" s="302">
        <v>2016</v>
      </c>
      <c r="R2" s="302">
        <v>2017</v>
      </c>
      <c r="S2" s="302">
        <v>2018</v>
      </c>
      <c r="T2" s="302">
        <v>2019</v>
      </c>
      <c r="U2" s="302">
        <v>2020</v>
      </c>
      <c r="V2" s="302">
        <v>2021</v>
      </c>
    </row>
    <row r="3" spans="1:22" ht="11.25" customHeight="1">
      <c r="A3" s="303" t="s">
        <v>207</v>
      </c>
      <c r="B3" s="304"/>
      <c r="C3" s="304"/>
      <c r="D3" s="304"/>
      <c r="E3" s="304"/>
      <c r="F3" s="304"/>
      <c r="G3" s="304"/>
      <c r="H3" s="304"/>
      <c r="I3" s="304"/>
      <c r="J3" s="304"/>
      <c r="K3" s="311"/>
      <c r="L3" s="311"/>
      <c r="M3" s="311"/>
      <c r="N3" s="311"/>
    </row>
    <row r="4" spans="1:22" ht="11.25" customHeight="1">
      <c r="A4" s="305" t="s">
        <v>32</v>
      </c>
      <c r="B4" s="236">
        <v>1260.56538</v>
      </c>
      <c r="C4" s="236">
        <v>1358.2125000000001</v>
      </c>
      <c r="D4" s="236">
        <v>1278.73261</v>
      </c>
      <c r="E4" s="236">
        <v>1267.9975999999999</v>
      </c>
      <c r="F4" s="236">
        <v>1320.4237800000001</v>
      </c>
      <c r="G4" s="236">
        <v>1363.45289</v>
      </c>
      <c r="H4" s="236">
        <v>1207.10771</v>
      </c>
      <c r="I4" s="236">
        <v>1267.7943399999999</v>
      </c>
      <c r="J4" s="236">
        <v>1272.2807399999999</v>
      </c>
      <c r="K4" s="236">
        <v>1334.0189800000001</v>
      </c>
      <c r="L4" s="236">
        <v>1322.8613800000001</v>
      </c>
      <c r="M4" s="236">
        <v>1329.19526</v>
      </c>
      <c r="N4" s="236">
        <v>1345.05531</v>
      </c>
      <c r="O4" s="236">
        <v>1355.6463200000001</v>
      </c>
      <c r="P4" s="237">
        <v>1381.6674700000001</v>
      </c>
      <c r="Q4" s="237">
        <v>1371.4181799999999</v>
      </c>
      <c r="R4" s="237">
        <v>1392.1575</v>
      </c>
      <c r="S4" s="237">
        <v>1356.6560400000001</v>
      </c>
      <c r="T4" s="237">
        <v>1341.7603099999999</v>
      </c>
      <c r="U4" s="237">
        <v>1337.5868800000001</v>
      </c>
      <c r="V4" s="237">
        <v>1341.78468</v>
      </c>
    </row>
    <row r="5" spans="1:22" ht="11.25" customHeight="1">
      <c r="A5" s="305" t="s">
        <v>132</v>
      </c>
      <c r="B5" s="236">
        <v>88.625799999999998</v>
      </c>
      <c r="C5" s="236">
        <v>100.86145999999999</v>
      </c>
      <c r="D5" s="236">
        <v>92.924819999999997</v>
      </c>
      <c r="E5" s="236">
        <v>84.326790000000003</v>
      </c>
      <c r="F5" s="236">
        <v>87.523489999999995</v>
      </c>
      <c r="G5" s="236">
        <v>83.892610000000005</v>
      </c>
      <c r="H5" s="236">
        <v>83.702439999999996</v>
      </c>
      <c r="I5" s="236">
        <v>88.235259999999997</v>
      </c>
      <c r="J5" s="236">
        <v>84.000619999999998</v>
      </c>
      <c r="K5" s="236">
        <v>81.198499999999996</v>
      </c>
      <c r="L5" s="236">
        <v>85.197370000000006</v>
      </c>
      <c r="M5" s="236">
        <v>88.676419999999993</v>
      </c>
      <c r="N5" s="236">
        <v>85.700800000000001</v>
      </c>
      <c r="O5" s="236">
        <v>85.663169999999994</v>
      </c>
      <c r="P5" s="237">
        <v>86.389390000000006</v>
      </c>
      <c r="Q5" s="237">
        <v>86.617220000000003</v>
      </c>
      <c r="R5" s="237">
        <v>88.434290000000004</v>
      </c>
      <c r="S5" s="237">
        <v>88.872150000000005</v>
      </c>
      <c r="T5" s="237">
        <v>85.33023</v>
      </c>
      <c r="U5" s="237">
        <v>76.975570000000005</v>
      </c>
      <c r="V5" s="237">
        <v>76.472099999999998</v>
      </c>
    </row>
    <row r="6" spans="1:22" ht="11.25" customHeight="1">
      <c r="A6" s="305" t="s">
        <v>33</v>
      </c>
      <c r="B6" s="236">
        <v>5.9718099999999996</v>
      </c>
      <c r="C6" s="236">
        <v>6.1982299999999997</v>
      </c>
      <c r="D6" s="236">
        <v>6.4274500000000003</v>
      </c>
      <c r="E6" s="236">
        <v>6.6563600000000003</v>
      </c>
      <c r="F6" s="236">
        <v>6.9161000000000001</v>
      </c>
      <c r="G6" s="236">
        <v>7.1567600000000002</v>
      </c>
      <c r="H6" s="236">
        <v>7.4001700000000001</v>
      </c>
      <c r="I6" s="236">
        <v>7.6459000000000001</v>
      </c>
      <c r="J6" s="236">
        <v>7.8936999999999999</v>
      </c>
      <c r="K6" s="236">
        <v>8.1434200000000008</v>
      </c>
      <c r="L6" s="236">
        <v>31.6694</v>
      </c>
      <c r="M6" s="236">
        <v>38.073819999999998</v>
      </c>
      <c r="N6" s="236">
        <v>39.440689999999996</v>
      </c>
      <c r="O6" s="236">
        <v>39.903660000000002</v>
      </c>
      <c r="P6" s="237">
        <v>47.289140000000003</v>
      </c>
      <c r="Q6" s="237">
        <v>51.257460000000002</v>
      </c>
      <c r="R6" s="237">
        <v>48.104849999999999</v>
      </c>
      <c r="S6" s="237">
        <v>55.556469999999997</v>
      </c>
      <c r="T6" s="237">
        <v>55.005319999999998</v>
      </c>
      <c r="U6" s="237">
        <v>69.599919999999997</v>
      </c>
      <c r="V6" s="237">
        <v>71.738399999999999</v>
      </c>
    </row>
    <row r="7" spans="1:22" ht="11.25" customHeight="1">
      <c r="A7" s="306" t="s">
        <v>36</v>
      </c>
      <c r="B7" s="236">
        <v>31.974160000000001</v>
      </c>
      <c r="C7" s="236">
        <v>47.840870000000002</v>
      </c>
      <c r="D7" s="236">
        <v>42.015689999999999</v>
      </c>
      <c r="E7" s="236">
        <v>37.906089999999999</v>
      </c>
      <c r="F7" s="236">
        <v>36.0991</v>
      </c>
      <c r="G7" s="236">
        <v>42.922049999999999</v>
      </c>
      <c r="H7" s="236">
        <v>46.134540000000001</v>
      </c>
      <c r="I7" s="236">
        <v>43.986750000000001</v>
      </c>
      <c r="J7" s="236">
        <v>45.529130000000002</v>
      </c>
      <c r="K7" s="236">
        <v>45.259300000000003</v>
      </c>
      <c r="L7" s="236">
        <v>48.471350000000001</v>
      </c>
      <c r="M7" s="236">
        <v>45.846150000000002</v>
      </c>
      <c r="N7" s="236">
        <v>47.697020000000002</v>
      </c>
      <c r="O7" s="236">
        <v>47.872219999999999</v>
      </c>
      <c r="P7" s="237">
        <v>46.728259999999999</v>
      </c>
      <c r="Q7" s="237">
        <v>46.033569999999997</v>
      </c>
      <c r="R7" s="237">
        <v>50.992750000000001</v>
      </c>
      <c r="S7" s="237">
        <v>49.471739999999997</v>
      </c>
      <c r="T7" s="237">
        <v>50.53304</v>
      </c>
      <c r="U7" s="237">
        <v>48.168939999999999</v>
      </c>
      <c r="V7" s="237">
        <v>47.222340000000003</v>
      </c>
    </row>
    <row r="8" spans="1:22" ht="11.25" customHeight="1">
      <c r="A8" s="306" t="s">
        <v>35</v>
      </c>
      <c r="B8" s="236">
        <v>10.227069999999999</v>
      </c>
      <c r="C8" s="236">
        <v>10.099880000000001</v>
      </c>
      <c r="D8" s="236">
        <v>13.88575</v>
      </c>
      <c r="E8" s="236">
        <v>15.90361</v>
      </c>
      <c r="F8" s="236">
        <v>18.914380000000001</v>
      </c>
      <c r="G8" s="236">
        <v>17.311219999999999</v>
      </c>
      <c r="H8" s="236">
        <v>17.982330000000001</v>
      </c>
      <c r="I8" s="236">
        <v>18.620920000000002</v>
      </c>
      <c r="J8" s="236">
        <v>22.811710000000001</v>
      </c>
      <c r="K8" s="236">
        <v>26.97944</v>
      </c>
      <c r="L8" s="236">
        <v>28.332350000000002</v>
      </c>
      <c r="M8" s="236">
        <v>32.960880000000003</v>
      </c>
      <c r="N8" s="236">
        <v>33.081650000000003</v>
      </c>
      <c r="O8" s="236">
        <v>35.589230000000001</v>
      </c>
      <c r="P8" s="237">
        <v>40.001429999999999</v>
      </c>
      <c r="Q8" s="237">
        <v>41.395679999999999</v>
      </c>
      <c r="R8" s="237">
        <v>41.695439999999998</v>
      </c>
      <c r="S8" s="237">
        <v>46.203530000000001</v>
      </c>
      <c r="T8" s="237">
        <v>48.65305</v>
      </c>
      <c r="U8" s="237">
        <v>50.415500000000002</v>
      </c>
      <c r="V8" s="237">
        <v>45.765169999999998</v>
      </c>
    </row>
    <row r="9" spans="1:22" ht="11.25" customHeight="1">
      <c r="A9" s="306" t="s">
        <v>38</v>
      </c>
      <c r="B9" s="236">
        <v>14.5946</v>
      </c>
      <c r="C9" s="236">
        <v>32.873930000000001</v>
      </c>
      <c r="D9" s="236">
        <v>20.55612</v>
      </c>
      <c r="E9" s="236">
        <v>20.290240000000001</v>
      </c>
      <c r="F9" s="236">
        <v>21.265339999999998</v>
      </c>
      <c r="G9" s="236">
        <v>21.726769999999998</v>
      </c>
      <c r="H9" s="236">
        <v>18.813829999999999</v>
      </c>
      <c r="I9" s="236">
        <v>30.477799999999998</v>
      </c>
      <c r="J9" s="236">
        <v>31.28425</v>
      </c>
      <c r="K9" s="236">
        <v>25.387989999999999</v>
      </c>
      <c r="L9" s="236">
        <v>34.713099999999997</v>
      </c>
      <c r="M9" s="236">
        <v>32.040100000000002</v>
      </c>
      <c r="N9" s="236">
        <v>31.304600000000001</v>
      </c>
      <c r="O9" s="236">
        <v>31.47634</v>
      </c>
      <c r="P9" s="237">
        <v>36.735779999999998</v>
      </c>
      <c r="Q9" s="237">
        <v>41.536999999999999</v>
      </c>
      <c r="R9" s="237">
        <v>40.01437</v>
      </c>
      <c r="S9" s="237">
        <v>43.430039999999998</v>
      </c>
      <c r="T9" s="237">
        <v>39.358620000000002</v>
      </c>
      <c r="U9" s="237">
        <v>34.928049999999999</v>
      </c>
      <c r="V9" s="237">
        <v>41.825609999999998</v>
      </c>
    </row>
    <row r="10" spans="1:22" ht="11.25" customHeight="1">
      <c r="A10" s="306" t="s">
        <v>37</v>
      </c>
      <c r="B10" s="236">
        <v>2.8063500000000001</v>
      </c>
      <c r="C10" s="236">
        <v>39.584870000000002</v>
      </c>
      <c r="D10" s="236">
        <v>8.7865000000000002</v>
      </c>
      <c r="E10" s="236">
        <v>6.0803900000000004</v>
      </c>
      <c r="F10" s="236">
        <v>5.3223500000000001</v>
      </c>
      <c r="G10" s="236">
        <v>4.9808599999999998</v>
      </c>
      <c r="H10" s="236">
        <v>2.5921799999999999</v>
      </c>
      <c r="I10" s="236">
        <v>7.2159899999999997</v>
      </c>
      <c r="J10" s="236">
        <v>4.2016099999999996</v>
      </c>
      <c r="K10" s="236">
        <v>5.3082799999999999</v>
      </c>
      <c r="L10" s="236">
        <v>3.2778999999999998</v>
      </c>
      <c r="M10" s="236">
        <v>4.01532</v>
      </c>
      <c r="N10" s="236">
        <v>3.0189400000000002</v>
      </c>
      <c r="O10" s="236">
        <v>5.0544799999999999</v>
      </c>
      <c r="P10" s="237">
        <v>5.9676</v>
      </c>
      <c r="Q10" s="237">
        <v>5.4861599999999999</v>
      </c>
      <c r="R10" s="237">
        <v>6.2723500000000003</v>
      </c>
      <c r="S10" s="237">
        <v>25.8552</v>
      </c>
      <c r="T10" s="237">
        <v>26.2456</v>
      </c>
      <c r="U10" s="237">
        <v>36.981999999999999</v>
      </c>
      <c r="V10" s="237">
        <v>35.520600000000002</v>
      </c>
    </row>
    <row r="11" spans="1:22" ht="11.25" customHeight="1">
      <c r="A11" s="306" t="s">
        <v>136</v>
      </c>
      <c r="B11" s="236">
        <v>40.64772</v>
      </c>
      <c r="C11" s="236">
        <v>4.8698100000000002</v>
      </c>
      <c r="D11" s="236">
        <v>38.220869999999998</v>
      </c>
      <c r="E11" s="236">
        <v>36.881779999999999</v>
      </c>
      <c r="F11" s="236">
        <v>38.402749999999997</v>
      </c>
      <c r="G11" s="236">
        <v>42.072789999999998</v>
      </c>
      <c r="H11" s="236">
        <v>37.34872</v>
      </c>
      <c r="I11" s="236">
        <v>40.002870000000001</v>
      </c>
      <c r="J11" s="236">
        <v>38.910699999999999</v>
      </c>
      <c r="K11" s="236">
        <v>41.735700000000001</v>
      </c>
      <c r="L11" s="236">
        <v>36.127139999999997</v>
      </c>
      <c r="M11" s="236">
        <v>36.152709999999999</v>
      </c>
      <c r="N11" s="236">
        <v>36.101790000000001</v>
      </c>
      <c r="O11" s="236">
        <v>33.262900000000002</v>
      </c>
      <c r="P11" s="237">
        <v>35.473030000000001</v>
      </c>
      <c r="Q11" s="237">
        <v>39.748010000000001</v>
      </c>
      <c r="R11" s="237">
        <v>40.617069999999998</v>
      </c>
      <c r="S11" s="237">
        <v>39.044980000000002</v>
      </c>
      <c r="T11" s="237">
        <v>36.113999999999997</v>
      </c>
      <c r="U11" s="237">
        <v>34.4315</v>
      </c>
      <c r="V11" s="237">
        <v>34.004510000000003</v>
      </c>
    </row>
    <row r="12" spans="1:22" ht="11.25" customHeight="1">
      <c r="A12" s="305" t="s">
        <v>133</v>
      </c>
      <c r="B12" s="236">
        <v>5.3950199999999997</v>
      </c>
      <c r="C12" s="236">
        <v>18.898679999999999</v>
      </c>
      <c r="D12" s="236">
        <v>8.8443900000000006</v>
      </c>
      <c r="E12" s="236">
        <v>9.0389499999999998</v>
      </c>
      <c r="F12" s="236">
        <v>9.2594100000000008</v>
      </c>
      <c r="G12" s="236">
        <v>9.3696400000000004</v>
      </c>
      <c r="H12" s="236">
        <v>9.47987</v>
      </c>
      <c r="I12" s="236">
        <v>9.5901099999999992</v>
      </c>
      <c r="J12" s="236">
        <v>9.7003400000000006</v>
      </c>
      <c r="K12" s="236">
        <v>11.613250000000001</v>
      </c>
      <c r="L12" s="236">
        <v>14.963469999999999</v>
      </c>
      <c r="M12" s="236">
        <v>24.595849999999999</v>
      </c>
      <c r="N12" s="236">
        <v>25.629919999999998</v>
      </c>
      <c r="O12" s="236">
        <v>24.162700000000001</v>
      </c>
      <c r="P12" s="237">
        <v>23.908290000000001</v>
      </c>
      <c r="Q12" s="237">
        <v>24.309419999999999</v>
      </c>
      <c r="R12" s="237">
        <v>24.717400000000001</v>
      </c>
      <c r="S12" s="237">
        <v>26.45777</v>
      </c>
      <c r="T12" s="237">
        <v>30.070419999999999</v>
      </c>
      <c r="U12" s="237">
        <v>32.101239999999997</v>
      </c>
      <c r="V12" s="237">
        <v>33.832430000000002</v>
      </c>
    </row>
    <row r="13" spans="1:22" ht="11.25" customHeight="1">
      <c r="A13" s="305" t="s">
        <v>40</v>
      </c>
      <c r="B13" s="236">
        <v>8.8184900000000006</v>
      </c>
      <c r="C13" s="236">
        <v>37.93412</v>
      </c>
      <c r="D13" s="236">
        <v>10.163309999999999</v>
      </c>
      <c r="E13" s="236">
        <v>11.336169999999999</v>
      </c>
      <c r="F13" s="236">
        <v>11.19882</v>
      </c>
      <c r="G13" s="236">
        <v>11.93318</v>
      </c>
      <c r="H13" s="236">
        <v>10.509869999999999</v>
      </c>
      <c r="I13" s="236">
        <v>14.41624</v>
      </c>
      <c r="J13" s="236">
        <v>12.76895</v>
      </c>
      <c r="K13" s="236">
        <v>17.275200000000002</v>
      </c>
      <c r="L13" s="236">
        <v>17.323840000000001</v>
      </c>
      <c r="M13" s="236">
        <v>18.03059</v>
      </c>
      <c r="N13" s="236">
        <v>20.695820000000001</v>
      </c>
      <c r="O13" s="236">
        <v>22.33961</v>
      </c>
      <c r="P13" s="237">
        <v>24.571719999999999</v>
      </c>
      <c r="Q13" s="237">
        <v>25.856670000000001</v>
      </c>
      <c r="R13" s="237">
        <v>28.25245</v>
      </c>
      <c r="S13" s="237">
        <v>27.527190000000001</v>
      </c>
      <c r="T13" s="237">
        <v>29.563829999999999</v>
      </c>
      <c r="U13" s="237">
        <v>27.771529999999998</v>
      </c>
      <c r="V13" s="237">
        <v>30.50037</v>
      </c>
    </row>
    <row r="14" spans="1:22" ht="11.25" customHeight="1">
      <c r="A14" s="305" t="s">
        <v>25</v>
      </c>
      <c r="B14" s="236">
        <v>370.30577</v>
      </c>
      <c r="C14" s="236">
        <v>336.80811999999997</v>
      </c>
      <c r="D14" s="236">
        <v>432.05998</v>
      </c>
      <c r="E14" s="236">
        <v>448.33411000000001</v>
      </c>
      <c r="F14" s="236">
        <v>454.73928000000001</v>
      </c>
      <c r="G14" s="236">
        <v>459.71242999999998</v>
      </c>
      <c r="H14" s="236">
        <v>470.60566999999998</v>
      </c>
      <c r="I14" s="236">
        <v>439.89438000000001</v>
      </c>
      <c r="J14" s="236">
        <v>488.00855999999999</v>
      </c>
      <c r="K14" s="236">
        <v>465.07463999999999</v>
      </c>
      <c r="L14" s="236">
        <v>462.03550000000001</v>
      </c>
      <c r="M14" s="236">
        <v>470.28381000000002</v>
      </c>
      <c r="N14" s="236">
        <v>482.48075999999998</v>
      </c>
      <c r="O14" s="236">
        <v>506.40244999999999</v>
      </c>
      <c r="P14" s="237">
        <v>497.74700999999999</v>
      </c>
      <c r="Q14" s="237">
        <v>523.76373999999998</v>
      </c>
      <c r="R14" s="237">
        <v>464.29183</v>
      </c>
      <c r="S14" s="237">
        <v>466.70706999999999</v>
      </c>
      <c r="T14" s="237">
        <v>502.58623999999998</v>
      </c>
      <c r="U14" s="237">
        <v>497.91946000000002</v>
      </c>
      <c r="V14" s="237">
        <v>481.99518</v>
      </c>
    </row>
    <row r="15" spans="1:22" ht="11.25" customHeight="1">
      <c r="A15" s="305" t="s">
        <v>39</v>
      </c>
      <c r="B15" s="236">
        <v>1839.93217</v>
      </c>
      <c r="C15" s="236">
        <v>1994.18247</v>
      </c>
      <c r="D15" s="236">
        <v>1952.6174900000001</v>
      </c>
      <c r="E15" s="236">
        <v>1944.75209</v>
      </c>
      <c r="F15" s="236">
        <v>2010.0648000000001</v>
      </c>
      <c r="G15" s="236">
        <v>2064.5311999999999</v>
      </c>
      <c r="H15" s="236">
        <v>1911.67733</v>
      </c>
      <c r="I15" s="236">
        <v>1967.8805600000001</v>
      </c>
      <c r="J15" s="236">
        <v>2017.39031</v>
      </c>
      <c r="K15" s="236">
        <v>2061.9947000000002</v>
      </c>
      <c r="L15" s="236">
        <v>2084.9728</v>
      </c>
      <c r="M15" s="236">
        <v>2119.8709100000001</v>
      </c>
      <c r="N15" s="236">
        <v>2150.2073</v>
      </c>
      <c r="O15" s="236">
        <v>2187.3730799999998</v>
      </c>
      <c r="P15" s="237">
        <v>2226.47912</v>
      </c>
      <c r="Q15" s="237">
        <v>2257.4231100000002</v>
      </c>
      <c r="R15" s="237">
        <v>2225.5502999999999</v>
      </c>
      <c r="S15" s="237">
        <v>2225.7821800000002</v>
      </c>
      <c r="T15" s="237">
        <v>2245.22066</v>
      </c>
      <c r="U15" s="237">
        <v>2246.8805900000002</v>
      </c>
      <c r="V15" s="237">
        <v>2240.6613900000002</v>
      </c>
    </row>
    <row r="16" spans="1:22" ht="11.25" customHeight="1">
      <c r="A16" s="307" t="s">
        <v>208</v>
      </c>
      <c r="B16" s="308"/>
      <c r="C16" s="308"/>
      <c r="D16" s="308"/>
      <c r="E16" s="308"/>
      <c r="F16" s="308"/>
      <c r="G16" s="308"/>
      <c r="H16" s="308"/>
      <c r="I16" s="308"/>
      <c r="J16" s="312"/>
      <c r="K16" s="312"/>
      <c r="L16" s="312"/>
      <c r="M16" s="309"/>
      <c r="N16" s="309"/>
      <c r="O16" s="309"/>
      <c r="P16" s="309"/>
      <c r="Q16" s="309"/>
      <c r="R16" s="309"/>
      <c r="S16" s="309"/>
      <c r="T16" s="309"/>
      <c r="U16" s="309"/>
      <c r="V16" s="309"/>
    </row>
    <row r="17" spans="1:22" ht="11.25" customHeight="1">
      <c r="A17" s="305" t="s">
        <v>32</v>
      </c>
      <c r="B17" s="236">
        <v>163.69758999999999</v>
      </c>
      <c r="C17" s="236">
        <v>190.65571</v>
      </c>
      <c r="D17" s="236">
        <v>181.71155999999999</v>
      </c>
      <c r="E17" s="236">
        <v>177.78513000000001</v>
      </c>
      <c r="F17" s="236">
        <v>194.57332</v>
      </c>
      <c r="G17" s="236">
        <v>209.56695999999999</v>
      </c>
      <c r="H17" s="236">
        <v>212.31171000000001</v>
      </c>
      <c r="I17" s="236">
        <v>234.45052999999999</v>
      </c>
      <c r="J17" s="236">
        <v>236.97923</v>
      </c>
      <c r="K17" s="236">
        <v>239.42415</v>
      </c>
      <c r="L17" s="236">
        <v>240.07893000000001</v>
      </c>
      <c r="M17" s="236">
        <v>235.92542</v>
      </c>
      <c r="N17" s="236">
        <v>247.43795</v>
      </c>
      <c r="O17" s="309">
        <v>243.80033</v>
      </c>
      <c r="P17" s="237">
        <v>246.46791999999999</v>
      </c>
      <c r="Q17" s="237">
        <v>261.82972999999998</v>
      </c>
      <c r="R17" s="237">
        <v>271.75272999999999</v>
      </c>
      <c r="S17" s="309">
        <v>290.11282</v>
      </c>
      <c r="T17" s="309">
        <v>298.53782999999999</v>
      </c>
      <c r="U17" s="309">
        <v>304.35203999999999</v>
      </c>
      <c r="V17" s="309">
        <v>308.94017000000002</v>
      </c>
    </row>
    <row r="18" spans="1:22" ht="11.25" customHeight="1">
      <c r="A18" s="305" t="s">
        <v>132</v>
      </c>
      <c r="B18" s="236">
        <v>39.132040000000003</v>
      </c>
      <c r="C18" s="236">
        <v>40.124119999999998</v>
      </c>
      <c r="D18" s="236">
        <v>38.250190000000003</v>
      </c>
      <c r="E18" s="236">
        <v>38.580880000000001</v>
      </c>
      <c r="F18" s="236">
        <v>40.234349999999999</v>
      </c>
      <c r="G18" s="236">
        <v>38.92492</v>
      </c>
      <c r="H18" s="236">
        <v>36.621639999999999</v>
      </c>
      <c r="I18" s="236">
        <v>38.579450000000001</v>
      </c>
      <c r="J18" s="236">
        <v>37.01981</v>
      </c>
      <c r="K18" s="236">
        <v>35.531779999999998</v>
      </c>
      <c r="L18" s="236">
        <v>36.331910000000001</v>
      </c>
      <c r="M18" s="236">
        <v>37.229170000000003</v>
      </c>
      <c r="N18" s="236">
        <v>37.468649999999997</v>
      </c>
      <c r="O18" s="309">
        <v>37.639560000000003</v>
      </c>
      <c r="P18" s="237">
        <v>37.911119999999997</v>
      </c>
      <c r="Q18" s="237">
        <v>40.881540000000001</v>
      </c>
      <c r="R18" s="237">
        <v>39.979100000000003</v>
      </c>
      <c r="S18" s="309">
        <v>38.667789999999997</v>
      </c>
      <c r="T18" s="309">
        <v>39.177430000000001</v>
      </c>
      <c r="U18" s="309">
        <v>38.02655</v>
      </c>
      <c r="V18" s="309">
        <v>36.125770000000003</v>
      </c>
    </row>
    <row r="19" spans="1:22" ht="11.25" customHeight="1">
      <c r="A19" s="305" t="s">
        <v>33</v>
      </c>
      <c r="B19" s="236">
        <v>14.487740000000001</v>
      </c>
      <c r="C19" s="236">
        <v>14.66961</v>
      </c>
      <c r="D19" s="236">
        <v>14.86092</v>
      </c>
      <c r="E19" s="236">
        <v>16.72269</v>
      </c>
      <c r="F19" s="236">
        <v>17.465</v>
      </c>
      <c r="G19" s="236">
        <v>18.065270000000002</v>
      </c>
      <c r="H19" s="236">
        <v>18.68862</v>
      </c>
      <c r="I19" s="236">
        <v>19.312660000000001</v>
      </c>
      <c r="J19" s="236">
        <v>19.930980000000002</v>
      </c>
      <c r="K19" s="236">
        <v>20.540199999999999</v>
      </c>
      <c r="L19" s="236">
        <v>16.312000000000001</v>
      </c>
      <c r="M19" s="236">
        <v>17.438559999999999</v>
      </c>
      <c r="N19" s="236">
        <v>19.136119999999998</v>
      </c>
      <c r="O19" s="309">
        <v>16.777170000000002</v>
      </c>
      <c r="P19" s="237">
        <v>19.02589</v>
      </c>
      <c r="Q19" s="237">
        <v>20.613219999999998</v>
      </c>
      <c r="R19" s="237">
        <v>24.184699999999999</v>
      </c>
      <c r="S19" s="309">
        <v>27.1389</v>
      </c>
      <c r="T19" s="309">
        <v>27.910509999999999</v>
      </c>
      <c r="U19" s="309">
        <v>30.159230000000001</v>
      </c>
      <c r="V19" s="309">
        <v>32.584310000000002</v>
      </c>
    </row>
    <row r="20" spans="1:22" ht="11.25" customHeight="1">
      <c r="A20" s="305" t="s">
        <v>40</v>
      </c>
      <c r="B20" s="236">
        <v>2.62791</v>
      </c>
      <c r="C20" s="236">
        <v>3.1922899999999998</v>
      </c>
      <c r="D20" s="236">
        <v>3.0600200000000002</v>
      </c>
      <c r="E20" s="236">
        <v>3.36646</v>
      </c>
      <c r="F20" s="236">
        <v>3.8772700000000002</v>
      </c>
      <c r="G20" s="236">
        <v>3.4420799999999998</v>
      </c>
      <c r="H20" s="236">
        <v>4.0800900000000002</v>
      </c>
      <c r="I20" s="236">
        <v>4.7564700000000002</v>
      </c>
      <c r="J20" s="236">
        <v>6.0210400000000002</v>
      </c>
      <c r="K20" s="236">
        <v>7.3766699999999998</v>
      </c>
      <c r="L20" s="236">
        <v>10.189909999999999</v>
      </c>
      <c r="M20" s="236">
        <v>18.343879999999999</v>
      </c>
      <c r="N20" s="236">
        <v>17.068290000000001</v>
      </c>
      <c r="O20" s="309">
        <v>20.16526</v>
      </c>
      <c r="P20" s="237">
        <v>21.451589999999999</v>
      </c>
      <c r="Q20" s="237">
        <v>19.79759</v>
      </c>
      <c r="R20" s="237">
        <v>17.912510000000001</v>
      </c>
      <c r="S20" s="309">
        <v>19.70617</v>
      </c>
      <c r="T20" s="309">
        <v>22.953479999999999</v>
      </c>
      <c r="U20" s="309">
        <v>25.692599999999999</v>
      </c>
      <c r="V20" s="309">
        <v>30.75825</v>
      </c>
    </row>
    <row r="21" spans="1:22" ht="11.25" customHeight="1">
      <c r="A21" s="305" t="s">
        <v>41</v>
      </c>
      <c r="B21" s="236">
        <v>0.66139000000000003</v>
      </c>
      <c r="C21" s="236">
        <v>1.1023099999999999</v>
      </c>
      <c r="D21" s="236">
        <v>1.9841599999999999</v>
      </c>
      <c r="E21" s="236">
        <v>1.1023099999999999</v>
      </c>
      <c r="F21" s="236">
        <v>2.2046199999999998</v>
      </c>
      <c r="G21" s="236">
        <v>6.6138700000000004</v>
      </c>
      <c r="H21" s="236">
        <v>6.6138700000000004</v>
      </c>
      <c r="I21" s="236">
        <v>6.6138700000000004</v>
      </c>
      <c r="J21" s="236">
        <v>9.3652300000000004</v>
      </c>
      <c r="K21" s="236">
        <v>7.7161799999999996</v>
      </c>
      <c r="L21" s="236">
        <v>5.5115499999999997</v>
      </c>
      <c r="M21" s="236">
        <v>4.8945299999999996</v>
      </c>
      <c r="N21" s="236">
        <v>3.9698600000000002</v>
      </c>
      <c r="O21" s="309">
        <v>6.0461799999999997</v>
      </c>
      <c r="P21" s="237">
        <v>6.65944</v>
      </c>
      <c r="Q21" s="237">
        <v>11.161250000000001</v>
      </c>
      <c r="R21" s="237">
        <v>10.87072</v>
      </c>
      <c r="S21" s="309">
        <v>8.16751</v>
      </c>
      <c r="T21" s="309">
        <v>10.23452</v>
      </c>
      <c r="U21" s="309">
        <v>17.493590000000001</v>
      </c>
      <c r="V21" s="309">
        <v>21.596060000000001</v>
      </c>
    </row>
    <row r="22" spans="1:22" ht="11.25" customHeight="1">
      <c r="A22" s="305" t="s">
        <v>42</v>
      </c>
      <c r="B22" s="236">
        <v>3.1566000000000001</v>
      </c>
      <c r="C22" s="236">
        <v>7.1212</v>
      </c>
      <c r="D22" s="236">
        <v>7.1554099999999998</v>
      </c>
      <c r="E22" s="236">
        <v>6.3381999999999996</v>
      </c>
      <c r="F22" s="236">
        <v>6.7755000000000001</v>
      </c>
      <c r="G22" s="236">
        <v>8.4712200000000006</v>
      </c>
      <c r="H22" s="236">
        <v>11.6989</v>
      </c>
      <c r="I22" s="236">
        <v>8.6950000000000003</v>
      </c>
      <c r="J22" s="236">
        <v>13.3889</v>
      </c>
      <c r="K22" s="236">
        <v>10.661</v>
      </c>
      <c r="L22" s="236">
        <v>11.258100000000001</v>
      </c>
      <c r="M22" s="236">
        <v>11.90461</v>
      </c>
      <c r="N22" s="236">
        <v>11.914899999999999</v>
      </c>
      <c r="O22" s="309">
        <v>11.751300000000001</v>
      </c>
      <c r="P22" s="237">
        <v>12.303699999999999</v>
      </c>
      <c r="Q22" s="237">
        <v>13.7508</v>
      </c>
      <c r="R22" s="237">
        <v>13.47809</v>
      </c>
      <c r="S22" s="309">
        <v>13.870749999999999</v>
      </c>
      <c r="T22" s="309">
        <v>15.1616</v>
      </c>
      <c r="U22" s="309">
        <v>15.726430000000001</v>
      </c>
      <c r="V22" s="309">
        <v>15.92262</v>
      </c>
    </row>
    <row r="23" spans="1:22" ht="11.25" customHeight="1">
      <c r="A23" s="306" t="s">
        <v>34</v>
      </c>
      <c r="B23" s="236">
        <v>31.459949999999999</v>
      </c>
      <c r="C23" s="236">
        <v>34.501069999999999</v>
      </c>
      <c r="D23" s="236">
        <v>39.630429999999997</v>
      </c>
      <c r="E23" s="236">
        <v>36.36665</v>
      </c>
      <c r="F23" s="236">
        <v>46.255470000000003</v>
      </c>
      <c r="G23" s="236">
        <v>39.881680000000003</v>
      </c>
      <c r="H23" s="236">
        <v>44.226570000000002</v>
      </c>
      <c r="I23" s="236">
        <v>37.388170000000002</v>
      </c>
      <c r="J23" s="236">
        <v>36.363590000000002</v>
      </c>
      <c r="K23" s="236">
        <v>41.208219999999997</v>
      </c>
      <c r="L23" s="236">
        <v>39.304870000000001</v>
      </c>
      <c r="M23" s="236">
        <v>38.07443</v>
      </c>
      <c r="N23" s="236">
        <v>43.57517</v>
      </c>
      <c r="O23" s="309">
        <v>42.901150000000001</v>
      </c>
      <c r="P23" s="237">
        <v>32.511980000000001</v>
      </c>
      <c r="Q23" s="237">
        <v>32.851489999999998</v>
      </c>
      <c r="R23" s="237">
        <v>31.851939999999999</v>
      </c>
      <c r="S23" s="309">
        <v>20.968599999999999</v>
      </c>
      <c r="T23" s="309">
        <v>19.56775</v>
      </c>
      <c r="U23" s="309">
        <v>16.59854</v>
      </c>
      <c r="V23" s="309">
        <v>14.910259999999999</v>
      </c>
    </row>
    <row r="24" spans="1:22" ht="11.25" customHeight="1">
      <c r="A24" s="305" t="s">
        <v>134</v>
      </c>
      <c r="B24" s="236">
        <v>21.695689999999999</v>
      </c>
      <c r="C24" s="236">
        <v>24.29006</v>
      </c>
      <c r="D24" s="236">
        <v>23.615670000000001</v>
      </c>
      <c r="E24" s="236">
        <v>23.614899999999999</v>
      </c>
      <c r="F24" s="236">
        <v>23.958020000000001</v>
      </c>
      <c r="G24" s="236">
        <v>23.984459999999999</v>
      </c>
      <c r="H24" s="236">
        <v>26.084070000000001</v>
      </c>
      <c r="I24" s="236">
        <v>22.981839999999998</v>
      </c>
      <c r="J24" s="236">
        <v>21.710809999999999</v>
      </c>
      <c r="K24" s="236">
        <v>20.43008</v>
      </c>
      <c r="L24" s="236">
        <v>19.224219999999999</v>
      </c>
      <c r="M24" s="236">
        <v>19.463920000000002</v>
      </c>
      <c r="N24" s="236">
        <v>18.893609999999999</v>
      </c>
      <c r="O24" s="309">
        <v>16.537990000000001</v>
      </c>
      <c r="P24" s="237">
        <v>15.25722</v>
      </c>
      <c r="Q24" s="237">
        <v>14.324909999999999</v>
      </c>
      <c r="R24" s="237">
        <v>14.4552</v>
      </c>
      <c r="S24" s="309">
        <v>14.646409999999999</v>
      </c>
      <c r="T24" s="309">
        <v>14.554690000000001</v>
      </c>
      <c r="U24" s="309">
        <v>13.469799999999999</v>
      </c>
      <c r="V24" s="309">
        <v>14.387359999999999</v>
      </c>
    </row>
    <row r="25" spans="1:22" ht="11.25" customHeight="1">
      <c r="A25" s="305" t="s">
        <v>43</v>
      </c>
      <c r="B25" s="236">
        <v>11.82442</v>
      </c>
      <c r="C25" s="236">
        <v>11.15889</v>
      </c>
      <c r="D25" s="236">
        <v>12.55969</v>
      </c>
      <c r="E25" s="236">
        <v>12.792719999999999</v>
      </c>
      <c r="F25" s="236">
        <v>13.48129</v>
      </c>
      <c r="G25" s="236">
        <v>13.777979999999999</v>
      </c>
      <c r="H25" s="236">
        <v>13.59511</v>
      </c>
      <c r="I25" s="236">
        <v>14.402990000000001</v>
      </c>
      <c r="J25" s="236">
        <v>13.69659</v>
      </c>
      <c r="K25" s="236">
        <v>14.691229999999999</v>
      </c>
      <c r="L25" s="236">
        <v>11.821820000000001</v>
      </c>
      <c r="M25" s="236">
        <v>12.2021</v>
      </c>
      <c r="N25" s="236">
        <v>12.90282</v>
      </c>
      <c r="O25" s="309">
        <v>12.35347</v>
      </c>
      <c r="P25" s="237">
        <v>13.130750000000001</v>
      </c>
      <c r="Q25" s="237">
        <v>13.94031</v>
      </c>
      <c r="R25" s="237">
        <v>13.354369999999999</v>
      </c>
      <c r="S25" s="309">
        <v>13.40344</v>
      </c>
      <c r="T25" s="309">
        <v>13.04321</v>
      </c>
      <c r="U25" s="309">
        <v>13.08245</v>
      </c>
      <c r="V25" s="309">
        <v>13.39043</v>
      </c>
    </row>
    <row r="26" spans="1:22" ht="11.25" customHeight="1">
      <c r="A26" s="306" t="s">
        <v>36</v>
      </c>
      <c r="B26" s="236">
        <v>5.8296999999999999</v>
      </c>
      <c r="C26" s="236">
        <v>7.7668799999999996</v>
      </c>
      <c r="D26" s="236">
        <v>7.7051100000000003</v>
      </c>
      <c r="E26" s="236">
        <v>7.5147399999999998</v>
      </c>
      <c r="F26" s="236">
        <v>7.7766299999999999</v>
      </c>
      <c r="G26" s="236">
        <v>11.023569999999999</v>
      </c>
      <c r="H26" s="236">
        <v>10.92</v>
      </c>
      <c r="I26" s="236">
        <v>7.5059399999999998</v>
      </c>
      <c r="J26" s="236">
        <v>8.8837200000000003</v>
      </c>
      <c r="K26" s="236">
        <v>10.54674</v>
      </c>
      <c r="L26" s="236">
        <v>11.00834</v>
      </c>
      <c r="M26" s="236">
        <v>12.685090000000001</v>
      </c>
      <c r="N26" s="236">
        <v>12.475960000000001</v>
      </c>
      <c r="O26" s="309">
        <v>13.00592</v>
      </c>
      <c r="P26" s="237">
        <v>11.499219999999999</v>
      </c>
      <c r="Q26" s="237">
        <v>13.14903</v>
      </c>
      <c r="R26" s="237">
        <v>11.93357</v>
      </c>
      <c r="S26" s="309">
        <v>12.81939</v>
      </c>
      <c r="T26" s="309">
        <v>13.003410000000001</v>
      </c>
      <c r="U26" s="309">
        <v>13.5349</v>
      </c>
      <c r="V26" s="309">
        <v>13.383089999999999</v>
      </c>
    </row>
    <row r="27" spans="1:22" ht="11.25" customHeight="1">
      <c r="A27" s="306" t="s">
        <v>136</v>
      </c>
      <c r="B27" s="236">
        <v>27.293880000000001</v>
      </c>
      <c r="C27" s="236">
        <v>27.507729999999999</v>
      </c>
      <c r="D27" s="236">
        <v>27.351859999999999</v>
      </c>
      <c r="E27" s="236">
        <v>27.096789999999999</v>
      </c>
      <c r="F27" s="236">
        <v>25.992709999999999</v>
      </c>
      <c r="G27" s="236">
        <v>24.8139</v>
      </c>
      <c r="H27" s="236">
        <v>24.569849999999999</v>
      </c>
      <c r="I27" s="236">
        <v>22.98385</v>
      </c>
      <c r="J27" s="236">
        <v>22.8659</v>
      </c>
      <c r="K27" s="236">
        <v>22.840769999999999</v>
      </c>
      <c r="L27" s="236">
        <v>22.40802</v>
      </c>
      <c r="M27" s="236">
        <v>19.991949999999999</v>
      </c>
      <c r="N27" s="236">
        <v>21.777920000000002</v>
      </c>
      <c r="O27" s="309">
        <v>17.351040000000001</v>
      </c>
      <c r="P27" s="237">
        <v>17.319949999999999</v>
      </c>
      <c r="Q27" s="237">
        <v>19.057849999999998</v>
      </c>
      <c r="R27" s="237">
        <v>18.75891</v>
      </c>
      <c r="S27" s="309">
        <v>18.45092</v>
      </c>
      <c r="T27" s="309">
        <v>13.902990000000001</v>
      </c>
      <c r="U27" s="309">
        <v>13.41451</v>
      </c>
      <c r="V27" s="309">
        <v>12.321020000000001</v>
      </c>
    </row>
    <row r="28" spans="1:22" ht="11.25" customHeight="1">
      <c r="A28" s="305" t="s">
        <v>25</v>
      </c>
      <c r="B28" s="236">
        <v>121.57817</v>
      </c>
      <c r="C28" s="236">
        <v>119.78106</v>
      </c>
      <c r="D28" s="236">
        <v>121.40339</v>
      </c>
      <c r="E28" s="236">
        <v>129.4085</v>
      </c>
      <c r="F28" s="236">
        <v>131.84206</v>
      </c>
      <c r="G28" s="236">
        <v>134.04774</v>
      </c>
      <c r="H28" s="236">
        <v>137.05394000000001</v>
      </c>
      <c r="I28" s="236">
        <v>141.43743000000001</v>
      </c>
      <c r="J28" s="236">
        <v>145.86118999999999</v>
      </c>
      <c r="K28" s="236">
        <v>144.30958999999999</v>
      </c>
      <c r="L28" s="319">
        <v>149.58269999999999</v>
      </c>
      <c r="M28" s="320">
        <v>142.90096</v>
      </c>
      <c r="N28" s="320">
        <v>142.5213</v>
      </c>
      <c r="O28" s="309">
        <v>140.03437</v>
      </c>
      <c r="P28" s="321">
        <v>133.37594000000001</v>
      </c>
      <c r="Q28" s="321">
        <v>125.51237</v>
      </c>
      <c r="R28" s="321">
        <v>118.51109</v>
      </c>
      <c r="S28" s="309">
        <v>116.79617</v>
      </c>
      <c r="T28" s="309">
        <v>112.52015</v>
      </c>
      <c r="U28" s="309">
        <v>119.85764</v>
      </c>
      <c r="V28" s="309">
        <v>116.59053</v>
      </c>
    </row>
    <row r="29" spans="1:22">
      <c r="A29" s="318" t="s">
        <v>39</v>
      </c>
      <c r="B29" s="323">
        <v>443.44508000000002</v>
      </c>
      <c r="C29" s="323">
        <v>481.87092999999999</v>
      </c>
      <c r="D29" s="323">
        <v>479.28841</v>
      </c>
      <c r="E29" s="323">
        <v>480.68997000000002</v>
      </c>
      <c r="F29" s="323">
        <v>514.43624</v>
      </c>
      <c r="G29" s="323">
        <v>532.61365000000001</v>
      </c>
      <c r="H29" s="323">
        <v>546.46437000000003</v>
      </c>
      <c r="I29" s="323">
        <v>559.10820000000001</v>
      </c>
      <c r="J29" s="323">
        <v>572.08699000000001</v>
      </c>
      <c r="K29" s="323">
        <v>575.27661000000001</v>
      </c>
      <c r="L29" s="324">
        <v>573.03237000000001</v>
      </c>
      <c r="M29" s="324">
        <v>571.05462</v>
      </c>
      <c r="N29" s="324">
        <v>589.14255000000003</v>
      </c>
      <c r="O29" s="324">
        <v>578.36374000000001</v>
      </c>
      <c r="P29" s="324">
        <v>566.91471999999999</v>
      </c>
      <c r="Q29" s="324">
        <v>586.87009</v>
      </c>
      <c r="R29" s="324">
        <v>587.04292999999996</v>
      </c>
      <c r="S29" s="324">
        <v>594.74887000000001</v>
      </c>
      <c r="T29" s="324">
        <v>600.56757000000005</v>
      </c>
      <c r="U29" s="324">
        <v>621.40827999999999</v>
      </c>
      <c r="V29" s="324">
        <v>630.90986999999996</v>
      </c>
    </row>
    <row r="30" spans="1:22" ht="11.25" customHeight="1">
      <c r="A30" s="16" t="s">
        <v>206</v>
      </c>
      <c r="B30" s="15"/>
      <c r="C30" s="15"/>
      <c r="D30" s="15"/>
      <c r="E30" s="15"/>
      <c r="F30" s="15"/>
      <c r="G30" s="15"/>
      <c r="H30" s="15"/>
      <c r="I30" s="15"/>
      <c r="J30" s="15"/>
      <c r="K30" s="15"/>
      <c r="L30" s="13"/>
    </row>
    <row r="31" spans="1:22" ht="11.25" customHeight="1">
      <c r="A31" s="14" t="s">
        <v>117</v>
      </c>
      <c r="B31" s="13"/>
      <c r="C31" s="13"/>
      <c r="D31" s="13"/>
      <c r="E31" s="13"/>
      <c r="F31" s="13"/>
      <c r="G31" s="13"/>
      <c r="H31" s="13"/>
      <c r="I31" s="13"/>
      <c r="J31" s="313"/>
      <c r="K31" s="313"/>
      <c r="L31" s="313"/>
    </row>
    <row r="32" spans="1:22" ht="11.25" customHeight="1">
      <c r="A32" s="325" t="s">
        <v>137</v>
      </c>
      <c r="B32" s="13"/>
      <c r="C32" s="13"/>
      <c r="D32" s="13"/>
      <c r="E32" s="13"/>
      <c r="F32" s="13"/>
      <c r="G32" s="13"/>
      <c r="H32" s="13"/>
      <c r="I32" s="13"/>
      <c r="J32" s="313"/>
      <c r="K32" s="313"/>
      <c r="L32" s="313"/>
    </row>
    <row r="33" spans="1:16" ht="11.25" customHeight="1">
      <c r="A33" s="12" t="s">
        <v>141</v>
      </c>
    </row>
    <row r="34" spans="1:16" ht="10.9" customHeight="1">
      <c r="A34" s="45"/>
    </row>
    <row r="35" spans="1:16" ht="10.9" customHeight="1">
      <c r="B35" s="82"/>
      <c r="C35" s="82"/>
      <c r="D35" s="82"/>
      <c r="E35" s="82"/>
      <c r="F35" s="82"/>
      <c r="G35" s="314"/>
      <c r="H35" s="82"/>
      <c r="I35" s="150"/>
      <c r="J35" s="11"/>
      <c r="K35" s="11"/>
      <c r="L35" s="11"/>
      <c r="M35" s="11"/>
      <c r="N35" s="11"/>
      <c r="O35" s="11"/>
      <c r="P35" s="11"/>
    </row>
    <row r="36" spans="1:16" ht="10.9" customHeight="1">
      <c r="A36" s="315"/>
      <c r="B36" s="82"/>
      <c r="C36" s="82"/>
      <c r="D36" s="82"/>
      <c r="E36" s="82"/>
      <c r="F36" s="82"/>
      <c r="G36" s="82"/>
      <c r="H36" s="82"/>
      <c r="I36" s="82"/>
      <c r="J36" s="82"/>
      <c r="K36" s="82"/>
      <c r="L36" s="82"/>
      <c r="M36" s="82"/>
      <c r="N36" s="82"/>
      <c r="O36" s="82"/>
    </row>
    <row r="37" spans="1:16" ht="10.9" customHeight="1">
      <c r="A37" s="315"/>
      <c r="B37" s="82"/>
      <c r="C37" s="82"/>
      <c r="D37" s="82"/>
      <c r="E37" s="82"/>
      <c r="F37" s="82"/>
      <c r="G37" s="314"/>
      <c r="H37" s="82"/>
      <c r="I37" s="150"/>
      <c r="J37" s="8"/>
      <c r="K37" s="8"/>
      <c r="L37" s="8"/>
      <c r="M37" s="8"/>
      <c r="N37" s="8"/>
      <c r="O37" s="8"/>
      <c r="P37" s="8"/>
    </row>
    <row r="38" spans="1:16" ht="10.9" customHeight="1">
      <c r="A38" s="316"/>
      <c r="B38" s="82"/>
      <c r="C38" s="82"/>
      <c r="D38" s="82"/>
      <c r="E38" s="82"/>
      <c r="F38" s="82"/>
      <c r="G38" s="82"/>
      <c r="H38" s="82"/>
      <c r="I38" s="82"/>
      <c r="J38" s="82"/>
      <c r="K38" s="82"/>
      <c r="L38" s="82"/>
      <c r="M38" s="82"/>
      <c r="N38" s="82"/>
      <c r="O38" s="82"/>
    </row>
    <row r="39" spans="1:16" ht="10.9" customHeight="1">
      <c r="A39" s="316"/>
      <c r="B39" s="82"/>
      <c r="C39" s="82"/>
      <c r="D39" s="82"/>
      <c r="E39" s="82"/>
      <c r="F39" s="82"/>
      <c r="G39" s="82"/>
      <c r="H39" s="82"/>
      <c r="I39" s="82"/>
      <c r="J39" s="82"/>
      <c r="K39" s="82"/>
      <c r="L39" s="82"/>
      <c r="M39" s="82"/>
      <c r="N39" s="82"/>
      <c r="O39" s="82"/>
    </row>
    <row r="40" spans="1:16" ht="10.9" customHeight="1">
      <c r="A40" s="316"/>
      <c r="B40" s="82"/>
      <c r="C40" s="82"/>
      <c r="D40" s="82"/>
      <c r="E40" s="82"/>
      <c r="F40" s="82"/>
      <c r="G40" s="82"/>
      <c r="H40" s="82"/>
      <c r="I40" s="82"/>
      <c r="J40" s="82"/>
      <c r="K40" s="82"/>
      <c r="L40" s="82"/>
      <c r="M40" s="82"/>
      <c r="N40" s="82"/>
      <c r="O40" s="82"/>
    </row>
    <row r="41" spans="1:16" ht="10.9" customHeight="1">
      <c r="A41" s="316"/>
      <c r="B41" s="82"/>
      <c r="C41" s="82"/>
      <c r="D41" s="82"/>
      <c r="E41" s="82"/>
      <c r="F41" s="82"/>
      <c r="G41" s="82"/>
      <c r="H41" s="82"/>
      <c r="I41" s="82"/>
      <c r="J41" s="82"/>
      <c r="K41" s="82"/>
      <c r="L41" s="82"/>
      <c r="M41" s="82"/>
      <c r="N41" s="82"/>
      <c r="O41" s="82"/>
    </row>
    <row r="42" spans="1:16" ht="10.9" customHeight="1">
      <c r="A42" s="316"/>
      <c r="B42" s="11"/>
      <c r="C42" s="11"/>
      <c r="D42" s="11"/>
      <c r="E42" s="11"/>
      <c r="F42" s="11"/>
      <c r="G42" s="11"/>
      <c r="H42" s="11"/>
      <c r="I42" s="11"/>
      <c r="J42" s="11"/>
      <c r="K42" s="11"/>
      <c r="L42" s="11"/>
      <c r="M42" s="11"/>
      <c r="N42" s="11"/>
    </row>
    <row r="43" spans="1:16" ht="10.9" customHeight="1">
      <c r="A43" s="316"/>
    </row>
    <row r="44" spans="1:16" ht="10.9" customHeight="1">
      <c r="B44" s="82"/>
      <c r="C44" s="82"/>
      <c r="D44" s="82"/>
      <c r="E44" s="82"/>
      <c r="F44" s="82"/>
      <c r="G44" s="82"/>
      <c r="H44" s="82"/>
      <c r="I44" s="82"/>
      <c r="J44" s="82"/>
      <c r="K44" s="82"/>
      <c r="L44" s="82"/>
      <c r="M44" s="82"/>
      <c r="N44" s="82"/>
      <c r="O44" s="82"/>
    </row>
    <row r="45" spans="1:16" ht="10.9" customHeight="1">
      <c r="B45" s="82"/>
      <c r="C45" s="82"/>
      <c r="D45" s="82"/>
      <c r="E45" s="82"/>
      <c r="F45" s="82"/>
      <c r="G45" s="82"/>
      <c r="H45" s="82"/>
      <c r="I45" s="82"/>
      <c r="J45" s="82"/>
      <c r="K45" s="82"/>
      <c r="L45" s="82"/>
      <c r="M45" s="82"/>
      <c r="N45" s="82"/>
      <c r="O45" s="82"/>
    </row>
    <row r="46" spans="1:16" ht="10.9" customHeight="1">
      <c r="B46" s="82"/>
      <c r="C46" s="82"/>
      <c r="D46" s="82"/>
      <c r="E46" s="82"/>
      <c r="F46" s="82"/>
      <c r="G46" s="82"/>
      <c r="H46" s="82"/>
      <c r="I46" s="82"/>
      <c r="J46" s="82"/>
      <c r="K46" s="82"/>
      <c r="L46" s="82"/>
      <c r="M46" s="82"/>
      <c r="N46" s="82"/>
      <c r="O46" s="82"/>
    </row>
    <row r="47" spans="1:16" ht="10.9" customHeight="1">
      <c r="A47" s="317"/>
      <c r="B47" s="82"/>
      <c r="C47" s="82"/>
      <c r="D47" s="82"/>
      <c r="E47" s="82"/>
      <c r="F47" s="82"/>
      <c r="G47" s="82"/>
      <c r="H47" s="82"/>
      <c r="I47" s="82"/>
      <c r="J47" s="82"/>
      <c r="K47" s="82"/>
      <c r="L47" s="82"/>
      <c r="M47" s="82"/>
      <c r="N47" s="82"/>
      <c r="O47" s="82"/>
    </row>
    <row r="48" spans="1:16" ht="10.9" customHeight="1">
      <c r="A48" s="317"/>
      <c r="B48" s="82"/>
      <c r="C48" s="82"/>
      <c r="D48" s="82"/>
      <c r="E48" s="82"/>
      <c r="F48" s="82"/>
      <c r="G48" s="82"/>
      <c r="H48" s="82"/>
      <c r="I48" s="82"/>
      <c r="J48" s="82"/>
      <c r="K48" s="82"/>
      <c r="L48" s="82"/>
      <c r="M48" s="82"/>
      <c r="N48" s="82"/>
      <c r="O48" s="82"/>
    </row>
    <row r="49" spans="1:15" ht="10.9" customHeight="1">
      <c r="A49" s="317"/>
      <c r="B49" s="82"/>
      <c r="C49" s="82"/>
      <c r="D49" s="82"/>
      <c r="E49" s="82"/>
      <c r="F49" s="82"/>
      <c r="G49" s="82"/>
      <c r="H49" s="82"/>
      <c r="I49" s="82"/>
      <c r="J49" s="82"/>
      <c r="K49" s="82"/>
      <c r="L49" s="82"/>
      <c r="M49" s="82"/>
      <c r="N49" s="82"/>
      <c r="O49" s="82"/>
    </row>
    <row r="50" spans="1:15" ht="10.9" customHeight="1">
      <c r="A50" s="317"/>
      <c r="B50" s="82"/>
      <c r="C50" s="82"/>
      <c r="D50" s="82"/>
      <c r="E50" s="82"/>
      <c r="F50" s="82"/>
      <c r="G50" s="82"/>
      <c r="H50" s="82"/>
      <c r="I50" s="82"/>
      <c r="J50" s="82"/>
      <c r="K50" s="82"/>
      <c r="L50" s="82"/>
      <c r="M50" s="82"/>
      <c r="N50" s="82"/>
      <c r="O50" s="82"/>
    </row>
    <row r="51" spans="1:15" ht="10.9" customHeight="1">
      <c r="A51" s="317"/>
      <c r="B51" s="156"/>
      <c r="C51" s="156"/>
      <c r="D51" s="156"/>
      <c r="E51" s="156"/>
      <c r="F51" s="156"/>
      <c r="G51" s="156"/>
      <c r="H51" s="156"/>
      <c r="I51" s="156"/>
      <c r="J51" s="156"/>
      <c r="K51" s="156"/>
      <c r="L51" s="156"/>
      <c r="M51" s="156"/>
      <c r="N51" s="156"/>
    </row>
    <row r="52" spans="1:15" ht="10.9" customHeight="1">
      <c r="B52" s="156"/>
      <c r="C52" s="156"/>
      <c r="D52" s="156"/>
      <c r="E52" s="156"/>
      <c r="F52" s="156"/>
      <c r="G52" s="156"/>
      <c r="H52" s="156"/>
      <c r="I52" s="156"/>
      <c r="J52" s="156"/>
      <c r="K52" s="156"/>
      <c r="L52" s="156"/>
      <c r="M52" s="156"/>
      <c r="N52" s="156"/>
    </row>
    <row r="53" spans="1:15" ht="10.9" customHeight="1">
      <c r="B53" s="156"/>
      <c r="C53" s="156"/>
      <c r="D53" s="156"/>
      <c r="E53" s="156"/>
      <c r="F53" s="156"/>
      <c r="G53" s="156"/>
      <c r="H53" s="156"/>
      <c r="I53" s="156"/>
      <c r="J53" s="156"/>
      <c r="K53" s="156"/>
      <c r="L53" s="156"/>
      <c r="M53" s="156"/>
      <c r="N53" s="156"/>
    </row>
    <row r="54" spans="1:15" ht="10.9" customHeight="1">
      <c r="B54" s="156"/>
      <c r="C54" s="156"/>
      <c r="D54" s="156"/>
      <c r="E54" s="156"/>
      <c r="F54" s="156"/>
      <c r="G54" s="156"/>
      <c r="H54" s="156"/>
      <c r="I54" s="156"/>
      <c r="J54" s="156"/>
      <c r="K54" s="156"/>
      <c r="L54" s="156"/>
      <c r="M54" s="156"/>
      <c r="N54" s="156"/>
    </row>
    <row r="55" spans="1:15" ht="10.9" customHeight="1">
      <c r="B55" s="156"/>
      <c r="C55" s="156"/>
      <c r="D55" s="156"/>
      <c r="E55" s="156"/>
      <c r="F55" s="156"/>
      <c r="G55" s="156"/>
      <c r="H55" s="156"/>
      <c r="I55" s="156"/>
      <c r="J55" s="156"/>
      <c r="K55" s="156"/>
      <c r="L55" s="156"/>
      <c r="M55" s="156"/>
      <c r="N55" s="156"/>
    </row>
    <row r="56" spans="1:15" ht="10.9" customHeight="1"/>
    <row r="57" spans="1:15" ht="10.9" customHeight="1"/>
    <row r="58" spans="1:15" ht="10.9" customHeight="1"/>
    <row r="59" spans="1:15" ht="10.9" customHeight="1"/>
    <row r="60" spans="1:15" ht="10.9" customHeight="1"/>
    <row r="61" spans="1:15" ht="10.9" customHeight="1"/>
    <row r="62" spans="1:15" ht="10.9" customHeight="1"/>
    <row r="63" spans="1:15" ht="10.9" customHeight="1"/>
    <row r="64" spans="1:15" ht="10.9" customHeight="1"/>
    <row r="65" ht="10.9" customHeight="1"/>
    <row r="66" ht="10.9" customHeight="1"/>
    <row r="67" ht="10.9" customHeight="1"/>
    <row r="68" ht="10.9" customHeight="1"/>
    <row r="69" ht="10.9" customHeight="1"/>
    <row r="70" ht="10.9" customHeight="1"/>
    <row r="71" ht="10.9" customHeight="1"/>
  </sheetData>
  <phoneticPr fontId="72" type="noConversion"/>
  <pageMargins left="0.66700000000000004" right="0.66700000000000004" top="0.38" bottom="0.83299999999999996" header="0" footer="0"/>
  <pageSetup scale="84" firstPageNumber="152"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0169-6FB4-40ED-B2F4-8AC064DB2529}">
  <sheetPr transitionEvaluation="1" transitionEntry="1" codeName="Sheet105">
    <pageSetUpPr fitToPage="1"/>
  </sheetPr>
  <dimension ref="A1:AH44"/>
  <sheetViews>
    <sheetView showGridLines="0" zoomScale="130" zoomScaleNormal="130" workbookViewId="0"/>
  </sheetViews>
  <sheetFormatPr defaultColWidth="9.140625" defaultRowHeight="11.25"/>
  <cols>
    <col min="1" max="1" width="16.7109375" style="299" customWidth="1"/>
    <col min="2" max="22" width="8.7109375" style="299" customWidth="1"/>
    <col min="23" max="23" width="9.140625" style="299"/>
    <col min="24" max="28" width="9.42578125" style="299" bestFit="1" customWidth="1"/>
    <col min="29" max="16384" width="9.140625" style="299"/>
  </cols>
  <sheetData>
    <row r="1" spans="1:34" ht="11.25" customHeight="1">
      <c r="A1" s="297" t="s">
        <v>139</v>
      </c>
      <c r="B1" s="298"/>
      <c r="C1" s="298"/>
      <c r="D1" s="298"/>
      <c r="E1" s="298"/>
      <c r="F1" s="298"/>
      <c r="G1" s="298"/>
      <c r="H1" s="298"/>
      <c r="I1" s="298"/>
      <c r="J1" s="298"/>
      <c r="K1" s="298"/>
      <c r="L1" s="298"/>
      <c r="M1" s="298"/>
      <c r="N1" s="298"/>
      <c r="O1" s="298"/>
      <c r="P1" s="298"/>
      <c r="Q1" s="298"/>
      <c r="R1" s="298"/>
      <c r="S1" s="298"/>
    </row>
    <row r="2" spans="1:34" s="329" customFormat="1" ht="11.25" customHeight="1">
      <c r="A2" s="300" t="s">
        <v>30</v>
      </c>
      <c r="B2" s="301">
        <v>2001</v>
      </c>
      <c r="C2" s="301">
        <v>2002</v>
      </c>
      <c r="D2" s="301">
        <v>2003</v>
      </c>
      <c r="E2" s="301">
        <v>2004</v>
      </c>
      <c r="F2" s="301">
        <v>2005</v>
      </c>
      <c r="G2" s="301">
        <v>2006</v>
      </c>
      <c r="H2" s="301">
        <v>2007</v>
      </c>
      <c r="I2" s="301">
        <v>2008</v>
      </c>
      <c r="J2" s="301">
        <v>2009</v>
      </c>
      <c r="K2" s="301">
        <v>2010</v>
      </c>
      <c r="L2" s="301">
        <v>2011</v>
      </c>
      <c r="M2" s="302">
        <v>2012</v>
      </c>
      <c r="N2" s="302">
        <v>2013</v>
      </c>
      <c r="O2" s="302">
        <v>2014</v>
      </c>
      <c r="P2" s="302">
        <v>2015</v>
      </c>
      <c r="Q2" s="302">
        <v>2016</v>
      </c>
      <c r="R2" s="302">
        <v>2017</v>
      </c>
      <c r="S2" s="302">
        <v>2018</v>
      </c>
      <c r="T2" s="302">
        <v>2019</v>
      </c>
      <c r="U2" s="302">
        <v>2020</v>
      </c>
      <c r="V2" s="302">
        <v>2021</v>
      </c>
    </row>
    <row r="3" spans="1:34" ht="11.25" customHeight="1">
      <c r="A3" s="303" t="s">
        <v>209</v>
      </c>
      <c r="B3" s="304"/>
      <c r="C3" s="304"/>
      <c r="D3" s="304"/>
      <c r="E3" s="304"/>
      <c r="F3" s="304"/>
      <c r="G3" s="304"/>
      <c r="H3" s="304"/>
      <c r="I3" s="304"/>
      <c r="J3" s="304"/>
      <c r="K3" s="304"/>
      <c r="L3" s="304"/>
      <c r="M3" s="304"/>
      <c r="N3" s="304"/>
    </row>
    <row r="4" spans="1:34" ht="11.25" customHeight="1">
      <c r="A4" s="327" t="s">
        <v>32</v>
      </c>
      <c r="B4" s="326">
        <v>4503.0932599999996</v>
      </c>
      <c r="C4" s="326">
        <v>4563.6092699999999</v>
      </c>
      <c r="D4" s="326">
        <v>4537.5149799999999</v>
      </c>
      <c r="E4" s="326">
        <v>4102.0665499999996</v>
      </c>
      <c r="F4" s="326">
        <v>4219.2190300000002</v>
      </c>
      <c r="G4" s="326">
        <v>4330.78694</v>
      </c>
      <c r="H4" s="326">
        <v>4009.9211</v>
      </c>
      <c r="I4" s="326">
        <v>3947.15643</v>
      </c>
      <c r="J4" s="326">
        <v>3892.0273000000002</v>
      </c>
      <c r="K4" s="326">
        <v>4054.3752899999999</v>
      </c>
      <c r="L4" s="326">
        <v>3968.5063</v>
      </c>
      <c r="M4" s="326">
        <v>3858.0009399999999</v>
      </c>
      <c r="N4" s="326">
        <v>3875.91606</v>
      </c>
      <c r="O4" s="237">
        <v>3847.1530299999999</v>
      </c>
      <c r="P4" s="237">
        <v>3825.7537400000001</v>
      </c>
      <c r="Q4" s="237">
        <v>3743.78901</v>
      </c>
      <c r="R4" s="237">
        <v>3755.30411</v>
      </c>
      <c r="S4" s="237">
        <v>3750.8809299999998</v>
      </c>
      <c r="T4" s="237">
        <v>3620.2439300000001</v>
      </c>
      <c r="U4" s="237">
        <v>3483.6368699999998</v>
      </c>
      <c r="V4" s="237">
        <v>3479.9722999999999</v>
      </c>
      <c r="X4" s="330"/>
      <c r="Y4" s="330"/>
      <c r="Z4" s="330"/>
      <c r="AA4" s="330"/>
      <c r="AB4" s="330"/>
      <c r="AD4" s="331"/>
      <c r="AE4" s="331"/>
      <c r="AF4" s="331"/>
      <c r="AG4" s="331"/>
      <c r="AH4" s="331"/>
    </row>
    <row r="5" spans="1:34" ht="11.25" customHeight="1">
      <c r="A5" s="305" t="s">
        <v>33</v>
      </c>
      <c r="B5" s="237">
        <v>51.118609999999997</v>
      </c>
      <c r="C5" s="237">
        <v>52.838459999999998</v>
      </c>
      <c r="D5" s="237">
        <v>54.555840000000003</v>
      </c>
      <c r="E5" s="237">
        <v>56.268279999999997</v>
      </c>
      <c r="F5" s="237">
        <v>57.80527</v>
      </c>
      <c r="G5" s="237">
        <v>59.468290000000003</v>
      </c>
      <c r="H5" s="237">
        <v>61.126359999999998</v>
      </c>
      <c r="I5" s="237">
        <v>62.786909999999999</v>
      </c>
      <c r="J5" s="237">
        <v>64.444980000000001</v>
      </c>
      <c r="K5" s="237">
        <v>66.108000000000004</v>
      </c>
      <c r="L5" s="237">
        <v>166.54876999999999</v>
      </c>
      <c r="M5" s="237">
        <v>175.44454999999999</v>
      </c>
      <c r="N5" s="237">
        <v>200.15504999999999</v>
      </c>
      <c r="O5" s="237">
        <v>185.32875000000001</v>
      </c>
      <c r="P5" s="237">
        <v>219.92345</v>
      </c>
      <c r="Q5" s="237">
        <v>234.74975000000001</v>
      </c>
      <c r="R5" s="237">
        <v>224.86555000000001</v>
      </c>
      <c r="S5" s="237">
        <v>249.57605000000001</v>
      </c>
      <c r="T5" s="237">
        <v>247.10499999999999</v>
      </c>
      <c r="U5" s="237">
        <v>286.64179999999999</v>
      </c>
      <c r="V5" s="237">
        <v>294.05495000000002</v>
      </c>
      <c r="X5" s="330"/>
      <c r="Y5" s="330"/>
      <c r="Z5" s="330"/>
      <c r="AA5" s="330"/>
      <c r="AB5" s="330"/>
      <c r="AD5" s="331"/>
      <c r="AE5" s="331"/>
      <c r="AF5" s="331"/>
      <c r="AG5" s="331"/>
      <c r="AH5" s="331"/>
    </row>
    <row r="6" spans="1:34" ht="11.25" customHeight="1">
      <c r="A6" s="305" t="s">
        <v>38</v>
      </c>
      <c r="B6" s="237">
        <v>279.22865000000002</v>
      </c>
      <c r="C6" s="237">
        <v>239.77339000000001</v>
      </c>
      <c r="D6" s="237">
        <v>301.46809999999999</v>
      </c>
      <c r="E6" s="237">
        <v>280.21706999999998</v>
      </c>
      <c r="F6" s="237">
        <v>253.67798999999999</v>
      </c>
      <c r="G6" s="237">
        <v>290.12598000000003</v>
      </c>
      <c r="H6" s="237">
        <v>265.25238999999999</v>
      </c>
      <c r="I6" s="237">
        <v>330.52764999999999</v>
      </c>
      <c r="J6" s="237">
        <v>301.96231</v>
      </c>
      <c r="K6" s="237">
        <v>291.08969000000002</v>
      </c>
      <c r="L6" s="237">
        <v>395.61509999999998</v>
      </c>
      <c r="M6" s="237">
        <v>309.12835999999999</v>
      </c>
      <c r="N6" s="237">
        <v>333.43853999999999</v>
      </c>
      <c r="O6" s="237">
        <v>339.62110999999999</v>
      </c>
      <c r="P6" s="237">
        <v>377.78895</v>
      </c>
      <c r="Q6" s="237">
        <v>366.38258000000002</v>
      </c>
      <c r="R6" s="237">
        <v>330.22124000000002</v>
      </c>
      <c r="S6" s="237">
        <v>330.49799999999999</v>
      </c>
      <c r="T6" s="237">
        <v>299.25157000000002</v>
      </c>
      <c r="U6" s="237">
        <v>247.30762999999999</v>
      </c>
      <c r="V6" s="237">
        <v>265.58845000000002</v>
      </c>
      <c r="X6" s="330"/>
      <c r="Y6" s="330"/>
      <c r="Z6" s="330"/>
      <c r="AA6" s="330"/>
      <c r="AB6" s="330"/>
      <c r="AD6" s="331"/>
      <c r="AE6" s="331"/>
      <c r="AF6" s="331"/>
      <c r="AG6" s="331"/>
      <c r="AH6" s="331"/>
    </row>
    <row r="7" spans="1:34" ht="11.25" customHeight="1">
      <c r="A7" s="305" t="s">
        <v>36</v>
      </c>
      <c r="B7" s="237">
        <v>191.28151</v>
      </c>
      <c r="C7" s="237">
        <v>263.80930000000001</v>
      </c>
      <c r="D7" s="237">
        <v>203.33035000000001</v>
      </c>
      <c r="E7" s="237">
        <v>199.88076000000001</v>
      </c>
      <c r="F7" s="237">
        <v>211.17840000000001</v>
      </c>
      <c r="G7" s="237">
        <v>229.79777000000001</v>
      </c>
      <c r="H7" s="237">
        <v>238.59469999999999</v>
      </c>
      <c r="I7" s="237">
        <v>217.91943000000001</v>
      </c>
      <c r="J7" s="237">
        <v>231.60163</v>
      </c>
      <c r="K7" s="237">
        <v>234.61631</v>
      </c>
      <c r="L7" s="237">
        <v>241.46606</v>
      </c>
      <c r="M7" s="237">
        <v>233.79097999999999</v>
      </c>
      <c r="N7" s="237">
        <v>227.38848999999999</v>
      </c>
      <c r="O7" s="237">
        <v>233.20534000000001</v>
      </c>
      <c r="P7" s="237">
        <v>237.13431</v>
      </c>
      <c r="Q7" s="237">
        <v>223.17535000000001</v>
      </c>
      <c r="R7" s="237">
        <v>255.02224000000001</v>
      </c>
      <c r="S7" s="237">
        <v>251.99768</v>
      </c>
      <c r="T7" s="237">
        <v>244.50050999999999</v>
      </c>
      <c r="U7" s="237">
        <v>242.66946999999999</v>
      </c>
      <c r="V7" s="237">
        <v>227.14385999999999</v>
      </c>
      <c r="X7" s="330"/>
      <c r="Y7" s="330"/>
      <c r="Z7" s="330"/>
      <c r="AA7" s="330"/>
      <c r="AB7" s="330"/>
      <c r="AD7" s="331"/>
      <c r="AE7" s="331"/>
      <c r="AF7" s="331"/>
      <c r="AG7" s="331"/>
      <c r="AH7" s="331"/>
    </row>
    <row r="8" spans="1:34" ht="11.25" customHeight="1">
      <c r="A8" s="306" t="s">
        <v>37</v>
      </c>
      <c r="B8" s="237">
        <v>21.031110000000002</v>
      </c>
      <c r="C8" s="237">
        <v>186.28998999999999</v>
      </c>
      <c r="D8" s="237">
        <v>65.351860000000002</v>
      </c>
      <c r="E8" s="237">
        <v>57.98319</v>
      </c>
      <c r="F8" s="237">
        <v>54.706580000000002</v>
      </c>
      <c r="G8" s="237">
        <v>40.21387</v>
      </c>
      <c r="H8" s="237">
        <v>24.446100000000001</v>
      </c>
      <c r="I8" s="237">
        <v>56.006349999999998</v>
      </c>
      <c r="J8" s="237">
        <v>43.324919999999999</v>
      </c>
      <c r="K8" s="237">
        <v>57.84975</v>
      </c>
      <c r="L8" s="237">
        <v>34.446440000000003</v>
      </c>
      <c r="M8" s="237">
        <v>40.97495</v>
      </c>
      <c r="N8" s="237">
        <v>30.309899999999999</v>
      </c>
      <c r="O8" s="237">
        <v>49.833669999999998</v>
      </c>
      <c r="P8" s="237">
        <v>48.751350000000002</v>
      </c>
      <c r="Q8" s="237">
        <v>46.181449999999998</v>
      </c>
      <c r="R8" s="237">
        <v>47.730800000000002</v>
      </c>
      <c r="S8" s="237">
        <v>178.58031</v>
      </c>
      <c r="T8" s="237">
        <v>202.69529</v>
      </c>
      <c r="U8" s="237">
        <v>213.90396999999999</v>
      </c>
      <c r="V8" s="237">
        <v>211.7937</v>
      </c>
      <c r="X8" s="330"/>
      <c r="Y8" s="330"/>
      <c r="Z8" s="330"/>
      <c r="AA8" s="330"/>
      <c r="AB8" s="330"/>
      <c r="AD8" s="331"/>
      <c r="AE8" s="331"/>
      <c r="AF8" s="331"/>
      <c r="AG8" s="331"/>
      <c r="AH8" s="331"/>
    </row>
    <row r="9" spans="1:34" ht="11.25" customHeight="1">
      <c r="A9" s="306" t="s">
        <v>132</v>
      </c>
      <c r="B9" s="237">
        <v>308.92572999999999</v>
      </c>
      <c r="C9" s="237">
        <v>39.465139999999998</v>
      </c>
      <c r="D9" s="237">
        <v>314.93038000000001</v>
      </c>
      <c r="E9" s="237">
        <v>289.29570999999999</v>
      </c>
      <c r="F9" s="237">
        <v>287.99099000000001</v>
      </c>
      <c r="G9" s="237">
        <v>269.39881000000003</v>
      </c>
      <c r="H9" s="237">
        <v>267.38738000000001</v>
      </c>
      <c r="I9" s="237">
        <v>270.85426000000001</v>
      </c>
      <c r="J9" s="237">
        <v>246.41558000000001</v>
      </c>
      <c r="K9" s="237">
        <v>236.38064</v>
      </c>
      <c r="L9" s="237">
        <v>242.07393999999999</v>
      </c>
      <c r="M9" s="237">
        <v>241.50066000000001</v>
      </c>
      <c r="N9" s="237">
        <v>242.02946</v>
      </c>
      <c r="O9" s="237">
        <v>235.89384999999999</v>
      </c>
      <c r="P9" s="237">
        <v>231.99700000000001</v>
      </c>
      <c r="Q9" s="237">
        <v>228.27065999999999</v>
      </c>
      <c r="R9" s="237">
        <v>226.41243</v>
      </c>
      <c r="S9" s="237">
        <v>222.91836000000001</v>
      </c>
      <c r="T9" s="237">
        <v>206.00155000000001</v>
      </c>
      <c r="U9" s="237">
        <v>182.94418999999999</v>
      </c>
      <c r="V9" s="237">
        <v>180.26062999999999</v>
      </c>
      <c r="X9" s="330"/>
      <c r="Y9" s="330"/>
      <c r="Z9" s="330"/>
      <c r="AA9" s="330"/>
      <c r="AB9" s="330"/>
      <c r="AD9" s="331"/>
      <c r="AE9" s="331"/>
      <c r="AF9" s="331"/>
      <c r="AG9" s="331"/>
      <c r="AH9" s="331"/>
    </row>
    <row r="10" spans="1:34" ht="11.25" customHeight="1">
      <c r="A10" s="306" t="s">
        <v>41</v>
      </c>
      <c r="B10" s="237">
        <v>30.779399999999999</v>
      </c>
      <c r="C10" s="237">
        <v>331.19729999999998</v>
      </c>
      <c r="D10" s="237">
        <v>27.67576</v>
      </c>
      <c r="E10" s="237">
        <v>15.56761</v>
      </c>
      <c r="F10" s="237">
        <v>30.458159999999999</v>
      </c>
      <c r="G10" s="237">
        <v>49.420999999999999</v>
      </c>
      <c r="H10" s="237">
        <v>49.420999999999999</v>
      </c>
      <c r="I10" s="237">
        <v>49.420999999999999</v>
      </c>
      <c r="J10" s="237">
        <v>62.023350000000001</v>
      </c>
      <c r="K10" s="237">
        <v>62.127139999999997</v>
      </c>
      <c r="L10" s="237">
        <v>55.825960000000002</v>
      </c>
      <c r="M10" s="237">
        <v>53.918309999999998</v>
      </c>
      <c r="N10" s="237">
        <v>43.552259999999997</v>
      </c>
      <c r="O10" s="237">
        <v>49.013280000000002</v>
      </c>
      <c r="P10" s="237">
        <v>96.689719999999994</v>
      </c>
      <c r="Q10" s="237">
        <v>184.53554</v>
      </c>
      <c r="R10" s="237">
        <v>158.59446</v>
      </c>
      <c r="S10" s="237">
        <v>63.058720000000001</v>
      </c>
      <c r="T10" s="237">
        <v>119.34677000000001</v>
      </c>
      <c r="U10" s="237">
        <v>163.69224</v>
      </c>
      <c r="V10" s="237">
        <v>171.63172</v>
      </c>
      <c r="X10" s="330"/>
      <c r="Y10" s="330"/>
      <c r="Z10" s="330"/>
      <c r="AA10" s="330"/>
      <c r="AB10" s="330"/>
      <c r="AD10" s="331"/>
      <c r="AE10" s="331"/>
      <c r="AF10" s="331"/>
      <c r="AG10" s="331"/>
      <c r="AH10" s="331"/>
    </row>
    <row r="11" spans="1:34" ht="11.25" customHeight="1">
      <c r="A11" s="306" t="s">
        <v>133</v>
      </c>
      <c r="B11" s="237">
        <v>46.949950000000001</v>
      </c>
      <c r="C11" s="237">
        <v>31.088280000000001</v>
      </c>
      <c r="D11" s="237">
        <v>64.212710000000001</v>
      </c>
      <c r="E11" s="237">
        <v>66.718350000000001</v>
      </c>
      <c r="F11" s="237">
        <v>69.189400000000006</v>
      </c>
      <c r="G11" s="237">
        <v>70.42492</v>
      </c>
      <c r="H11" s="237">
        <v>71.660449999999997</v>
      </c>
      <c r="I11" s="237">
        <v>72.895970000000005</v>
      </c>
      <c r="J11" s="237">
        <v>74.131500000000003</v>
      </c>
      <c r="K11" s="237">
        <v>78.480549999999994</v>
      </c>
      <c r="L11" s="237">
        <v>86.911770000000004</v>
      </c>
      <c r="M11" s="237">
        <v>124.86216</v>
      </c>
      <c r="N11" s="237">
        <v>135.03299999999999</v>
      </c>
      <c r="O11" s="237">
        <v>128.42294000000001</v>
      </c>
      <c r="P11" s="237">
        <v>121.80547</v>
      </c>
      <c r="Q11" s="237">
        <v>123.62909999999999</v>
      </c>
      <c r="R11" s="237">
        <v>125.91482000000001</v>
      </c>
      <c r="S11" s="237">
        <v>128.20549</v>
      </c>
      <c r="T11" s="237">
        <v>144.36863</v>
      </c>
      <c r="U11" s="237">
        <v>152.34517</v>
      </c>
      <c r="V11" s="237">
        <v>158.01871</v>
      </c>
      <c r="X11" s="330"/>
      <c r="Y11" s="330"/>
      <c r="Z11" s="330"/>
      <c r="AA11" s="330"/>
      <c r="AB11" s="330"/>
      <c r="AD11" s="331"/>
      <c r="AE11" s="331"/>
      <c r="AF11" s="331"/>
      <c r="AG11" s="331"/>
      <c r="AH11" s="331"/>
    </row>
    <row r="12" spans="1:34" ht="11.25" customHeight="1">
      <c r="A12" s="306" t="s">
        <v>35</v>
      </c>
      <c r="B12" s="237">
        <v>78.826490000000007</v>
      </c>
      <c r="C12" s="237">
        <v>58.23771</v>
      </c>
      <c r="D12" s="237">
        <v>85.374780000000001</v>
      </c>
      <c r="E12" s="237">
        <v>97.621300000000005</v>
      </c>
      <c r="F12" s="237">
        <v>105.86967</v>
      </c>
      <c r="G12" s="237">
        <v>106.97175</v>
      </c>
      <c r="H12" s="237">
        <v>107.89593000000001</v>
      </c>
      <c r="I12" s="237">
        <v>109.46999</v>
      </c>
      <c r="J12" s="237">
        <v>110.6808</v>
      </c>
      <c r="K12" s="237">
        <v>122.20578</v>
      </c>
      <c r="L12" s="237">
        <v>125.42803000000001</v>
      </c>
      <c r="M12" s="237">
        <v>134.98357999999999</v>
      </c>
      <c r="N12" s="237">
        <v>139.00645</v>
      </c>
      <c r="O12" s="237">
        <v>134.49184</v>
      </c>
      <c r="P12" s="237">
        <v>143.61743000000001</v>
      </c>
      <c r="Q12" s="237">
        <v>145.88831999999999</v>
      </c>
      <c r="R12" s="237">
        <v>141.69741999999999</v>
      </c>
      <c r="S12" s="237">
        <v>149.25142</v>
      </c>
      <c r="T12" s="237">
        <v>154.86812</v>
      </c>
      <c r="U12" s="237">
        <v>150.73405</v>
      </c>
      <c r="V12" s="237">
        <v>146.93358000000001</v>
      </c>
      <c r="X12" s="330"/>
      <c r="Y12" s="330"/>
      <c r="Z12" s="330"/>
      <c r="AA12" s="330"/>
      <c r="AB12" s="330"/>
      <c r="AD12" s="331"/>
      <c r="AE12" s="331"/>
      <c r="AF12" s="331"/>
      <c r="AG12" s="331"/>
      <c r="AH12" s="331"/>
    </row>
    <row r="13" spans="1:34" ht="11.25" customHeight="1">
      <c r="A13" s="306" t="s">
        <v>34</v>
      </c>
      <c r="B13" s="237">
        <v>223.47682</v>
      </c>
      <c r="C13" s="237">
        <v>71.98169</v>
      </c>
      <c r="D13" s="237">
        <v>278.68502000000001</v>
      </c>
      <c r="E13" s="237">
        <v>267.57270999999997</v>
      </c>
      <c r="F13" s="237">
        <v>324.83188000000001</v>
      </c>
      <c r="G13" s="237">
        <v>294.29217</v>
      </c>
      <c r="H13" s="237">
        <v>362.46843999999999</v>
      </c>
      <c r="I13" s="237">
        <v>271.87232999999998</v>
      </c>
      <c r="J13" s="237">
        <v>323.01071000000002</v>
      </c>
      <c r="K13" s="237">
        <v>321.31310000000002</v>
      </c>
      <c r="L13" s="237">
        <v>304.49266999999998</v>
      </c>
      <c r="M13" s="237">
        <v>320.55202000000003</v>
      </c>
      <c r="N13" s="237">
        <v>343.73047000000003</v>
      </c>
      <c r="O13" s="237">
        <v>377.91250000000002</v>
      </c>
      <c r="P13" s="237">
        <v>310.24032999999997</v>
      </c>
      <c r="Q13" s="237">
        <v>340.56011000000001</v>
      </c>
      <c r="R13" s="237">
        <v>173.81366</v>
      </c>
      <c r="S13" s="237">
        <v>149.49605</v>
      </c>
      <c r="T13" s="237">
        <v>173.45535000000001</v>
      </c>
      <c r="U13" s="237">
        <v>152.89868999999999</v>
      </c>
      <c r="V13" s="237">
        <v>135.65323000000001</v>
      </c>
      <c r="X13" s="330"/>
      <c r="Y13" s="330"/>
      <c r="Z13" s="330"/>
      <c r="AA13" s="330"/>
      <c r="AB13" s="330"/>
      <c r="AD13" s="331"/>
      <c r="AE13" s="331"/>
      <c r="AF13" s="331"/>
      <c r="AG13" s="331"/>
      <c r="AH13" s="331"/>
    </row>
    <row r="14" spans="1:34" ht="11.25" customHeight="1">
      <c r="A14" s="306" t="s">
        <v>136</v>
      </c>
      <c r="B14" s="237">
        <v>160.81593000000001</v>
      </c>
      <c r="C14" s="237">
        <v>152.51320999999999</v>
      </c>
      <c r="D14" s="237">
        <v>149.49852000000001</v>
      </c>
      <c r="E14" s="237">
        <v>141.69001</v>
      </c>
      <c r="F14" s="237">
        <v>138.10697999999999</v>
      </c>
      <c r="G14" s="237">
        <v>143.09851</v>
      </c>
      <c r="H14" s="237">
        <v>129.01352</v>
      </c>
      <c r="I14" s="237">
        <v>125.55405</v>
      </c>
      <c r="J14" s="237">
        <v>123.89845</v>
      </c>
      <c r="K14" s="237">
        <v>134.30157</v>
      </c>
      <c r="L14" s="237">
        <v>117.57256</v>
      </c>
      <c r="M14" s="237">
        <v>115.79340000000001</v>
      </c>
      <c r="N14" s="237">
        <v>113.61888</v>
      </c>
      <c r="O14" s="237">
        <v>111.34551</v>
      </c>
      <c r="P14" s="237">
        <v>116.46059</v>
      </c>
      <c r="Q14" s="237">
        <v>112.40806000000001</v>
      </c>
      <c r="R14" s="237">
        <v>107.91074999999999</v>
      </c>
      <c r="S14" s="237">
        <v>111.39988</v>
      </c>
      <c r="T14" s="237">
        <v>99.299139999999994</v>
      </c>
      <c r="U14" s="237">
        <v>94.601680000000002</v>
      </c>
      <c r="V14" s="237">
        <v>99.000150000000005</v>
      </c>
      <c r="X14" s="330"/>
      <c r="Y14" s="330"/>
      <c r="Z14" s="330"/>
      <c r="AA14" s="330"/>
      <c r="AB14" s="330"/>
      <c r="AD14" s="331"/>
      <c r="AE14" s="331"/>
      <c r="AF14" s="331"/>
      <c r="AG14" s="331"/>
      <c r="AH14" s="331"/>
    </row>
    <row r="15" spans="1:34" ht="11.25" customHeight="1">
      <c r="A15" s="305" t="s">
        <v>25</v>
      </c>
      <c r="B15" s="237">
        <v>2162.2305299999998</v>
      </c>
      <c r="C15" s="237">
        <v>2187.8207200000002</v>
      </c>
      <c r="D15" s="237">
        <v>2429.9169000000002</v>
      </c>
      <c r="E15" s="237">
        <v>2430.4654799999998</v>
      </c>
      <c r="F15" s="237">
        <v>2282.1407100000001</v>
      </c>
      <c r="G15" s="237">
        <v>2365.7289099999998</v>
      </c>
      <c r="H15" s="237">
        <v>2387.5235699999998</v>
      </c>
      <c r="I15" s="237">
        <v>2257.9071100000001</v>
      </c>
      <c r="J15" s="237">
        <v>2347.0823799999998</v>
      </c>
      <c r="K15" s="237">
        <v>2263.3335400000001</v>
      </c>
      <c r="L15" s="237">
        <v>2181.5541400000002</v>
      </c>
      <c r="M15" s="237">
        <v>2125.1870100000001</v>
      </c>
      <c r="N15" s="237">
        <v>2108.5593100000001</v>
      </c>
      <c r="O15" s="237">
        <v>2132.5902799999999</v>
      </c>
      <c r="P15" s="237">
        <v>2120.3758699999998</v>
      </c>
      <c r="Q15" s="237">
        <v>2166.2015200000001</v>
      </c>
      <c r="R15" s="237">
        <v>2109.0411800000002</v>
      </c>
      <c r="S15" s="237">
        <v>2099.98477</v>
      </c>
      <c r="T15" s="237">
        <v>2080.5993899999999</v>
      </c>
      <c r="U15" s="237">
        <v>2047.7764199999999</v>
      </c>
      <c r="V15" s="237">
        <v>2121.0455200000001</v>
      </c>
      <c r="X15" s="330"/>
      <c r="Y15" s="330"/>
      <c r="Z15" s="330"/>
      <c r="AA15" s="330"/>
      <c r="AB15" s="330"/>
      <c r="AD15" s="331"/>
      <c r="AE15" s="331"/>
      <c r="AF15" s="331"/>
      <c r="AG15" s="331"/>
      <c r="AH15" s="331"/>
    </row>
    <row r="16" spans="1:34" ht="11.25" customHeight="1">
      <c r="A16" s="305" t="s">
        <v>39</v>
      </c>
      <c r="B16" s="237">
        <v>8057.7579900000001</v>
      </c>
      <c r="C16" s="237">
        <v>8178.62446</v>
      </c>
      <c r="D16" s="237">
        <v>8512.5151999999998</v>
      </c>
      <c r="E16" s="237">
        <v>8005.3470200000002</v>
      </c>
      <c r="F16" s="237">
        <v>8035.1750599999996</v>
      </c>
      <c r="G16" s="237">
        <v>8249.7289199999996</v>
      </c>
      <c r="H16" s="237">
        <v>7974.7109399999999</v>
      </c>
      <c r="I16" s="237">
        <v>7772.3714799999998</v>
      </c>
      <c r="J16" s="237">
        <v>7820.6039099999998</v>
      </c>
      <c r="K16" s="237">
        <v>7922.1813599999996</v>
      </c>
      <c r="L16" s="237">
        <v>7920.4417400000002</v>
      </c>
      <c r="M16" s="237">
        <v>7734.1369199999999</v>
      </c>
      <c r="N16" s="237">
        <v>7792.7378699999999</v>
      </c>
      <c r="O16" s="237">
        <v>7824.8121000000001</v>
      </c>
      <c r="P16" s="237">
        <v>7850.5382099999997</v>
      </c>
      <c r="Q16" s="237">
        <v>7915.7714500000002</v>
      </c>
      <c r="R16" s="237">
        <v>7656.5286599999999</v>
      </c>
      <c r="S16" s="237">
        <v>7685.8476600000004</v>
      </c>
      <c r="T16" s="237">
        <v>7591.7352499999997</v>
      </c>
      <c r="U16" s="237">
        <v>7419.15218</v>
      </c>
      <c r="V16" s="237">
        <v>7491.0968000000003</v>
      </c>
      <c r="X16" s="330"/>
      <c r="Y16" s="330"/>
      <c r="Z16" s="330"/>
      <c r="AA16" s="330"/>
      <c r="AB16" s="330"/>
      <c r="AD16" s="331"/>
      <c r="AE16" s="331"/>
      <c r="AF16" s="331"/>
      <c r="AG16" s="331"/>
      <c r="AH16" s="331"/>
    </row>
    <row r="17" spans="1:34" ht="11.25" customHeight="1">
      <c r="A17" s="307" t="s">
        <v>210</v>
      </c>
      <c r="B17" s="328"/>
      <c r="C17" s="328"/>
      <c r="D17" s="328"/>
      <c r="E17" s="328"/>
      <c r="F17" s="328"/>
      <c r="G17" s="328"/>
      <c r="H17" s="328"/>
      <c r="I17" s="328"/>
      <c r="J17" s="328"/>
      <c r="K17" s="328"/>
      <c r="L17" s="328"/>
      <c r="M17" s="328"/>
      <c r="N17" s="328"/>
      <c r="O17" s="310"/>
      <c r="P17" s="309"/>
      <c r="Q17" s="309"/>
      <c r="R17" s="309"/>
      <c r="S17" s="309"/>
      <c r="T17" s="309"/>
      <c r="U17" s="309"/>
      <c r="V17" s="309"/>
    </row>
    <row r="18" spans="1:34" ht="11.25" customHeight="1">
      <c r="A18" s="305" t="s">
        <v>32</v>
      </c>
      <c r="B18" s="321">
        <v>815.22411</v>
      </c>
      <c r="C18" s="321">
        <v>906.47997999999995</v>
      </c>
      <c r="D18" s="321">
        <v>878.16174999999998</v>
      </c>
      <c r="E18" s="321">
        <v>789.30278999999996</v>
      </c>
      <c r="F18" s="321">
        <v>837.53769</v>
      </c>
      <c r="G18" s="321">
        <v>856.02113999999995</v>
      </c>
      <c r="H18" s="321">
        <v>831.06353999999999</v>
      </c>
      <c r="I18" s="321">
        <v>829.43263999999999</v>
      </c>
      <c r="J18" s="321">
        <v>839.34154999999998</v>
      </c>
      <c r="K18" s="321">
        <v>876.08606999999995</v>
      </c>
      <c r="L18" s="321">
        <v>855.72461999999996</v>
      </c>
      <c r="M18" s="321">
        <v>825.10830999999996</v>
      </c>
      <c r="N18" s="321">
        <v>830.84114</v>
      </c>
      <c r="O18" s="321">
        <v>828.27125000000001</v>
      </c>
      <c r="P18" s="321">
        <v>853.89603999999997</v>
      </c>
      <c r="Q18" s="321">
        <v>854.81033000000002</v>
      </c>
      <c r="R18" s="321">
        <v>861.95165999999995</v>
      </c>
      <c r="S18" s="321">
        <v>940.44456000000002</v>
      </c>
      <c r="T18" s="321">
        <v>948.17154000000005</v>
      </c>
      <c r="U18" s="321">
        <v>953.79565000000002</v>
      </c>
      <c r="V18" s="321">
        <v>945.32983000000002</v>
      </c>
      <c r="X18" s="332"/>
      <c r="Y18" s="332"/>
      <c r="Z18" s="332"/>
      <c r="AA18" s="332"/>
      <c r="AB18" s="332"/>
      <c r="AD18" s="333"/>
      <c r="AE18" s="333"/>
      <c r="AF18" s="333"/>
      <c r="AG18" s="333"/>
      <c r="AH18" s="333"/>
    </row>
    <row r="19" spans="1:34" ht="11.25" customHeight="1">
      <c r="A19" s="305" t="s">
        <v>33</v>
      </c>
      <c r="B19" s="321">
        <v>77.247489999999999</v>
      </c>
      <c r="C19" s="321">
        <v>77.978920000000002</v>
      </c>
      <c r="D19" s="321">
        <v>78.507729999999995</v>
      </c>
      <c r="E19" s="321">
        <v>87.803820000000002</v>
      </c>
      <c r="F19" s="321">
        <v>91.243520000000004</v>
      </c>
      <c r="G19" s="321">
        <v>93.961680000000001</v>
      </c>
      <c r="H19" s="321">
        <v>96.766319999999993</v>
      </c>
      <c r="I19" s="321">
        <v>99.548720000000003</v>
      </c>
      <c r="J19" s="321">
        <v>102.27923</v>
      </c>
      <c r="K19" s="321">
        <v>104.94302</v>
      </c>
      <c r="L19" s="321">
        <v>97.606470000000002</v>
      </c>
      <c r="M19" s="321">
        <v>93.899900000000002</v>
      </c>
      <c r="N19" s="321">
        <v>103.7841</v>
      </c>
      <c r="O19" s="321">
        <v>91.428849999999997</v>
      </c>
      <c r="P19" s="321">
        <v>103.7841</v>
      </c>
      <c r="Q19" s="321">
        <v>111.19725</v>
      </c>
      <c r="R19" s="321">
        <v>123.55249999999999</v>
      </c>
      <c r="S19" s="321">
        <v>133.4367</v>
      </c>
      <c r="T19" s="321">
        <v>140.84985</v>
      </c>
      <c r="U19" s="321">
        <v>150.73405</v>
      </c>
      <c r="V19" s="321">
        <v>185.32875000000001</v>
      </c>
      <c r="X19" s="332"/>
      <c r="Y19" s="332"/>
      <c r="Z19" s="332"/>
      <c r="AA19" s="332"/>
      <c r="AB19" s="332"/>
      <c r="AD19" s="333"/>
      <c r="AE19" s="333"/>
      <c r="AF19" s="333"/>
      <c r="AG19" s="333"/>
      <c r="AH19" s="333"/>
    </row>
    <row r="20" spans="1:34" ht="11.25" customHeight="1">
      <c r="A20" s="306" t="s">
        <v>41</v>
      </c>
      <c r="B20" s="321">
        <v>6.6718299999999999</v>
      </c>
      <c r="C20" s="321">
        <v>12.35525</v>
      </c>
      <c r="D20" s="321">
        <v>22.140609999999999</v>
      </c>
      <c r="E20" s="321">
        <v>12.454090000000001</v>
      </c>
      <c r="F20" s="321">
        <v>24.36702</v>
      </c>
      <c r="G20" s="321">
        <v>61.776249999999997</v>
      </c>
      <c r="H20" s="321">
        <v>61.776249999999997</v>
      </c>
      <c r="I20" s="321">
        <v>61.776249999999997</v>
      </c>
      <c r="J20" s="321">
        <v>87.475170000000006</v>
      </c>
      <c r="K20" s="321">
        <v>87.623429999999999</v>
      </c>
      <c r="L20" s="321">
        <v>61.07694</v>
      </c>
      <c r="M20" s="321">
        <v>56.950290000000003</v>
      </c>
      <c r="N20" s="321">
        <v>40.451090000000001</v>
      </c>
      <c r="O20" s="321">
        <v>56.147199999999998</v>
      </c>
      <c r="P20" s="321">
        <v>84.682879999999997</v>
      </c>
      <c r="Q20" s="321">
        <v>197.56291999999999</v>
      </c>
      <c r="R20" s="321">
        <v>134.43995000000001</v>
      </c>
      <c r="S20" s="321">
        <v>88.458650000000006</v>
      </c>
      <c r="T20" s="321">
        <v>91.76491</v>
      </c>
      <c r="U20" s="321">
        <v>145.64863</v>
      </c>
      <c r="V20" s="321">
        <v>172.55095</v>
      </c>
      <c r="X20" s="332"/>
      <c r="Y20" s="332"/>
      <c r="Z20" s="332"/>
      <c r="AA20" s="332"/>
      <c r="AB20" s="332"/>
      <c r="AD20" s="333"/>
      <c r="AE20" s="333"/>
      <c r="AF20" s="333"/>
      <c r="AG20" s="333"/>
      <c r="AH20" s="333"/>
    </row>
    <row r="21" spans="1:34" ht="11.25" customHeight="1">
      <c r="A21" s="306" t="s">
        <v>132</v>
      </c>
      <c r="B21" s="321">
        <v>247.58438000000001</v>
      </c>
      <c r="C21" s="321">
        <v>252.57838000000001</v>
      </c>
      <c r="D21" s="321">
        <v>237.23316</v>
      </c>
      <c r="E21" s="321">
        <v>228.90572</v>
      </c>
      <c r="F21" s="321">
        <v>228.67838</v>
      </c>
      <c r="G21" s="321">
        <v>219.21673000000001</v>
      </c>
      <c r="H21" s="321">
        <v>209.83909</v>
      </c>
      <c r="I21" s="321">
        <v>211.25005999999999</v>
      </c>
      <c r="J21" s="321">
        <v>204.20016000000001</v>
      </c>
      <c r="K21" s="321">
        <v>196.62392</v>
      </c>
      <c r="L21" s="321">
        <v>197.87921</v>
      </c>
      <c r="M21" s="321">
        <v>196.79936000000001</v>
      </c>
      <c r="N21" s="321">
        <v>194.64214000000001</v>
      </c>
      <c r="O21" s="321">
        <v>195.58114</v>
      </c>
      <c r="P21" s="321">
        <v>195.65033</v>
      </c>
      <c r="Q21" s="321">
        <v>209.04589000000001</v>
      </c>
      <c r="R21" s="321">
        <v>196.83643000000001</v>
      </c>
      <c r="S21" s="321">
        <v>186.71747999999999</v>
      </c>
      <c r="T21" s="321">
        <v>178.35050000000001</v>
      </c>
      <c r="U21" s="321">
        <v>170.72484</v>
      </c>
      <c r="V21" s="321">
        <v>165.25147000000001</v>
      </c>
      <c r="X21" s="332"/>
      <c r="Y21" s="332"/>
      <c r="Z21" s="332"/>
      <c r="AA21" s="332"/>
      <c r="AB21" s="332"/>
      <c r="AD21" s="333"/>
      <c r="AE21" s="333"/>
      <c r="AF21" s="333"/>
      <c r="AG21" s="333"/>
      <c r="AH21" s="333"/>
    </row>
    <row r="22" spans="1:34" ht="11.25" customHeight="1">
      <c r="A22" s="306" t="s">
        <v>40</v>
      </c>
      <c r="B22" s="321">
        <v>19.7684</v>
      </c>
      <c r="C22" s="321">
        <v>24.7105</v>
      </c>
      <c r="D22" s="321">
        <v>22.239450000000001</v>
      </c>
      <c r="E22" s="321">
        <v>24.7105</v>
      </c>
      <c r="F22" s="321">
        <v>28.664180000000002</v>
      </c>
      <c r="G22" s="321">
        <v>25.451809999999998</v>
      </c>
      <c r="H22" s="321">
        <v>29.899699999999999</v>
      </c>
      <c r="I22" s="321">
        <v>39.783900000000003</v>
      </c>
      <c r="J22" s="321">
        <v>43.490479999999998</v>
      </c>
      <c r="K22" s="321">
        <v>49.420999999999999</v>
      </c>
      <c r="L22" s="321">
        <v>61.173310000000001</v>
      </c>
      <c r="M22" s="321">
        <v>100.95475</v>
      </c>
      <c r="N22" s="321">
        <v>91.715490000000003</v>
      </c>
      <c r="O22" s="321">
        <v>106.44789</v>
      </c>
      <c r="P22" s="321">
        <v>114.30089</v>
      </c>
      <c r="Q22" s="321">
        <v>107.23616</v>
      </c>
      <c r="R22" s="321">
        <v>95.859440000000006</v>
      </c>
      <c r="S22" s="321">
        <v>103.79398</v>
      </c>
      <c r="T22" s="321">
        <v>113.04312</v>
      </c>
      <c r="U22" s="321">
        <v>126.66108</v>
      </c>
      <c r="V22" s="321">
        <v>139.08058</v>
      </c>
      <c r="X22" s="332"/>
      <c r="Y22" s="332"/>
      <c r="Z22" s="332"/>
      <c r="AA22" s="332"/>
      <c r="AB22" s="332"/>
      <c r="AD22" s="333"/>
      <c r="AE22" s="333"/>
      <c r="AF22" s="333"/>
      <c r="AG22" s="333"/>
      <c r="AH22" s="333"/>
    </row>
    <row r="23" spans="1:34" ht="11.25" customHeight="1">
      <c r="A23" s="306" t="s">
        <v>42</v>
      </c>
      <c r="B23" s="321">
        <v>13.642670000000001</v>
      </c>
      <c r="C23" s="321">
        <v>23.474969999999999</v>
      </c>
      <c r="D23" s="321">
        <v>32.234850000000002</v>
      </c>
      <c r="E23" s="321">
        <v>32.294150000000002</v>
      </c>
      <c r="F23" s="321">
        <v>35.575710000000001</v>
      </c>
      <c r="G23" s="321">
        <v>35.575710000000001</v>
      </c>
      <c r="H23" s="321">
        <v>44.901449999999997</v>
      </c>
      <c r="I23" s="321">
        <v>38.857259999999997</v>
      </c>
      <c r="J23" s="321">
        <v>56.473379999999999</v>
      </c>
      <c r="K23" s="321">
        <v>56.646349999999998</v>
      </c>
      <c r="L23" s="321">
        <v>58.546590000000002</v>
      </c>
      <c r="M23" s="321">
        <v>60.617330000000003</v>
      </c>
      <c r="N23" s="321">
        <v>61.482199999999999</v>
      </c>
      <c r="O23" s="321">
        <v>60.790300000000002</v>
      </c>
      <c r="P23" s="321">
        <v>61.482199999999999</v>
      </c>
      <c r="Q23" s="321">
        <v>62.171619999999997</v>
      </c>
      <c r="R23" s="321">
        <v>62.833860000000001</v>
      </c>
      <c r="S23" s="321">
        <v>62.764670000000002</v>
      </c>
      <c r="T23" s="321">
        <v>71.549250000000001</v>
      </c>
      <c r="U23" s="321">
        <v>77.109120000000004</v>
      </c>
      <c r="V23" s="321">
        <v>80.467269999999999</v>
      </c>
      <c r="X23" s="332"/>
      <c r="Y23" s="332"/>
      <c r="Z23" s="332"/>
      <c r="AA23" s="332"/>
      <c r="AB23" s="332"/>
      <c r="AD23" s="333"/>
      <c r="AE23" s="333"/>
      <c r="AF23" s="333"/>
      <c r="AG23" s="333"/>
      <c r="AH23" s="333"/>
    </row>
    <row r="24" spans="1:34" ht="11.25" customHeight="1">
      <c r="A24" s="306" t="s">
        <v>34</v>
      </c>
      <c r="B24" s="321">
        <v>228.51776000000001</v>
      </c>
      <c r="C24" s="321">
        <v>236.71917999999999</v>
      </c>
      <c r="D24" s="321">
        <v>267.21935000000002</v>
      </c>
      <c r="E24" s="321">
        <v>246.89743000000001</v>
      </c>
      <c r="F24" s="321">
        <v>293.12583999999998</v>
      </c>
      <c r="G24" s="321">
        <v>247.54485</v>
      </c>
      <c r="H24" s="321">
        <v>261.69902000000002</v>
      </c>
      <c r="I24" s="321">
        <v>238.20180999999999</v>
      </c>
      <c r="J24" s="321">
        <v>226.04670999999999</v>
      </c>
      <c r="K24" s="321">
        <v>236.17307</v>
      </c>
      <c r="L24" s="321">
        <v>236.21014</v>
      </c>
      <c r="M24" s="321">
        <v>230.62063000000001</v>
      </c>
      <c r="N24" s="321">
        <v>256.37391000000002</v>
      </c>
      <c r="O24" s="321">
        <v>246.06469000000001</v>
      </c>
      <c r="P24" s="321">
        <v>185.83036999999999</v>
      </c>
      <c r="Q24" s="321">
        <v>182.95160000000001</v>
      </c>
      <c r="R24" s="321">
        <v>155.26101</v>
      </c>
      <c r="S24" s="321">
        <v>102.21004000000001</v>
      </c>
      <c r="T24" s="321">
        <v>101.78502</v>
      </c>
      <c r="U24" s="321">
        <v>89.155479999999997</v>
      </c>
      <c r="V24" s="321">
        <v>80.086730000000003</v>
      </c>
      <c r="X24" s="332"/>
      <c r="Y24" s="332"/>
      <c r="Z24" s="332"/>
      <c r="AA24" s="332"/>
      <c r="AB24" s="332"/>
      <c r="AD24" s="333"/>
      <c r="AE24" s="333"/>
      <c r="AF24" s="333"/>
      <c r="AG24" s="333"/>
      <c r="AH24" s="333"/>
    </row>
    <row r="25" spans="1:34" ht="11.25" customHeight="1">
      <c r="A25" s="306" t="s">
        <v>36</v>
      </c>
      <c r="B25" s="321">
        <v>35.083970000000001</v>
      </c>
      <c r="C25" s="321">
        <v>41.698970000000003</v>
      </c>
      <c r="D25" s="321">
        <v>40.194099999999999</v>
      </c>
      <c r="E25" s="321">
        <v>38.2988</v>
      </c>
      <c r="F25" s="321">
        <v>39.489849999999997</v>
      </c>
      <c r="G25" s="321">
        <v>52.756920000000001</v>
      </c>
      <c r="H25" s="321">
        <v>53.315370000000001</v>
      </c>
      <c r="I25" s="321">
        <v>38.909149999999997</v>
      </c>
      <c r="J25" s="321">
        <v>43.3521</v>
      </c>
      <c r="K25" s="321">
        <v>46.606470000000002</v>
      </c>
      <c r="L25" s="321">
        <v>48.66733</v>
      </c>
      <c r="M25" s="321">
        <v>56.312759999999997</v>
      </c>
      <c r="N25" s="321">
        <v>54.414990000000003</v>
      </c>
      <c r="O25" s="321">
        <v>54.35322</v>
      </c>
      <c r="P25" s="321">
        <v>51.303939999999997</v>
      </c>
      <c r="Q25" s="321">
        <v>57.093609999999998</v>
      </c>
      <c r="R25" s="321">
        <v>57.854689999999998</v>
      </c>
      <c r="S25" s="321">
        <v>57.634770000000003</v>
      </c>
      <c r="T25" s="321">
        <v>54.886960000000002</v>
      </c>
      <c r="U25" s="321">
        <v>58.87771</v>
      </c>
      <c r="V25" s="321">
        <v>58.95431</v>
      </c>
      <c r="X25" s="332"/>
      <c r="Y25" s="332"/>
      <c r="Z25" s="332"/>
      <c r="AA25" s="332"/>
      <c r="AB25" s="332"/>
      <c r="AD25" s="333"/>
      <c r="AE25" s="333"/>
      <c r="AF25" s="333"/>
      <c r="AG25" s="333"/>
      <c r="AH25" s="333"/>
    </row>
    <row r="26" spans="1:34" ht="11.25" customHeight="1">
      <c r="A26" s="305" t="s">
        <v>43</v>
      </c>
      <c r="B26" s="321">
        <v>59.947670000000002</v>
      </c>
      <c r="C26" s="321">
        <v>61.153550000000003</v>
      </c>
      <c r="D26" s="321">
        <v>66.182130000000001</v>
      </c>
      <c r="E26" s="321">
        <v>65.79665</v>
      </c>
      <c r="F26" s="321">
        <v>68.732259999999997</v>
      </c>
      <c r="G26" s="321">
        <v>68.640829999999994</v>
      </c>
      <c r="H26" s="321">
        <v>64.116330000000005</v>
      </c>
      <c r="I26" s="321">
        <v>69.681139999999999</v>
      </c>
      <c r="J26" s="321">
        <v>64.101510000000005</v>
      </c>
      <c r="K26" s="321">
        <v>68.408550000000005</v>
      </c>
      <c r="L26" s="321">
        <v>57.26164</v>
      </c>
      <c r="M26" s="321">
        <v>57.444499999999998</v>
      </c>
      <c r="N26" s="321">
        <v>60.634619999999998</v>
      </c>
      <c r="O26" s="321">
        <v>61.845440000000004</v>
      </c>
      <c r="P26" s="321">
        <v>61.27216</v>
      </c>
      <c r="Q26" s="321">
        <v>61.074469999999998</v>
      </c>
      <c r="R26" s="321">
        <v>59.231070000000003</v>
      </c>
      <c r="S26" s="321">
        <v>60.293619999999997</v>
      </c>
      <c r="T26" s="321">
        <v>59.354619999999997</v>
      </c>
      <c r="U26" s="321">
        <v>58.712150000000001</v>
      </c>
      <c r="V26" s="321">
        <v>58.143810000000002</v>
      </c>
      <c r="X26" s="332"/>
      <c r="Y26" s="332"/>
      <c r="Z26" s="332"/>
      <c r="AA26" s="332"/>
      <c r="AB26" s="332"/>
      <c r="AD26" s="333"/>
      <c r="AE26" s="333"/>
      <c r="AF26" s="333"/>
      <c r="AG26" s="333"/>
      <c r="AH26" s="333"/>
    </row>
    <row r="27" spans="1:34" ht="11.25" customHeight="1">
      <c r="A27" s="306" t="s">
        <v>138</v>
      </c>
      <c r="B27" s="321">
        <v>26.020160000000001</v>
      </c>
      <c r="C27" s="321">
        <v>26.000389999999999</v>
      </c>
      <c r="D27" s="321">
        <v>26.000389999999999</v>
      </c>
      <c r="E27" s="321">
        <v>26.99869</v>
      </c>
      <c r="F27" s="321">
        <v>18.809629999999999</v>
      </c>
      <c r="G27" s="321">
        <v>21.634039999999999</v>
      </c>
      <c r="H27" s="321">
        <v>23.259989999999998</v>
      </c>
      <c r="I27" s="321">
        <v>30.984500000000001</v>
      </c>
      <c r="J27" s="321">
        <v>31.248899999999999</v>
      </c>
      <c r="K27" s="321">
        <v>32.711759999999998</v>
      </c>
      <c r="L27" s="321">
        <v>29.847809999999999</v>
      </c>
      <c r="M27" s="321">
        <v>38.004750000000001</v>
      </c>
      <c r="N27" s="321">
        <v>32.000100000000003</v>
      </c>
      <c r="O27" s="321">
        <v>29.998550000000002</v>
      </c>
      <c r="P27" s="321">
        <v>29.01013</v>
      </c>
      <c r="Q27" s="321">
        <v>27.307569999999998</v>
      </c>
      <c r="R27" s="321">
        <v>29.000240000000002</v>
      </c>
      <c r="S27" s="321">
        <v>38.002279999999999</v>
      </c>
      <c r="T27" s="321">
        <v>36.341729999999998</v>
      </c>
      <c r="U27" s="321">
        <v>39.148850000000003</v>
      </c>
      <c r="V27" s="321">
        <v>50.957990000000002</v>
      </c>
      <c r="X27" s="332"/>
      <c r="Y27" s="332"/>
      <c r="Z27" s="332"/>
      <c r="AA27" s="332"/>
      <c r="AB27" s="332"/>
      <c r="AD27" s="333"/>
      <c r="AE27" s="333"/>
      <c r="AF27" s="333"/>
      <c r="AG27" s="333"/>
      <c r="AH27" s="333"/>
    </row>
    <row r="28" spans="1:34" ht="11.25" customHeight="1">
      <c r="A28" s="306" t="s">
        <v>136</v>
      </c>
      <c r="B28" s="321">
        <v>120.31542</v>
      </c>
      <c r="C28" s="321">
        <v>114.18722</v>
      </c>
      <c r="D28" s="321">
        <v>109.1957</v>
      </c>
      <c r="E28" s="321">
        <v>108.84975</v>
      </c>
      <c r="F28" s="321">
        <v>112.2598</v>
      </c>
      <c r="G28" s="321">
        <v>112.50691</v>
      </c>
      <c r="H28" s="321">
        <v>91.35472</v>
      </c>
      <c r="I28" s="321">
        <v>88.933090000000007</v>
      </c>
      <c r="J28" s="321">
        <v>89.624979999999994</v>
      </c>
      <c r="K28" s="321">
        <v>91.330010000000001</v>
      </c>
      <c r="L28" s="321">
        <v>86.150689999999997</v>
      </c>
      <c r="M28" s="321">
        <v>79.44426</v>
      </c>
      <c r="N28" s="321">
        <v>83.051990000000004</v>
      </c>
      <c r="O28" s="321">
        <v>72.648870000000002</v>
      </c>
      <c r="P28" s="321">
        <v>66.495959999999997</v>
      </c>
      <c r="Q28" s="321">
        <v>71.092110000000005</v>
      </c>
      <c r="R28" s="321">
        <v>74.848100000000002</v>
      </c>
      <c r="S28" s="321">
        <v>73.09366</v>
      </c>
      <c r="T28" s="321">
        <v>58.20064</v>
      </c>
      <c r="U28" s="321">
        <v>44.300980000000003</v>
      </c>
      <c r="V28" s="321">
        <v>43.79936</v>
      </c>
      <c r="X28" s="332"/>
      <c r="Y28" s="332"/>
      <c r="Z28" s="332"/>
      <c r="AA28" s="332"/>
      <c r="AB28" s="332"/>
      <c r="AD28" s="333"/>
      <c r="AE28" s="333"/>
      <c r="AF28" s="333"/>
      <c r="AG28" s="333"/>
      <c r="AH28" s="333"/>
    </row>
    <row r="29" spans="1:34" ht="11.25" customHeight="1">
      <c r="A29" s="305" t="s">
        <v>25</v>
      </c>
      <c r="B29" s="321">
        <v>902.69928000000004</v>
      </c>
      <c r="C29" s="321">
        <v>882.74554000000001</v>
      </c>
      <c r="D29" s="321">
        <v>900.66063999999994</v>
      </c>
      <c r="E29" s="321">
        <v>911.77544999999998</v>
      </c>
      <c r="F29" s="321">
        <v>971.68110000000001</v>
      </c>
      <c r="G29" s="321">
        <v>979.27710000000002</v>
      </c>
      <c r="H29" s="321">
        <v>969.42753000000005</v>
      </c>
      <c r="I29" s="321">
        <v>971.88868000000002</v>
      </c>
      <c r="J29" s="321">
        <v>943.26156000000003</v>
      </c>
      <c r="K29" s="321">
        <v>936.55760999999995</v>
      </c>
      <c r="L29" s="321">
        <v>950.43008999999995</v>
      </c>
      <c r="M29" s="321">
        <v>884.88545999999997</v>
      </c>
      <c r="N29" s="321">
        <v>915.75382999999999</v>
      </c>
      <c r="O29" s="321">
        <v>839.08208000000002</v>
      </c>
      <c r="P29" s="321">
        <v>787.69164999999998</v>
      </c>
      <c r="Q29" s="321">
        <v>748.86405000000002</v>
      </c>
      <c r="R29" s="321">
        <v>700.71319000000005</v>
      </c>
      <c r="S29" s="321">
        <v>686.96178999999995</v>
      </c>
      <c r="T29" s="321">
        <v>711.21022000000005</v>
      </c>
      <c r="U29" s="321">
        <v>702.28228999999999</v>
      </c>
      <c r="V29" s="321">
        <v>682.28161999999998</v>
      </c>
      <c r="X29" s="332"/>
      <c r="Y29" s="332"/>
      <c r="Z29" s="332"/>
      <c r="AA29" s="332"/>
      <c r="AB29" s="332"/>
      <c r="AD29" s="333"/>
      <c r="AE29" s="333"/>
      <c r="AF29" s="333"/>
      <c r="AG29" s="333"/>
      <c r="AH29" s="333"/>
    </row>
    <row r="30" spans="1:34">
      <c r="A30" s="318" t="s">
        <v>39</v>
      </c>
      <c r="B30" s="322">
        <v>2552.7231400000001</v>
      </c>
      <c r="C30" s="322">
        <v>2660.0828499999998</v>
      </c>
      <c r="D30" s="322">
        <v>2679.9698600000002</v>
      </c>
      <c r="E30" s="322">
        <v>2574.0878400000001</v>
      </c>
      <c r="F30" s="322">
        <v>2750.16498</v>
      </c>
      <c r="G30" s="322">
        <v>2774.3639699999999</v>
      </c>
      <c r="H30" s="322">
        <v>2737.4193100000002</v>
      </c>
      <c r="I30" s="322">
        <v>2719.2471999999998</v>
      </c>
      <c r="J30" s="322">
        <v>2730.8957300000002</v>
      </c>
      <c r="K30" s="322">
        <v>2783.1312600000001</v>
      </c>
      <c r="L30" s="322">
        <v>2740.5748400000002</v>
      </c>
      <c r="M30" s="322">
        <v>2681.0423000000001</v>
      </c>
      <c r="N30" s="322">
        <v>2725.1455999999998</v>
      </c>
      <c r="O30" s="322">
        <v>2642.6594799999998</v>
      </c>
      <c r="P30" s="322">
        <v>2595.40065</v>
      </c>
      <c r="Q30" s="322">
        <v>2690.4075800000001</v>
      </c>
      <c r="R30" s="322">
        <v>2552.3821400000002</v>
      </c>
      <c r="S30" s="322">
        <v>2533.8121999999998</v>
      </c>
      <c r="T30" s="322">
        <v>2565.5083599999998</v>
      </c>
      <c r="U30" s="322">
        <v>2617.15083</v>
      </c>
      <c r="V30" s="322">
        <v>2662.2326699999999</v>
      </c>
    </row>
    <row r="31" spans="1:34" ht="11.25" customHeight="1">
      <c r="A31" s="14" t="s">
        <v>118</v>
      </c>
      <c r="B31" s="13"/>
      <c r="C31" s="13"/>
      <c r="D31" s="13"/>
      <c r="E31" s="13"/>
      <c r="F31" s="13"/>
      <c r="G31" s="13"/>
      <c r="H31" s="13"/>
      <c r="I31" s="313"/>
      <c r="J31" s="313"/>
    </row>
    <row r="32" spans="1:34" ht="11.25" customHeight="1">
      <c r="A32" s="325" t="s">
        <v>140</v>
      </c>
    </row>
    <row r="33" spans="1:16">
      <c r="A33" s="12" t="s">
        <v>141</v>
      </c>
      <c r="I33" s="334"/>
      <c r="J33" s="334"/>
      <c r="K33" s="334"/>
      <c r="L33" s="334"/>
      <c r="M33" s="334"/>
      <c r="N33" s="334"/>
      <c r="O33" s="334"/>
      <c r="P33" s="334"/>
    </row>
    <row r="35" spans="1:16">
      <c r="B35" s="82"/>
      <c r="C35" s="82"/>
      <c r="D35" s="82"/>
      <c r="E35" s="82"/>
      <c r="F35" s="82"/>
      <c r="G35" s="82"/>
      <c r="H35" s="82"/>
      <c r="I35" s="82"/>
      <c r="J35" s="82"/>
      <c r="K35" s="82"/>
      <c r="L35" s="82"/>
    </row>
    <row r="36" spans="1:16">
      <c r="B36" s="82"/>
      <c r="C36" s="82"/>
      <c r="D36" s="82"/>
      <c r="E36" s="82"/>
      <c r="F36" s="82"/>
      <c r="G36" s="82"/>
      <c r="H36" s="82"/>
      <c r="I36" s="82"/>
      <c r="J36" s="82"/>
      <c r="K36" s="82"/>
      <c r="L36" s="82"/>
    </row>
    <row r="37" spans="1:16">
      <c r="B37" s="82"/>
      <c r="C37" s="82"/>
      <c r="D37" s="82"/>
      <c r="E37" s="82"/>
      <c r="F37" s="82"/>
      <c r="G37" s="82"/>
      <c r="H37" s="82"/>
      <c r="I37" s="82"/>
      <c r="J37" s="82"/>
      <c r="K37" s="82"/>
      <c r="L37" s="82"/>
    </row>
    <row r="38" spans="1:16">
      <c r="B38" s="82"/>
      <c r="C38" s="82"/>
      <c r="D38" s="82"/>
      <c r="E38" s="82"/>
      <c r="F38" s="82"/>
      <c r="G38" s="82"/>
      <c r="H38" s="82"/>
      <c r="I38" s="82"/>
      <c r="J38" s="82"/>
      <c r="K38" s="82"/>
      <c r="L38" s="82"/>
    </row>
    <row r="39" spans="1:16">
      <c r="B39" s="82"/>
      <c r="C39" s="82"/>
      <c r="D39" s="82"/>
      <c r="E39" s="82"/>
      <c r="F39" s="82"/>
      <c r="G39" s="82"/>
      <c r="H39" s="82"/>
      <c r="I39" s="82"/>
      <c r="J39" s="82"/>
      <c r="K39" s="82"/>
      <c r="L39" s="82"/>
    </row>
    <row r="40" spans="1:16">
      <c r="B40" s="82"/>
      <c r="C40" s="82"/>
      <c r="D40" s="82"/>
      <c r="E40" s="82"/>
      <c r="F40" s="82"/>
      <c r="G40" s="82"/>
      <c r="H40" s="82"/>
      <c r="I40" s="82"/>
      <c r="J40" s="82"/>
      <c r="K40" s="82"/>
      <c r="L40" s="82"/>
    </row>
    <row r="41" spans="1:16">
      <c r="B41" s="82"/>
      <c r="C41" s="82"/>
      <c r="D41" s="82"/>
      <c r="E41" s="82"/>
      <c r="F41" s="82"/>
      <c r="G41" s="82"/>
      <c r="H41" s="82"/>
      <c r="I41" s="82"/>
      <c r="J41" s="82"/>
      <c r="K41" s="82"/>
      <c r="L41" s="82"/>
    </row>
    <row r="42" spans="1:16">
      <c r="B42" s="82"/>
      <c r="C42" s="82"/>
      <c r="D42" s="82"/>
      <c r="E42" s="82"/>
      <c r="F42" s="82"/>
      <c r="G42" s="82"/>
      <c r="H42" s="82"/>
      <c r="I42" s="82"/>
      <c r="J42" s="82"/>
      <c r="K42" s="82"/>
      <c r="L42" s="82"/>
    </row>
    <row r="44" spans="1:16">
      <c r="B44" s="82"/>
      <c r="C44" s="82"/>
      <c r="D44" s="82"/>
      <c r="E44" s="82"/>
      <c r="F44" s="82"/>
      <c r="G44" s="82"/>
      <c r="H44" s="82"/>
      <c r="I44" s="82"/>
      <c r="J44" s="82"/>
      <c r="K44" s="82"/>
      <c r="L44" s="82"/>
      <c r="M44" s="82"/>
      <c r="N44" s="82"/>
    </row>
  </sheetData>
  <pageMargins left="0.66700000000000004" right="0.66700000000000004" top="0.38" bottom="0.83299999999999996" header="0" footer="0"/>
  <pageSetup scale="79" firstPageNumber="152"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6982A-F4B6-4C3C-8676-8E1582F80DC4}">
  <sheetPr codeName="Sheet106">
    <pageSetUpPr fitToPage="1"/>
  </sheetPr>
  <dimension ref="A1:I80"/>
  <sheetViews>
    <sheetView showGridLines="0" topLeftCell="A41" zoomScale="130" zoomScaleNormal="130" workbookViewId="0"/>
  </sheetViews>
  <sheetFormatPr defaultColWidth="9.140625" defaultRowHeight="11.25"/>
  <cols>
    <col min="1" max="1" width="11.140625" style="219" customWidth="1"/>
    <col min="2" max="8" width="14.42578125" style="18" customWidth="1"/>
    <col min="9" max="16384" width="9.140625" style="18"/>
  </cols>
  <sheetData>
    <row r="1" spans="1:9" ht="11.25" customHeight="1">
      <c r="A1" s="20" t="s">
        <v>215</v>
      </c>
      <c r="B1" s="20"/>
    </row>
    <row r="2" spans="1:9" ht="33.75">
      <c r="A2" s="408" t="s">
        <v>23</v>
      </c>
      <c r="B2" s="340" t="s">
        <v>154</v>
      </c>
      <c r="C2" s="340" t="s">
        <v>155</v>
      </c>
      <c r="D2" s="340" t="s">
        <v>156</v>
      </c>
      <c r="E2" s="340" t="s">
        <v>157</v>
      </c>
      <c r="F2" s="340" t="s">
        <v>158</v>
      </c>
      <c r="G2" s="340" t="s">
        <v>159</v>
      </c>
      <c r="H2" s="340" t="s">
        <v>160</v>
      </c>
      <c r="I2" s="339"/>
    </row>
    <row r="3" spans="1:9" ht="11.25" customHeight="1">
      <c r="A3" s="341" t="s">
        <v>44</v>
      </c>
      <c r="B3" s="217"/>
      <c r="C3" s="218"/>
      <c r="D3" s="218"/>
      <c r="E3" s="218"/>
      <c r="F3" s="218"/>
      <c r="G3" s="218"/>
      <c r="H3" s="218"/>
    </row>
    <row r="4" spans="1:9" ht="11.25" customHeight="1">
      <c r="A4" s="219">
        <v>1990</v>
      </c>
      <c r="B4" s="223" t="s">
        <v>212</v>
      </c>
      <c r="C4" s="225">
        <v>12910</v>
      </c>
      <c r="D4" s="223" t="s">
        <v>212</v>
      </c>
      <c r="E4" s="223" t="s">
        <v>212</v>
      </c>
      <c r="F4" s="223" t="s">
        <v>212</v>
      </c>
      <c r="G4" s="223" t="s">
        <v>212</v>
      </c>
      <c r="H4" s="225">
        <v>1560</v>
      </c>
    </row>
    <row r="5" spans="1:9" ht="11.25" customHeight="1">
      <c r="A5" s="219">
        <v>1991</v>
      </c>
      <c r="B5" s="223" t="s">
        <v>212</v>
      </c>
      <c r="C5" s="225">
        <v>11024</v>
      </c>
      <c r="D5" s="223" t="s">
        <v>212</v>
      </c>
      <c r="E5" s="223" t="s">
        <v>212</v>
      </c>
      <c r="F5" s="223" t="s">
        <v>212</v>
      </c>
      <c r="G5" s="223" t="s">
        <v>212</v>
      </c>
      <c r="H5" s="225">
        <v>1965</v>
      </c>
    </row>
    <row r="6" spans="1:9" ht="11.25" customHeight="1">
      <c r="A6" s="219">
        <v>1992</v>
      </c>
      <c r="B6" s="226">
        <v>2376</v>
      </c>
      <c r="C6" s="225">
        <v>11520</v>
      </c>
      <c r="D6" s="223" t="s">
        <v>212</v>
      </c>
      <c r="E6" s="225">
        <v>828</v>
      </c>
      <c r="F6" s="225">
        <v>360</v>
      </c>
      <c r="G6" s="223" t="s">
        <v>212</v>
      </c>
      <c r="H6" s="225">
        <v>2550</v>
      </c>
    </row>
    <row r="7" spans="1:9" ht="11.25" customHeight="1">
      <c r="A7" s="219">
        <v>1993</v>
      </c>
      <c r="B7" s="226">
        <v>2856</v>
      </c>
      <c r="C7" s="225">
        <v>12350</v>
      </c>
      <c r="D7" s="223" t="s">
        <v>212</v>
      </c>
      <c r="E7" s="225">
        <v>480</v>
      </c>
      <c r="F7" s="225">
        <v>480</v>
      </c>
      <c r="G7" s="223" t="s">
        <v>212</v>
      </c>
      <c r="H7" s="225">
        <v>2144</v>
      </c>
    </row>
    <row r="8" spans="1:9" ht="11.25" customHeight="1">
      <c r="A8" s="219">
        <v>1994</v>
      </c>
      <c r="B8" s="226">
        <v>2465</v>
      </c>
      <c r="C8" s="225">
        <v>11267</v>
      </c>
      <c r="D8" s="223" t="s">
        <v>212</v>
      </c>
      <c r="E8" s="225">
        <v>575</v>
      </c>
      <c r="F8" s="225">
        <v>495</v>
      </c>
      <c r="G8" s="223" t="s">
        <v>212</v>
      </c>
      <c r="H8" s="225">
        <v>2358</v>
      </c>
    </row>
    <row r="9" spans="1:9" ht="11.25" customHeight="1">
      <c r="A9" s="219">
        <v>1995</v>
      </c>
      <c r="B9" s="226">
        <v>3040</v>
      </c>
      <c r="C9" s="225">
        <v>11860</v>
      </c>
      <c r="D9" s="223" t="s">
        <v>212</v>
      </c>
      <c r="E9" s="225">
        <v>390</v>
      </c>
      <c r="F9" s="225">
        <v>544</v>
      </c>
      <c r="G9" s="223" t="s">
        <v>212</v>
      </c>
      <c r="H9" s="225">
        <v>2356</v>
      </c>
    </row>
    <row r="10" spans="1:9" ht="11.25" customHeight="1">
      <c r="A10" s="219">
        <v>1996</v>
      </c>
      <c r="B10" s="226">
        <v>4071</v>
      </c>
      <c r="C10" s="225">
        <v>12980</v>
      </c>
      <c r="D10" s="223" t="s">
        <v>212</v>
      </c>
      <c r="E10" s="225">
        <v>630</v>
      </c>
      <c r="F10" s="225">
        <v>595</v>
      </c>
      <c r="G10" s="223" t="s">
        <v>212</v>
      </c>
      <c r="H10" s="225">
        <v>2520</v>
      </c>
    </row>
    <row r="11" spans="1:9" ht="11.25" customHeight="1">
      <c r="A11" s="219">
        <v>1997</v>
      </c>
      <c r="B11" s="226">
        <v>4514</v>
      </c>
      <c r="C11" s="225">
        <v>13083</v>
      </c>
      <c r="D11" s="223" t="s">
        <v>212</v>
      </c>
      <c r="E11" s="225">
        <v>574</v>
      </c>
      <c r="F11" s="225">
        <v>455</v>
      </c>
      <c r="G11" s="223" t="s">
        <v>212</v>
      </c>
      <c r="H11" s="225">
        <v>1358</v>
      </c>
    </row>
    <row r="12" spans="1:9" ht="11.25" customHeight="1">
      <c r="A12" s="219">
        <v>1998</v>
      </c>
      <c r="B12" s="226">
        <v>4625</v>
      </c>
      <c r="C12" s="225">
        <v>12760</v>
      </c>
      <c r="D12" s="223" t="s">
        <v>212</v>
      </c>
      <c r="E12" s="225">
        <v>600</v>
      </c>
      <c r="F12" s="225">
        <v>624</v>
      </c>
      <c r="G12" s="223" t="s">
        <v>212</v>
      </c>
      <c r="H12" s="225">
        <v>2100</v>
      </c>
    </row>
    <row r="13" spans="1:9" ht="11.25" customHeight="1">
      <c r="A13" s="219">
        <v>1999</v>
      </c>
      <c r="B13" s="226">
        <v>5024</v>
      </c>
      <c r="C13" s="225">
        <v>12810</v>
      </c>
      <c r="D13" s="223" t="s">
        <v>212</v>
      </c>
      <c r="E13" s="225">
        <v>1105</v>
      </c>
      <c r="F13" s="225">
        <v>576</v>
      </c>
      <c r="G13" s="223" t="s">
        <v>212</v>
      </c>
      <c r="H13" s="225">
        <v>1998</v>
      </c>
    </row>
    <row r="14" spans="1:9" ht="11.25" customHeight="1">
      <c r="A14" s="219">
        <v>2000</v>
      </c>
      <c r="B14" s="226">
        <v>4247</v>
      </c>
      <c r="C14" s="225">
        <v>13225</v>
      </c>
      <c r="D14" s="223" t="s">
        <v>212</v>
      </c>
      <c r="E14" s="225">
        <v>908</v>
      </c>
      <c r="F14" s="225">
        <v>645</v>
      </c>
      <c r="G14" s="225">
        <v>100</v>
      </c>
      <c r="H14" s="225">
        <v>1836</v>
      </c>
    </row>
    <row r="15" spans="1:9" ht="11.25" customHeight="1">
      <c r="A15" s="219">
        <v>2001</v>
      </c>
      <c r="B15" s="226">
        <v>3942</v>
      </c>
      <c r="C15" s="225">
        <v>13353</v>
      </c>
      <c r="D15" s="223" t="s">
        <v>212</v>
      </c>
      <c r="E15" s="225">
        <v>848</v>
      </c>
      <c r="F15" s="225">
        <v>725</v>
      </c>
      <c r="G15" s="225">
        <v>150</v>
      </c>
      <c r="H15" s="225">
        <v>2800</v>
      </c>
    </row>
    <row r="16" spans="1:9" ht="11.25" customHeight="1">
      <c r="A16" s="219">
        <v>2002</v>
      </c>
      <c r="B16" s="226">
        <v>4440</v>
      </c>
      <c r="C16" s="225">
        <v>13000</v>
      </c>
      <c r="D16" s="223" t="s">
        <v>212</v>
      </c>
      <c r="E16" s="225">
        <v>1210</v>
      </c>
      <c r="F16" s="225">
        <v>540</v>
      </c>
      <c r="G16" s="225">
        <v>90</v>
      </c>
      <c r="H16" s="225">
        <v>2565</v>
      </c>
    </row>
    <row r="17" spans="1:8" ht="11.25" customHeight="1">
      <c r="A17" s="219">
        <v>2003</v>
      </c>
      <c r="B17" s="226">
        <v>5624</v>
      </c>
      <c r="C17" s="225">
        <v>12005</v>
      </c>
      <c r="D17" s="223" t="s">
        <v>212</v>
      </c>
      <c r="E17" s="225">
        <v>1290</v>
      </c>
      <c r="F17" s="225">
        <v>540</v>
      </c>
      <c r="G17" s="225">
        <v>144</v>
      </c>
      <c r="H17" s="225">
        <v>2040</v>
      </c>
    </row>
    <row r="18" spans="1:8" ht="11.25" customHeight="1">
      <c r="A18" s="219">
        <v>2004</v>
      </c>
      <c r="B18" s="226">
        <v>5400</v>
      </c>
      <c r="C18" s="225">
        <v>12650</v>
      </c>
      <c r="D18" s="223" t="s">
        <v>212</v>
      </c>
      <c r="E18" s="225">
        <v>990</v>
      </c>
      <c r="F18" s="225">
        <v>481</v>
      </c>
      <c r="G18" s="225">
        <v>154</v>
      </c>
      <c r="H18" s="225">
        <v>1200</v>
      </c>
    </row>
    <row r="19" spans="1:8" ht="11.25" customHeight="1">
      <c r="A19" s="219">
        <v>2005</v>
      </c>
      <c r="B19" s="226">
        <v>5852</v>
      </c>
      <c r="C19" s="225">
        <v>11730</v>
      </c>
      <c r="D19" s="223" t="s">
        <v>212</v>
      </c>
      <c r="E19" s="225">
        <v>770</v>
      </c>
      <c r="F19" s="225">
        <v>388</v>
      </c>
      <c r="G19" s="225">
        <v>88</v>
      </c>
      <c r="H19" s="225">
        <v>1144</v>
      </c>
    </row>
    <row r="20" spans="1:8" ht="11.25" customHeight="1">
      <c r="A20" s="219">
        <v>2006</v>
      </c>
      <c r="B20" s="226">
        <v>5940</v>
      </c>
      <c r="C20" s="225">
        <v>11180</v>
      </c>
      <c r="D20" s="223" t="s">
        <v>212</v>
      </c>
      <c r="E20" s="225">
        <v>870</v>
      </c>
      <c r="F20" s="225">
        <v>385</v>
      </c>
      <c r="G20" s="225">
        <v>110</v>
      </c>
      <c r="H20" s="225">
        <v>559</v>
      </c>
    </row>
    <row r="21" spans="1:8" ht="11.25" customHeight="1">
      <c r="A21" s="219">
        <v>2007</v>
      </c>
      <c r="B21" s="226">
        <v>5856</v>
      </c>
      <c r="C21" s="225">
        <v>11700</v>
      </c>
      <c r="D21" s="223" t="s">
        <v>212</v>
      </c>
      <c r="E21" s="225">
        <v>1392</v>
      </c>
      <c r="F21" s="225">
        <v>414</v>
      </c>
      <c r="G21" s="225">
        <v>96</v>
      </c>
      <c r="H21" s="225">
        <v>432</v>
      </c>
    </row>
    <row r="22" spans="1:8" ht="11.25" customHeight="1">
      <c r="A22" s="219">
        <v>2008</v>
      </c>
      <c r="B22" s="226">
        <v>4850</v>
      </c>
      <c r="C22" s="225">
        <v>11700</v>
      </c>
      <c r="D22" s="223" t="s">
        <v>212</v>
      </c>
      <c r="E22" s="225">
        <v>1238</v>
      </c>
      <c r="F22" s="225">
        <v>460</v>
      </c>
      <c r="G22" s="225">
        <v>237</v>
      </c>
      <c r="H22" s="225">
        <v>198</v>
      </c>
    </row>
    <row r="23" spans="1:8" ht="11.25" customHeight="1">
      <c r="A23" s="219">
        <v>2009</v>
      </c>
      <c r="B23" s="226">
        <v>5010</v>
      </c>
      <c r="C23" s="225">
        <v>11100</v>
      </c>
      <c r="D23" s="223" t="s">
        <v>212</v>
      </c>
      <c r="E23" s="225">
        <v>1155</v>
      </c>
      <c r="F23" s="225">
        <v>462</v>
      </c>
      <c r="G23" s="225">
        <v>300</v>
      </c>
      <c r="H23" s="225">
        <v>240</v>
      </c>
    </row>
    <row r="24" spans="1:8" ht="11.25" customHeight="1">
      <c r="A24" s="219">
        <v>2010</v>
      </c>
      <c r="B24" s="226">
        <v>4888</v>
      </c>
      <c r="C24" s="225">
        <v>11310</v>
      </c>
      <c r="D24" s="223" t="s">
        <v>212</v>
      </c>
      <c r="E24" s="225">
        <v>1080</v>
      </c>
      <c r="F24" s="225">
        <v>391</v>
      </c>
      <c r="G24" s="225">
        <v>234</v>
      </c>
      <c r="H24" s="225">
        <v>297</v>
      </c>
    </row>
    <row r="25" spans="1:8" ht="11.25" customHeight="1">
      <c r="A25" s="220">
        <v>2011</v>
      </c>
      <c r="B25" s="227">
        <v>4800</v>
      </c>
      <c r="C25" s="225">
        <v>11100</v>
      </c>
      <c r="D25" s="223" t="s">
        <v>212</v>
      </c>
      <c r="E25" s="225">
        <v>832</v>
      </c>
      <c r="F25" s="225">
        <v>572</v>
      </c>
      <c r="G25" s="225">
        <v>455</v>
      </c>
      <c r="H25" s="225">
        <v>275</v>
      </c>
    </row>
    <row r="26" spans="1:8" ht="11.25" customHeight="1">
      <c r="A26" s="220">
        <v>2012</v>
      </c>
      <c r="B26" s="227">
        <v>3555</v>
      </c>
      <c r="C26" s="225">
        <v>10800</v>
      </c>
      <c r="D26" s="223" t="s">
        <v>212</v>
      </c>
      <c r="E26" s="225">
        <v>728</v>
      </c>
      <c r="F26" s="225">
        <v>462</v>
      </c>
      <c r="G26" s="225">
        <v>476</v>
      </c>
      <c r="H26" s="225">
        <v>351</v>
      </c>
    </row>
    <row r="27" spans="1:8" ht="11.25" customHeight="1">
      <c r="A27" s="220">
        <v>2013</v>
      </c>
      <c r="B27" s="227">
        <v>3634</v>
      </c>
      <c r="C27" s="225">
        <v>12750</v>
      </c>
      <c r="D27" s="223" t="s">
        <v>212</v>
      </c>
      <c r="E27" s="225">
        <v>390</v>
      </c>
      <c r="F27" s="225">
        <v>460</v>
      </c>
      <c r="G27" s="225">
        <v>364</v>
      </c>
      <c r="H27" s="225">
        <v>228</v>
      </c>
    </row>
    <row r="28" spans="1:8" ht="11.25" customHeight="1">
      <c r="A28" s="220">
        <v>2014</v>
      </c>
      <c r="B28" s="227">
        <v>3840</v>
      </c>
      <c r="C28" s="225">
        <v>8060</v>
      </c>
      <c r="D28" s="223" t="s">
        <v>212</v>
      </c>
      <c r="E28" s="225">
        <v>396</v>
      </c>
      <c r="F28" s="225">
        <v>396</v>
      </c>
      <c r="G28" s="225">
        <v>352</v>
      </c>
      <c r="H28" s="225">
        <v>265</v>
      </c>
    </row>
    <row r="29" spans="1:8" ht="11.25" customHeight="1">
      <c r="A29" s="220">
        <v>2015</v>
      </c>
      <c r="B29" s="227">
        <v>3553</v>
      </c>
      <c r="C29" s="225">
        <v>8400</v>
      </c>
      <c r="D29" s="223" t="s">
        <v>212</v>
      </c>
      <c r="E29" s="225">
        <v>504</v>
      </c>
      <c r="F29" s="225">
        <v>272</v>
      </c>
      <c r="G29" s="225">
        <v>270</v>
      </c>
      <c r="H29" s="225">
        <v>216</v>
      </c>
    </row>
    <row r="30" spans="1:8" ht="11.25" customHeight="1">
      <c r="A30" s="220">
        <v>2016</v>
      </c>
      <c r="B30" s="227">
        <v>3736.5</v>
      </c>
      <c r="C30" s="225">
        <v>8850</v>
      </c>
      <c r="D30" s="225">
        <v>621</v>
      </c>
      <c r="E30" s="225">
        <v>680</v>
      </c>
      <c r="F30" s="225">
        <v>314.5</v>
      </c>
      <c r="G30" s="225">
        <v>344</v>
      </c>
      <c r="H30" s="225">
        <v>237.5</v>
      </c>
    </row>
    <row r="31" spans="1:8" ht="11.25" customHeight="1">
      <c r="A31" s="220">
        <v>2017</v>
      </c>
      <c r="B31" s="227">
        <v>3532.5</v>
      </c>
      <c r="C31" s="225">
        <v>9432.5</v>
      </c>
      <c r="D31" s="225">
        <v>572</v>
      </c>
      <c r="E31" s="225">
        <v>630</v>
      </c>
      <c r="F31" s="225">
        <v>345</v>
      </c>
      <c r="G31" s="225">
        <v>279</v>
      </c>
      <c r="H31" s="225">
        <v>220</v>
      </c>
    </row>
    <row r="32" spans="1:8" ht="11.25" customHeight="1">
      <c r="A32" s="220">
        <v>2018</v>
      </c>
      <c r="B32" s="227">
        <v>3749</v>
      </c>
      <c r="C32" s="225">
        <v>8347.5</v>
      </c>
      <c r="D32" s="223" t="s">
        <v>213</v>
      </c>
      <c r="E32" s="223" t="s">
        <v>213</v>
      </c>
      <c r="F32" s="225">
        <v>382.5</v>
      </c>
      <c r="G32" s="223" t="s">
        <v>213</v>
      </c>
      <c r="H32" s="225">
        <v>220</v>
      </c>
    </row>
    <row r="33" spans="1:8" ht="11.25" customHeight="1">
      <c r="A33" s="220">
        <v>2019</v>
      </c>
      <c r="B33" s="228">
        <v>3150</v>
      </c>
      <c r="C33" s="225">
        <v>6811</v>
      </c>
      <c r="D33" s="228">
        <v>483</v>
      </c>
      <c r="E33" s="225">
        <v>858</v>
      </c>
      <c r="F33" s="223" t="s">
        <v>212</v>
      </c>
      <c r="G33" s="223" t="s">
        <v>212</v>
      </c>
      <c r="H33" s="223" t="s">
        <v>212</v>
      </c>
    </row>
    <row r="34" spans="1:8" ht="11.25" customHeight="1">
      <c r="A34" s="220">
        <v>2020</v>
      </c>
      <c r="B34" s="228">
        <v>3052.5</v>
      </c>
      <c r="C34" s="225">
        <v>7227</v>
      </c>
      <c r="D34" s="228">
        <v>351</v>
      </c>
      <c r="E34" s="225">
        <v>588</v>
      </c>
      <c r="F34" s="223" t="s">
        <v>212</v>
      </c>
      <c r="G34" s="223" t="s">
        <v>212</v>
      </c>
      <c r="H34" s="223" t="s">
        <v>212</v>
      </c>
    </row>
    <row r="35" spans="1:8" ht="11.25" customHeight="1">
      <c r="A35" s="220">
        <v>2021</v>
      </c>
      <c r="B35" s="228">
        <v>2743.5</v>
      </c>
      <c r="C35" s="225">
        <v>6384</v>
      </c>
      <c r="D35" s="228">
        <v>364</v>
      </c>
      <c r="E35" s="225">
        <v>540</v>
      </c>
      <c r="F35" s="223" t="s">
        <v>212</v>
      </c>
      <c r="G35" s="223" t="s">
        <v>212</v>
      </c>
      <c r="H35" s="223" t="s">
        <v>212</v>
      </c>
    </row>
    <row r="36" spans="1:8" ht="11.25" customHeight="1">
      <c r="A36" s="222">
        <v>2022</v>
      </c>
      <c r="B36" s="224" t="s">
        <v>213</v>
      </c>
      <c r="C36" s="229">
        <v>6985</v>
      </c>
      <c r="D36" s="224" t="s">
        <v>213</v>
      </c>
      <c r="E36" s="229">
        <v>500</v>
      </c>
      <c r="F36" s="224" t="s">
        <v>212</v>
      </c>
      <c r="G36" s="224" t="s">
        <v>212</v>
      </c>
      <c r="H36" s="224" t="s">
        <v>212</v>
      </c>
    </row>
    <row r="37" spans="1:8" ht="11.25" customHeight="1">
      <c r="B37" s="225"/>
      <c r="C37" s="225"/>
      <c r="D37" s="225"/>
      <c r="E37" s="225"/>
      <c r="F37" s="225"/>
      <c r="G37" s="225"/>
      <c r="H37" s="225"/>
    </row>
    <row r="38" spans="1:8" ht="11.25" customHeight="1">
      <c r="A38" s="341" t="s">
        <v>31</v>
      </c>
      <c r="B38" s="230"/>
      <c r="C38" s="225"/>
      <c r="D38" s="225"/>
      <c r="E38" s="225"/>
      <c r="F38" s="225"/>
      <c r="G38" s="225"/>
      <c r="H38" s="225"/>
    </row>
    <row r="39" spans="1:8" ht="11.25" customHeight="1">
      <c r="A39" s="219">
        <v>1990</v>
      </c>
      <c r="B39" s="223" t="s">
        <v>212</v>
      </c>
      <c r="C39" s="225">
        <v>3879</v>
      </c>
      <c r="D39" s="225">
        <v>9000</v>
      </c>
      <c r="E39" s="223" t="s">
        <v>212</v>
      </c>
      <c r="F39" s="223" t="s">
        <v>212</v>
      </c>
      <c r="G39" s="223" t="s">
        <v>212</v>
      </c>
      <c r="H39" s="225">
        <v>6750</v>
      </c>
    </row>
    <row r="40" spans="1:8" ht="11.25" customHeight="1">
      <c r="A40" s="219">
        <v>1991</v>
      </c>
      <c r="B40" s="223" t="s">
        <v>212</v>
      </c>
      <c r="C40" s="225">
        <v>4276</v>
      </c>
      <c r="D40" s="225">
        <v>7011</v>
      </c>
      <c r="E40" s="223" t="s">
        <v>212</v>
      </c>
      <c r="F40" s="223" t="s">
        <v>212</v>
      </c>
      <c r="G40" s="223" t="s">
        <v>212</v>
      </c>
      <c r="H40" s="225">
        <v>6375</v>
      </c>
    </row>
    <row r="41" spans="1:8" ht="11.25" customHeight="1">
      <c r="A41" s="219">
        <v>1992</v>
      </c>
      <c r="B41" s="225">
        <v>1782</v>
      </c>
      <c r="C41" s="225">
        <v>6000</v>
      </c>
      <c r="D41" s="225">
        <v>9000</v>
      </c>
      <c r="E41" s="225">
        <v>5270</v>
      </c>
      <c r="F41" s="225">
        <v>1550</v>
      </c>
      <c r="G41" s="225">
        <v>1128</v>
      </c>
      <c r="H41" s="225">
        <v>6480</v>
      </c>
    </row>
    <row r="42" spans="1:8" ht="11.25" customHeight="1">
      <c r="A42" s="219">
        <v>1993</v>
      </c>
      <c r="B42" s="225">
        <v>2048</v>
      </c>
      <c r="C42" s="225">
        <v>6720</v>
      </c>
      <c r="D42" s="225">
        <v>8325</v>
      </c>
      <c r="E42" s="225">
        <v>3920</v>
      </c>
      <c r="F42" s="225">
        <v>1736</v>
      </c>
      <c r="G42" s="225">
        <v>840</v>
      </c>
      <c r="H42" s="225">
        <v>6000</v>
      </c>
    </row>
    <row r="43" spans="1:8" ht="11.25" customHeight="1">
      <c r="A43" s="219">
        <v>1994</v>
      </c>
      <c r="B43" s="225">
        <v>2108</v>
      </c>
      <c r="C43" s="225">
        <v>7181</v>
      </c>
      <c r="D43" s="225">
        <v>8510</v>
      </c>
      <c r="E43" s="225">
        <v>4420</v>
      </c>
      <c r="F43" s="225">
        <v>1728</v>
      </c>
      <c r="G43" s="225">
        <v>1000</v>
      </c>
      <c r="H43" s="225">
        <v>7800</v>
      </c>
    </row>
    <row r="44" spans="1:8" ht="11.25" customHeight="1">
      <c r="A44" s="219">
        <v>1995</v>
      </c>
      <c r="B44" s="225">
        <v>1800</v>
      </c>
      <c r="C44" s="225">
        <v>6384</v>
      </c>
      <c r="D44" s="225">
        <v>8250</v>
      </c>
      <c r="E44" s="225">
        <v>7050</v>
      </c>
      <c r="F44" s="225">
        <v>1749</v>
      </c>
      <c r="G44" s="225">
        <v>1047</v>
      </c>
      <c r="H44" s="225">
        <v>6650</v>
      </c>
    </row>
    <row r="45" spans="1:8" ht="11.25" customHeight="1">
      <c r="A45" s="219">
        <v>1996</v>
      </c>
      <c r="B45" s="225">
        <v>2154</v>
      </c>
      <c r="C45" s="225">
        <v>7524</v>
      </c>
      <c r="D45" s="225">
        <v>7140</v>
      </c>
      <c r="E45" s="225">
        <v>6750</v>
      </c>
      <c r="F45" s="225">
        <v>2088</v>
      </c>
      <c r="G45" s="225">
        <v>1045</v>
      </c>
      <c r="H45" s="225">
        <v>8800</v>
      </c>
    </row>
    <row r="46" spans="1:8" ht="11.25" customHeight="1">
      <c r="A46" s="219">
        <v>1997</v>
      </c>
      <c r="B46" s="225">
        <v>2232</v>
      </c>
      <c r="C46" s="225">
        <v>7820</v>
      </c>
      <c r="D46" s="225">
        <v>7500</v>
      </c>
      <c r="E46" s="225">
        <v>5250</v>
      </c>
      <c r="F46" s="225">
        <v>1914</v>
      </c>
      <c r="G46" s="225">
        <v>1380</v>
      </c>
      <c r="H46" s="225">
        <v>7378</v>
      </c>
    </row>
    <row r="47" spans="1:8" ht="11.25" customHeight="1">
      <c r="A47" s="219">
        <v>1998</v>
      </c>
      <c r="B47" s="225">
        <v>2280</v>
      </c>
      <c r="C47" s="225">
        <v>6750</v>
      </c>
      <c r="D47" s="225">
        <v>8640</v>
      </c>
      <c r="E47" s="225">
        <v>5060</v>
      </c>
      <c r="F47" s="225">
        <v>1829</v>
      </c>
      <c r="G47" s="225">
        <v>1320</v>
      </c>
      <c r="H47" s="225">
        <v>6528</v>
      </c>
    </row>
    <row r="48" spans="1:8" ht="11.25" customHeight="1">
      <c r="A48" s="219">
        <v>1999</v>
      </c>
      <c r="B48" s="225">
        <v>2376</v>
      </c>
      <c r="C48" s="225">
        <v>6321</v>
      </c>
      <c r="D48" s="225">
        <v>10500</v>
      </c>
      <c r="E48" s="225">
        <v>4875</v>
      </c>
      <c r="F48" s="225">
        <v>1690</v>
      </c>
      <c r="G48" s="225">
        <v>1235</v>
      </c>
      <c r="H48" s="225">
        <v>7440</v>
      </c>
    </row>
    <row r="49" spans="1:8" ht="11.25" customHeight="1">
      <c r="A49" s="219">
        <v>2000</v>
      </c>
      <c r="B49" s="225">
        <v>2734</v>
      </c>
      <c r="C49" s="225">
        <v>6581</v>
      </c>
      <c r="D49" s="225">
        <v>8640</v>
      </c>
      <c r="E49" s="225">
        <v>4680</v>
      </c>
      <c r="F49" s="225">
        <v>1586</v>
      </c>
      <c r="G49" s="225">
        <v>1500</v>
      </c>
      <c r="H49" s="225">
        <v>5600</v>
      </c>
    </row>
    <row r="50" spans="1:8" ht="11.25" customHeight="1">
      <c r="A50" s="219">
        <v>2001</v>
      </c>
      <c r="B50" s="225">
        <v>2323</v>
      </c>
      <c r="C50" s="225">
        <v>6254</v>
      </c>
      <c r="D50" s="225">
        <v>7440</v>
      </c>
      <c r="E50" s="225">
        <v>5830</v>
      </c>
      <c r="F50" s="225">
        <v>2560</v>
      </c>
      <c r="G50" s="225">
        <v>1386</v>
      </c>
      <c r="H50" s="225">
        <v>7200</v>
      </c>
    </row>
    <row r="51" spans="1:8" ht="11.25" customHeight="1">
      <c r="A51" s="219">
        <v>2002</v>
      </c>
      <c r="B51" s="225">
        <v>2640</v>
      </c>
      <c r="C51" s="225">
        <v>5865</v>
      </c>
      <c r="D51" s="225">
        <v>7590</v>
      </c>
      <c r="E51" s="225">
        <v>5865</v>
      </c>
      <c r="F51" s="225">
        <v>2412</v>
      </c>
      <c r="G51" s="225">
        <v>1313</v>
      </c>
      <c r="H51" s="225">
        <v>6660</v>
      </c>
    </row>
    <row r="52" spans="1:8" ht="11.25" customHeight="1">
      <c r="A52" s="219">
        <v>2003</v>
      </c>
      <c r="B52" s="225">
        <v>2655</v>
      </c>
      <c r="C52" s="225">
        <v>5616</v>
      </c>
      <c r="D52" s="225">
        <v>7200</v>
      </c>
      <c r="E52" s="225">
        <v>5375</v>
      </c>
      <c r="F52" s="225">
        <v>2590</v>
      </c>
      <c r="G52" s="225">
        <v>1190</v>
      </c>
      <c r="H52" s="225">
        <v>7700</v>
      </c>
    </row>
    <row r="53" spans="1:8" ht="11.25" customHeight="1">
      <c r="A53" s="219">
        <v>2004</v>
      </c>
      <c r="B53" s="225">
        <v>3280</v>
      </c>
      <c r="C53" s="225">
        <v>6615</v>
      </c>
      <c r="D53" s="225">
        <v>8000</v>
      </c>
      <c r="E53" s="225">
        <v>3795</v>
      </c>
      <c r="F53" s="225">
        <v>2448</v>
      </c>
      <c r="G53" s="225">
        <v>1470</v>
      </c>
      <c r="H53" s="225">
        <v>6050</v>
      </c>
    </row>
    <row r="54" spans="1:8" ht="11.25" customHeight="1">
      <c r="A54" s="219">
        <v>2005</v>
      </c>
      <c r="B54" s="225">
        <v>2814</v>
      </c>
      <c r="C54" s="225">
        <v>6563</v>
      </c>
      <c r="D54" s="225">
        <v>8190</v>
      </c>
      <c r="E54" s="225">
        <v>4830</v>
      </c>
      <c r="F54" s="225">
        <v>2774</v>
      </c>
      <c r="G54" s="225">
        <v>770</v>
      </c>
      <c r="H54" s="225">
        <v>5798</v>
      </c>
    </row>
    <row r="55" spans="1:8" ht="11.25" customHeight="1">
      <c r="A55" s="219">
        <v>2006</v>
      </c>
      <c r="B55" s="225">
        <v>3317</v>
      </c>
      <c r="C55" s="225">
        <v>5723</v>
      </c>
      <c r="D55" s="225">
        <v>8349</v>
      </c>
      <c r="E55" s="225">
        <v>5640</v>
      </c>
      <c r="F55" s="225">
        <v>2738</v>
      </c>
      <c r="G55" s="225">
        <v>1575</v>
      </c>
      <c r="H55" s="225">
        <v>7232</v>
      </c>
    </row>
    <row r="56" spans="1:8" ht="11.25" customHeight="1">
      <c r="A56" s="219">
        <v>2007</v>
      </c>
      <c r="B56" s="225">
        <v>3348</v>
      </c>
      <c r="C56" s="225">
        <v>6498</v>
      </c>
      <c r="D56" s="225">
        <v>7456</v>
      </c>
      <c r="E56" s="225">
        <v>6440</v>
      </c>
      <c r="F56" s="225">
        <v>2664</v>
      </c>
      <c r="G56" s="225">
        <v>943</v>
      </c>
      <c r="H56" s="225">
        <v>4370</v>
      </c>
    </row>
    <row r="57" spans="1:8" ht="11.25" customHeight="1">
      <c r="A57" s="219">
        <v>2008</v>
      </c>
      <c r="B57" s="225">
        <v>2880</v>
      </c>
      <c r="C57" s="225">
        <v>6554</v>
      </c>
      <c r="D57" s="225">
        <v>8613</v>
      </c>
      <c r="E57" s="225">
        <v>5880</v>
      </c>
      <c r="F57" s="225">
        <v>2736</v>
      </c>
      <c r="G57" s="225">
        <v>1398</v>
      </c>
      <c r="H57" s="225">
        <v>6045</v>
      </c>
    </row>
    <row r="58" spans="1:8" ht="11.25" customHeight="1">
      <c r="A58" s="219">
        <v>2009</v>
      </c>
      <c r="B58" s="225">
        <v>2695</v>
      </c>
      <c r="C58" s="225">
        <v>5400</v>
      </c>
      <c r="D58" s="225">
        <v>8179</v>
      </c>
      <c r="E58" s="225">
        <v>6900</v>
      </c>
      <c r="F58" s="225">
        <v>2627</v>
      </c>
      <c r="G58" s="225">
        <v>1495</v>
      </c>
      <c r="H58" s="225">
        <v>5852</v>
      </c>
    </row>
    <row r="59" spans="1:8" ht="11.25" customHeight="1">
      <c r="A59" s="219">
        <v>2010</v>
      </c>
      <c r="B59" s="225">
        <v>2279</v>
      </c>
      <c r="C59" s="225">
        <v>6858</v>
      </c>
      <c r="D59" s="225">
        <v>7503</v>
      </c>
      <c r="E59" s="225">
        <v>6720</v>
      </c>
      <c r="F59" s="225">
        <v>2840</v>
      </c>
      <c r="G59" s="225">
        <v>2640</v>
      </c>
      <c r="H59" s="225">
        <v>6225</v>
      </c>
    </row>
    <row r="60" spans="1:8" ht="11.25" customHeight="1">
      <c r="A60" s="220">
        <v>2011</v>
      </c>
      <c r="B60" s="231">
        <v>2350</v>
      </c>
      <c r="C60" s="225">
        <v>6000</v>
      </c>
      <c r="D60" s="225">
        <v>6820</v>
      </c>
      <c r="E60" s="225">
        <v>4290</v>
      </c>
      <c r="F60" s="225">
        <v>2856</v>
      </c>
      <c r="G60" s="225">
        <v>2660</v>
      </c>
      <c r="H60" s="225">
        <v>5250</v>
      </c>
    </row>
    <row r="61" spans="1:8" ht="11.25" customHeight="1">
      <c r="A61" s="220">
        <v>2012</v>
      </c>
      <c r="B61" s="231">
        <v>1202</v>
      </c>
      <c r="C61" s="225">
        <v>6771</v>
      </c>
      <c r="D61" s="225">
        <v>6195</v>
      </c>
      <c r="E61" s="225">
        <v>4940</v>
      </c>
      <c r="F61" s="225">
        <v>2340</v>
      </c>
      <c r="G61" s="225">
        <v>2850</v>
      </c>
      <c r="H61" s="225">
        <v>5405</v>
      </c>
    </row>
    <row r="62" spans="1:8" ht="11.25" customHeight="1">
      <c r="A62" s="220">
        <v>2013</v>
      </c>
      <c r="B62" s="231">
        <v>1800</v>
      </c>
      <c r="C62" s="225">
        <v>5800</v>
      </c>
      <c r="D62" s="225">
        <v>6262</v>
      </c>
      <c r="E62" s="225">
        <v>5580</v>
      </c>
      <c r="F62" s="225">
        <v>2414</v>
      </c>
      <c r="G62" s="225">
        <v>2734</v>
      </c>
      <c r="H62" s="225">
        <v>5520</v>
      </c>
    </row>
    <row r="63" spans="1:8" ht="11.25" customHeight="1">
      <c r="A63" s="220">
        <v>2014</v>
      </c>
      <c r="B63" s="231">
        <v>1334</v>
      </c>
      <c r="C63" s="225">
        <v>6384</v>
      </c>
      <c r="D63" s="225">
        <v>4827</v>
      </c>
      <c r="E63" s="225">
        <v>5130</v>
      </c>
      <c r="F63" s="225">
        <v>2964</v>
      </c>
      <c r="G63" s="225">
        <v>1862</v>
      </c>
      <c r="H63" s="225">
        <v>5200</v>
      </c>
    </row>
    <row r="64" spans="1:8" ht="11.25" customHeight="1">
      <c r="A64" s="220">
        <v>2015</v>
      </c>
      <c r="B64" s="231">
        <v>1584</v>
      </c>
      <c r="C64" s="225">
        <v>5512</v>
      </c>
      <c r="D64" s="225">
        <v>5880</v>
      </c>
      <c r="E64" s="225">
        <v>5510</v>
      </c>
      <c r="F64" s="225">
        <v>2415</v>
      </c>
      <c r="G64" s="225">
        <v>2736</v>
      </c>
      <c r="H64" s="225">
        <v>5520</v>
      </c>
    </row>
    <row r="65" spans="1:8" ht="11.25" customHeight="1">
      <c r="A65" s="220">
        <v>2016</v>
      </c>
      <c r="B65" s="231">
        <v>2447.5</v>
      </c>
      <c r="C65" s="225">
        <v>5616</v>
      </c>
      <c r="D65" s="225">
        <v>7770</v>
      </c>
      <c r="E65" s="225">
        <v>7106</v>
      </c>
      <c r="F65" s="225">
        <v>2838</v>
      </c>
      <c r="G65" s="225">
        <v>1584</v>
      </c>
      <c r="H65" s="225">
        <v>7250</v>
      </c>
    </row>
    <row r="66" spans="1:8" ht="11.25" customHeight="1">
      <c r="A66" s="220">
        <v>2017</v>
      </c>
      <c r="B66" s="231">
        <v>1802.5</v>
      </c>
      <c r="C66" s="225">
        <v>6201</v>
      </c>
      <c r="D66" s="225">
        <v>8690</v>
      </c>
      <c r="E66" s="225">
        <v>7942</v>
      </c>
      <c r="F66" s="225">
        <v>2573</v>
      </c>
      <c r="G66" s="225">
        <v>2156</v>
      </c>
      <c r="H66" s="225">
        <v>6380</v>
      </c>
    </row>
    <row r="67" spans="1:8" ht="11.25" customHeight="1">
      <c r="A67" s="220">
        <v>2018</v>
      </c>
      <c r="B67" s="223" t="s">
        <v>213</v>
      </c>
      <c r="C67" s="225">
        <v>6426</v>
      </c>
      <c r="D67" s="225">
        <v>8100</v>
      </c>
      <c r="E67" s="225">
        <v>5356</v>
      </c>
      <c r="F67" s="225">
        <v>3055</v>
      </c>
      <c r="G67" s="225">
        <v>989</v>
      </c>
      <c r="H67" s="225">
        <v>7820</v>
      </c>
    </row>
    <row r="68" spans="1:8" ht="11.25" customHeight="1">
      <c r="A68" s="220">
        <v>2019</v>
      </c>
      <c r="B68" s="231">
        <v>2525</v>
      </c>
      <c r="C68" s="225">
        <v>4600</v>
      </c>
      <c r="D68" s="225">
        <v>9065</v>
      </c>
      <c r="E68" s="225">
        <v>8229</v>
      </c>
      <c r="F68" s="225">
        <v>2318</v>
      </c>
      <c r="G68" s="225">
        <v>1440</v>
      </c>
      <c r="H68" s="225">
        <v>6235</v>
      </c>
    </row>
    <row r="69" spans="1:8" ht="11.25" customHeight="1">
      <c r="A69" s="220">
        <v>2020</v>
      </c>
      <c r="B69" s="231">
        <v>2090</v>
      </c>
      <c r="C69" s="225">
        <v>4212</v>
      </c>
      <c r="D69" s="225">
        <v>8981.5</v>
      </c>
      <c r="E69" s="225">
        <v>7440</v>
      </c>
      <c r="F69" s="225">
        <v>2541</v>
      </c>
      <c r="G69" s="225">
        <v>1482</v>
      </c>
      <c r="H69" s="225">
        <v>5510</v>
      </c>
    </row>
    <row r="70" spans="1:8" ht="11.25" customHeight="1">
      <c r="A70" s="220">
        <v>2021</v>
      </c>
      <c r="B70" s="231">
        <v>2024</v>
      </c>
      <c r="C70" s="225">
        <v>4368</v>
      </c>
      <c r="D70" s="225">
        <v>10164</v>
      </c>
      <c r="E70" s="225">
        <v>6580</v>
      </c>
      <c r="F70" s="225">
        <v>2775</v>
      </c>
      <c r="G70" s="225">
        <v>1258</v>
      </c>
      <c r="H70" s="225">
        <v>4575</v>
      </c>
    </row>
    <row r="71" spans="1:8" ht="11.25" customHeight="1">
      <c r="A71" s="221">
        <v>2022</v>
      </c>
      <c r="B71" s="232">
        <v>2132</v>
      </c>
      <c r="C71" s="233">
        <v>5106</v>
      </c>
      <c r="D71" s="233">
        <v>9176</v>
      </c>
      <c r="E71" s="233">
        <v>6567</v>
      </c>
      <c r="F71" s="233">
        <v>2863</v>
      </c>
      <c r="G71" s="233">
        <v>1170</v>
      </c>
      <c r="H71" s="233">
        <v>3549</v>
      </c>
    </row>
    <row r="72" spans="1:8" ht="11.25" customHeight="1">
      <c r="A72" s="151" t="s">
        <v>223</v>
      </c>
      <c r="B72" s="19"/>
      <c r="C72" s="19"/>
    </row>
    <row r="73" spans="1:8" ht="11.25" customHeight="1">
      <c r="A73" s="151" t="s">
        <v>224</v>
      </c>
      <c r="B73" s="19"/>
      <c r="C73" s="19"/>
    </row>
    <row r="74" spans="1:8" ht="11.25" customHeight="1">
      <c r="A74" s="19" t="s">
        <v>211</v>
      </c>
      <c r="B74" s="5"/>
      <c r="C74" s="19"/>
    </row>
    <row r="75" spans="1:8" ht="11.25" customHeight="1">
      <c r="A75" s="5" t="s">
        <v>116</v>
      </c>
      <c r="B75" s="5"/>
      <c r="C75" s="19"/>
    </row>
    <row r="76" spans="1:8" ht="11.25" customHeight="1">
      <c r="A76" s="29" t="s">
        <v>214</v>
      </c>
      <c r="B76" s="5"/>
      <c r="C76" s="19"/>
    </row>
    <row r="77" spans="1:8" ht="11.25" customHeight="1">
      <c r="B77" s="5"/>
      <c r="C77" s="19"/>
    </row>
    <row r="78" spans="1:8" ht="11.1" customHeight="1"/>
    <row r="79" spans="1:8" ht="11.1" customHeight="1">
      <c r="A79" s="5"/>
    </row>
    <row r="80" spans="1:8">
      <c r="A80" s="5"/>
    </row>
  </sheetData>
  <pageMargins left="0.7" right="0.7" top="0.75" bottom="0.75" header="0.3" footer="0.3"/>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9D8AC-808C-4E4F-9E76-2A11EAC44F09}">
  <sheetPr transitionEvaluation="1" codeName="Sheet107">
    <pageSetUpPr fitToPage="1"/>
  </sheetPr>
  <dimension ref="A1:R52"/>
  <sheetViews>
    <sheetView showGridLines="0" zoomScale="140" zoomScaleNormal="140" workbookViewId="0"/>
  </sheetViews>
  <sheetFormatPr defaultColWidth="9.140625" defaultRowHeight="11.25"/>
  <cols>
    <col min="1" max="1" width="11.140625" style="21" customWidth="1"/>
    <col min="2" max="6" width="14.42578125" style="21" customWidth="1"/>
    <col min="7" max="18" width="9.140625" style="21" customWidth="1"/>
    <col min="19" max="16384" width="9.140625" style="21"/>
  </cols>
  <sheetData>
    <row r="1" spans="1:18" ht="11.25" customHeight="1">
      <c r="A1" s="83" t="s">
        <v>81</v>
      </c>
      <c r="B1" s="84"/>
      <c r="C1" s="84"/>
      <c r="D1" s="84"/>
      <c r="E1" s="84"/>
      <c r="F1" s="84"/>
    </row>
    <row r="2" spans="1:18" ht="22.5">
      <c r="A2" s="89" t="s">
        <v>23</v>
      </c>
      <c r="B2" s="88" t="s">
        <v>78</v>
      </c>
      <c r="C2" s="88" t="s">
        <v>242</v>
      </c>
      <c r="D2" s="88" t="s">
        <v>80</v>
      </c>
      <c r="E2" s="88" t="s">
        <v>243</v>
      </c>
      <c r="F2" s="88" t="s">
        <v>79</v>
      </c>
      <c r="L2" s="85"/>
      <c r="M2" s="85"/>
      <c r="N2" s="85"/>
      <c r="O2" s="85"/>
      <c r="P2" s="85"/>
      <c r="Q2" s="85"/>
      <c r="R2" s="85"/>
    </row>
    <row r="3" spans="1:18" ht="11.25" customHeight="1">
      <c r="A3" s="90">
        <v>1993</v>
      </c>
      <c r="B3" s="86">
        <v>11940</v>
      </c>
      <c r="C3" s="86">
        <v>2659</v>
      </c>
      <c r="D3" s="86">
        <v>22457</v>
      </c>
      <c r="E3" s="86">
        <v>1813</v>
      </c>
      <c r="F3" s="86">
        <v>38869</v>
      </c>
    </row>
    <row r="4" spans="1:18" ht="11.25" customHeight="1">
      <c r="A4" s="26">
        <v>1994</v>
      </c>
      <c r="B4" s="86">
        <v>12292</v>
      </c>
      <c r="C4" s="86">
        <v>2940</v>
      </c>
      <c r="D4" s="86">
        <v>23287</v>
      </c>
      <c r="E4" s="86">
        <v>1833</v>
      </c>
      <c r="F4" s="86">
        <v>40352</v>
      </c>
    </row>
    <row r="5" spans="1:18" ht="11.25" customHeight="1">
      <c r="A5" s="26">
        <v>1995</v>
      </c>
      <c r="B5" s="86">
        <v>13548</v>
      </c>
      <c r="C5" s="86">
        <v>2777</v>
      </c>
      <c r="D5" s="86">
        <v>21430</v>
      </c>
      <c r="E5" s="86">
        <v>1961</v>
      </c>
      <c r="F5" s="86">
        <v>39716</v>
      </c>
      <c r="L5" s="85"/>
      <c r="M5" s="85"/>
      <c r="N5" s="85"/>
      <c r="O5" s="85"/>
    </row>
    <row r="6" spans="1:18" ht="11.25" customHeight="1">
      <c r="A6" s="26">
        <v>1996</v>
      </c>
      <c r="B6" s="86">
        <v>15671</v>
      </c>
      <c r="C6" s="86">
        <v>3210</v>
      </c>
      <c r="D6" s="86">
        <v>25953</v>
      </c>
      <c r="E6" s="86">
        <v>2100</v>
      </c>
      <c r="F6" s="86">
        <v>46934</v>
      </c>
    </row>
    <row r="7" spans="1:18" ht="11.25" customHeight="1">
      <c r="A7" s="26">
        <v>1997</v>
      </c>
      <c r="B7" s="86">
        <v>16487</v>
      </c>
      <c r="C7" s="86">
        <v>3250</v>
      </c>
      <c r="D7" s="86">
        <v>26573</v>
      </c>
      <c r="E7" s="86">
        <v>2660</v>
      </c>
      <c r="F7" s="86">
        <v>48970</v>
      </c>
      <c r="O7" s="11"/>
      <c r="P7" s="11"/>
      <c r="Q7" s="11"/>
      <c r="R7" s="11"/>
    </row>
    <row r="8" spans="1:18" ht="11.25" customHeight="1">
      <c r="A8" s="26">
        <v>1998</v>
      </c>
      <c r="B8" s="86">
        <v>16644</v>
      </c>
      <c r="C8" s="86">
        <v>3319</v>
      </c>
      <c r="D8" s="86">
        <v>30919</v>
      </c>
      <c r="E8" s="86">
        <v>2847</v>
      </c>
      <c r="F8" s="86">
        <v>53729</v>
      </c>
      <c r="O8" s="25"/>
      <c r="P8" s="11"/>
      <c r="Q8" s="11"/>
      <c r="R8" s="11"/>
    </row>
    <row r="9" spans="1:18" ht="11.25" customHeight="1">
      <c r="A9" s="26">
        <v>1999</v>
      </c>
      <c r="B9" s="86">
        <v>18355</v>
      </c>
      <c r="C9" s="86">
        <v>4300</v>
      </c>
      <c r="D9" s="86">
        <v>34906</v>
      </c>
      <c r="E9" s="86">
        <v>2694</v>
      </c>
      <c r="F9" s="86">
        <v>60255</v>
      </c>
      <c r="O9" s="11"/>
      <c r="P9" s="11"/>
      <c r="Q9" s="11"/>
      <c r="R9" s="11"/>
    </row>
    <row r="10" spans="1:18" ht="11.25" customHeight="1">
      <c r="A10" s="26">
        <v>2000</v>
      </c>
      <c r="B10" s="86">
        <v>19998</v>
      </c>
      <c r="C10" s="86">
        <v>3620</v>
      </c>
      <c r="D10" s="86">
        <v>34952</v>
      </c>
      <c r="E10" s="86">
        <v>2789</v>
      </c>
      <c r="F10" s="86">
        <v>61359</v>
      </c>
      <c r="O10" s="11"/>
      <c r="P10" s="11"/>
      <c r="Q10" s="11"/>
      <c r="R10" s="11"/>
    </row>
    <row r="11" spans="1:18" ht="11.25" customHeight="1">
      <c r="A11" s="26">
        <v>2001</v>
      </c>
      <c r="B11" s="86">
        <v>20884</v>
      </c>
      <c r="C11" s="86">
        <v>3359</v>
      </c>
      <c r="D11" s="86">
        <v>33354</v>
      </c>
      <c r="E11" s="86">
        <v>2595</v>
      </c>
      <c r="F11" s="86">
        <v>60192</v>
      </c>
      <c r="O11" s="11"/>
      <c r="P11" s="11"/>
      <c r="Q11" s="11"/>
      <c r="R11" s="11"/>
    </row>
    <row r="12" spans="1:18" ht="11.25" customHeight="1">
      <c r="A12" s="26">
        <v>2002</v>
      </c>
      <c r="B12" s="86">
        <v>21588</v>
      </c>
      <c r="C12" s="86">
        <v>3571</v>
      </c>
      <c r="D12" s="86">
        <v>36269</v>
      </c>
      <c r="E12" s="86">
        <v>3133</v>
      </c>
      <c r="F12" s="86">
        <v>64561</v>
      </c>
    </row>
    <row r="13" spans="1:18" ht="11.25" customHeight="1">
      <c r="A13" s="26">
        <v>2003</v>
      </c>
      <c r="B13" s="86">
        <v>29211</v>
      </c>
      <c r="C13" s="86">
        <v>5153</v>
      </c>
      <c r="D13" s="86">
        <v>35290</v>
      </c>
      <c r="E13" s="86">
        <v>3529</v>
      </c>
      <c r="F13" s="86">
        <v>73183</v>
      </c>
    </row>
    <row r="14" spans="1:18" ht="11.25" customHeight="1">
      <c r="A14" s="26">
        <v>2004</v>
      </c>
      <c r="B14" s="86">
        <v>26113</v>
      </c>
      <c r="C14" s="86">
        <v>4944</v>
      </c>
      <c r="D14" s="86">
        <v>33703</v>
      </c>
      <c r="E14" s="86">
        <v>3509</v>
      </c>
      <c r="F14" s="86">
        <v>68269</v>
      </c>
    </row>
    <row r="15" spans="1:18" ht="11.25" customHeight="1">
      <c r="A15" s="26">
        <v>2005</v>
      </c>
      <c r="B15" s="86">
        <v>28587</v>
      </c>
      <c r="C15" s="86">
        <v>6135</v>
      </c>
      <c r="D15" s="86">
        <v>35110</v>
      </c>
      <c r="E15" s="86">
        <v>2950</v>
      </c>
      <c r="F15" s="86">
        <v>72782</v>
      </c>
    </row>
    <row r="16" spans="1:18" ht="11.25" customHeight="1">
      <c r="A16" s="26">
        <v>2006</v>
      </c>
      <c r="B16" s="86">
        <v>27378</v>
      </c>
      <c r="C16" s="86">
        <v>5804</v>
      </c>
      <c r="D16" s="86">
        <v>40443</v>
      </c>
      <c r="E16" s="86">
        <v>3416</v>
      </c>
      <c r="F16" s="86">
        <v>77041</v>
      </c>
    </row>
    <row r="17" spans="1:7" ht="11.25" customHeight="1">
      <c r="A17" s="26">
        <v>2007</v>
      </c>
      <c r="B17" s="86">
        <v>26489</v>
      </c>
      <c r="C17" s="86">
        <v>5714</v>
      </c>
      <c r="D17" s="86">
        <v>39910</v>
      </c>
      <c r="E17" s="86">
        <v>3031</v>
      </c>
      <c r="F17" s="86">
        <v>75144</v>
      </c>
    </row>
    <row r="18" spans="1:7" ht="11.25" customHeight="1">
      <c r="A18" s="26">
        <v>2008</v>
      </c>
      <c r="B18" s="86">
        <v>27831</v>
      </c>
      <c r="C18" s="86">
        <v>6092</v>
      </c>
      <c r="D18" s="86">
        <v>43397</v>
      </c>
      <c r="E18" s="86">
        <v>2721</v>
      </c>
      <c r="F18" s="86">
        <v>80041</v>
      </c>
    </row>
    <row r="19" spans="1:7" ht="11.25" customHeight="1">
      <c r="A19" s="26">
        <v>2009</v>
      </c>
      <c r="B19" s="86">
        <v>27251</v>
      </c>
      <c r="C19" s="86">
        <v>5137</v>
      </c>
      <c r="D19" s="86">
        <v>43741</v>
      </c>
      <c r="E19" s="86">
        <v>2668</v>
      </c>
      <c r="F19" s="86">
        <v>78797</v>
      </c>
    </row>
    <row r="20" spans="1:7" ht="11.25" customHeight="1">
      <c r="A20" s="26">
        <v>2010</v>
      </c>
      <c r="B20" s="86">
        <v>26651</v>
      </c>
      <c r="C20" s="86">
        <v>5664</v>
      </c>
      <c r="D20" s="86">
        <v>45472</v>
      </c>
      <c r="E20" s="86">
        <v>2766</v>
      </c>
      <c r="F20" s="86">
        <v>80553</v>
      </c>
      <c r="G20" s="25"/>
    </row>
    <row r="21" spans="1:7" ht="11.25" customHeight="1">
      <c r="A21" s="26">
        <v>2011</v>
      </c>
      <c r="B21" s="87">
        <v>27816</v>
      </c>
      <c r="C21" s="87">
        <v>5386</v>
      </c>
      <c r="D21" s="87">
        <v>46459</v>
      </c>
      <c r="E21" s="87">
        <v>2870</v>
      </c>
      <c r="F21" s="87">
        <v>82531</v>
      </c>
      <c r="G21" s="25"/>
    </row>
    <row r="22" spans="1:7" ht="11.25" customHeight="1">
      <c r="A22" s="26">
        <v>2012</v>
      </c>
      <c r="B22" s="87">
        <v>24165</v>
      </c>
      <c r="C22" s="87">
        <v>7739</v>
      </c>
      <c r="D22" s="87">
        <v>44754</v>
      </c>
      <c r="E22" s="87">
        <v>598</v>
      </c>
      <c r="F22" s="87">
        <v>77256</v>
      </c>
      <c r="G22" s="25"/>
    </row>
    <row r="23" spans="1:7" ht="11.25" customHeight="1">
      <c r="A23" s="26">
        <v>2013</v>
      </c>
      <c r="B23" s="87">
        <v>23166</v>
      </c>
      <c r="C23" s="87">
        <v>7727</v>
      </c>
      <c r="D23" s="87">
        <v>46891</v>
      </c>
      <c r="E23" s="87">
        <v>559</v>
      </c>
      <c r="F23" s="87">
        <v>78343</v>
      </c>
      <c r="G23" s="25"/>
    </row>
    <row r="24" spans="1:7" ht="11.25" customHeight="1">
      <c r="A24" s="26">
        <v>2014</v>
      </c>
      <c r="B24" s="87">
        <f>13898+9001+128</f>
        <v>23027</v>
      </c>
      <c r="C24" s="87">
        <f>3276+4425+28</f>
        <v>7729</v>
      </c>
      <c r="D24" s="87">
        <v>51868</v>
      </c>
      <c r="E24" s="87">
        <f>369+55+1</f>
        <v>425</v>
      </c>
      <c r="F24" s="87">
        <v>83049</v>
      </c>
      <c r="G24" s="25"/>
    </row>
    <row r="25" spans="1:7" ht="11.25" customHeight="1">
      <c r="A25" s="26">
        <v>2015</v>
      </c>
      <c r="B25" s="87">
        <f>13605+9421+6965+3936</f>
        <v>33927</v>
      </c>
      <c r="C25" s="87">
        <f>3102+3855+64+1345</f>
        <v>8366</v>
      </c>
      <c r="D25" s="87">
        <v>54477</v>
      </c>
      <c r="E25" s="87">
        <f>461+895+1</f>
        <v>1357</v>
      </c>
      <c r="F25" s="87">
        <v>98127</v>
      </c>
      <c r="G25" s="25"/>
    </row>
    <row r="26" spans="1:7" ht="11.25" customHeight="1">
      <c r="A26" s="26">
        <v>2016</v>
      </c>
      <c r="B26" s="87">
        <f>14633+19963+300</f>
        <v>34896</v>
      </c>
      <c r="C26" s="87">
        <f>3222+4916+53</f>
        <v>8191</v>
      </c>
      <c r="D26" s="87">
        <v>53732</v>
      </c>
      <c r="E26" s="87">
        <f>597+4175+24</f>
        <v>4796</v>
      </c>
      <c r="F26" s="87">
        <v>101615</v>
      </c>
      <c r="G26" s="25"/>
    </row>
    <row r="27" spans="1:7" ht="11.25" customHeight="1">
      <c r="A27" s="26">
        <v>2017</v>
      </c>
      <c r="B27" s="87">
        <f>11842+19580+247</f>
        <v>31669</v>
      </c>
      <c r="C27" s="87">
        <f>2444+4144+38+1</f>
        <v>6627</v>
      </c>
      <c r="D27" s="87">
        <v>58478</v>
      </c>
      <c r="E27" s="87">
        <f>513+311+16</f>
        <v>840</v>
      </c>
      <c r="F27" s="87">
        <v>97614</v>
      </c>
      <c r="G27" s="25"/>
    </row>
    <row r="28" spans="1:7" ht="11.25" customHeight="1">
      <c r="A28" s="26">
        <v>2018</v>
      </c>
      <c r="B28" s="87">
        <f>13656+17197+275+20</f>
        <v>31148</v>
      </c>
      <c r="C28" s="87">
        <f>3206+3597+86+8</f>
        <v>6897</v>
      </c>
      <c r="D28" s="87">
        <v>58642</v>
      </c>
      <c r="E28" s="87">
        <v>3743</v>
      </c>
      <c r="F28" s="87">
        <v>100430</v>
      </c>
      <c r="G28" s="25"/>
    </row>
    <row r="29" spans="1:7" ht="11.25" customHeight="1">
      <c r="A29" s="26">
        <v>2019</v>
      </c>
      <c r="B29" s="87">
        <v>25142</v>
      </c>
      <c r="C29" s="87">
        <v>5798</v>
      </c>
      <c r="D29" s="87">
        <v>58605</v>
      </c>
      <c r="E29" s="87">
        <v>3221</v>
      </c>
      <c r="F29" s="87">
        <v>92766</v>
      </c>
      <c r="G29" s="25"/>
    </row>
    <row r="30" spans="1:7" ht="11.25" customHeight="1">
      <c r="A30" s="26">
        <v>2020</v>
      </c>
      <c r="B30" s="87">
        <v>23026</v>
      </c>
      <c r="C30" s="87">
        <v>5638</v>
      </c>
      <c r="D30" s="87">
        <v>60649</v>
      </c>
      <c r="E30" s="87">
        <v>2757</v>
      </c>
      <c r="F30" s="87">
        <v>92070</v>
      </c>
      <c r="G30" s="25"/>
    </row>
    <row r="31" spans="1:7" ht="11.25" customHeight="1">
      <c r="A31" s="26">
        <v>2021</v>
      </c>
      <c r="B31" s="87">
        <v>15634</v>
      </c>
      <c r="C31" s="87">
        <v>5526</v>
      </c>
      <c r="D31" s="87">
        <v>56701</v>
      </c>
      <c r="E31" s="87">
        <v>504</v>
      </c>
      <c r="F31" s="234">
        <v>78365</v>
      </c>
      <c r="G31" s="25"/>
    </row>
    <row r="32" spans="1:7" ht="11.25" customHeight="1">
      <c r="A32" s="91">
        <v>2022</v>
      </c>
      <c r="B32" s="235">
        <v>17115</v>
      </c>
      <c r="C32" s="235">
        <v>6279</v>
      </c>
      <c r="D32" s="235">
        <v>55222</v>
      </c>
      <c r="E32" s="235">
        <v>670</v>
      </c>
      <c r="F32" s="235">
        <v>79286</v>
      </c>
    </row>
    <row r="33" spans="1:11" ht="11.25" customHeight="1">
      <c r="A33" s="413" t="s">
        <v>211</v>
      </c>
    </row>
    <row r="34" spans="1:11" ht="11.25" customHeight="1">
      <c r="A34" s="24" t="s">
        <v>238</v>
      </c>
    </row>
    <row r="35" spans="1:11" ht="11.25" customHeight="1">
      <c r="A35" s="23" t="s">
        <v>45</v>
      </c>
    </row>
    <row r="36" spans="1:11">
      <c r="A36" s="23" t="s">
        <v>216</v>
      </c>
      <c r="I36" s="22"/>
    </row>
    <row r="37" spans="1:11">
      <c r="I37" s="22"/>
    </row>
    <row r="38" spans="1:11">
      <c r="I38" s="22"/>
    </row>
    <row r="46" spans="1:11">
      <c r="B46" s="25"/>
      <c r="C46" s="25"/>
      <c r="D46" s="25"/>
      <c r="E46" s="25"/>
      <c r="F46" s="25"/>
      <c r="G46" s="25"/>
      <c r="H46" s="25"/>
      <c r="I46" s="25"/>
      <c r="J46" s="25"/>
      <c r="K46" s="25"/>
    </row>
    <row r="47" spans="1:11">
      <c r="D47" s="85"/>
      <c r="E47" s="85"/>
      <c r="F47" s="85"/>
      <c r="I47" s="85"/>
      <c r="J47" s="85"/>
      <c r="K47" s="85"/>
    </row>
    <row r="50" spans="4:11">
      <c r="D50" s="85"/>
      <c r="E50" s="85"/>
      <c r="F50" s="85"/>
      <c r="I50" s="85"/>
      <c r="K50" s="85"/>
    </row>
    <row r="51" spans="4:11">
      <c r="D51" s="85"/>
      <c r="E51" s="85"/>
      <c r="F51" s="85"/>
      <c r="I51" s="85"/>
      <c r="K51" s="85"/>
    </row>
    <row r="52" spans="4:11">
      <c r="D52" s="85"/>
      <c r="E52" s="85"/>
      <c r="F52" s="85"/>
      <c r="I52" s="85"/>
      <c r="K52" s="85"/>
    </row>
  </sheetData>
  <phoneticPr fontId="72" type="noConversion"/>
  <pageMargins left="0.66700000000000004" right="0.66700000000000004" top="0.38" bottom="0.83299999999999996" header="0" footer="0"/>
  <pageSetup scale="87" firstPageNumber="13"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E97F8-1514-4052-AF2F-E93C55202DB3}">
  <sheetPr transitionEvaluation="1" codeName="Sheet108">
    <pageSetUpPr fitToPage="1"/>
  </sheetPr>
  <dimension ref="A1:P48"/>
  <sheetViews>
    <sheetView showGridLines="0" zoomScale="140" zoomScaleNormal="140" workbookViewId="0">
      <selection activeCell="B37" sqref="B37"/>
    </sheetView>
  </sheetViews>
  <sheetFormatPr defaultColWidth="9.140625" defaultRowHeight="11.25"/>
  <cols>
    <col min="1" max="1" width="11.140625" style="30" customWidth="1"/>
    <col min="2" max="14" width="14.42578125" style="30" customWidth="1"/>
    <col min="15" max="15" width="9.42578125" style="30" customWidth="1"/>
    <col min="16" max="16384" width="9.140625" style="30"/>
  </cols>
  <sheetData>
    <row r="1" spans="1:15" ht="11.25" customHeight="1">
      <c r="A1" s="124" t="s">
        <v>170</v>
      </c>
      <c r="B1" s="125"/>
      <c r="C1" s="125"/>
      <c r="D1" s="125"/>
      <c r="E1" s="125"/>
      <c r="F1" s="125"/>
      <c r="G1" s="125"/>
      <c r="H1" s="125"/>
      <c r="I1" s="125"/>
      <c r="J1" s="125"/>
      <c r="K1" s="125"/>
      <c r="L1" s="125"/>
      <c r="M1" s="125"/>
      <c r="N1" s="125"/>
    </row>
    <row r="2" spans="1:15" s="130" customFormat="1" ht="22.5">
      <c r="A2" s="393" t="s">
        <v>23</v>
      </c>
      <c r="B2" s="394" t="s">
        <v>193</v>
      </c>
      <c r="C2" s="394" t="s">
        <v>194</v>
      </c>
      <c r="D2" s="394" t="s">
        <v>195</v>
      </c>
      <c r="E2" s="394" t="s">
        <v>196</v>
      </c>
      <c r="F2" s="394" t="s">
        <v>197</v>
      </c>
      <c r="G2" s="394" t="s">
        <v>198</v>
      </c>
      <c r="H2" s="394" t="s">
        <v>199</v>
      </c>
      <c r="I2" s="394" t="s">
        <v>200</v>
      </c>
      <c r="J2" s="394" t="s">
        <v>201</v>
      </c>
      <c r="K2" s="394" t="s">
        <v>202</v>
      </c>
      <c r="L2" s="394" t="s">
        <v>203</v>
      </c>
      <c r="M2" s="394" t="s">
        <v>204</v>
      </c>
      <c r="N2" s="394" t="s">
        <v>205</v>
      </c>
    </row>
    <row r="3" spans="1:15" ht="11.25" customHeight="1">
      <c r="A3" s="126">
        <v>1995</v>
      </c>
      <c r="B3" s="405" t="s">
        <v>212</v>
      </c>
      <c r="C3" s="405" t="s">
        <v>212</v>
      </c>
      <c r="D3" s="405" t="s">
        <v>212</v>
      </c>
      <c r="E3" s="405" t="s">
        <v>212</v>
      </c>
      <c r="F3" s="131">
        <v>19.5</v>
      </c>
      <c r="G3" s="131">
        <v>20</v>
      </c>
      <c r="H3" s="131">
        <v>15.9</v>
      </c>
      <c r="I3" s="406" t="s">
        <v>212</v>
      </c>
      <c r="J3" s="406" t="s">
        <v>212</v>
      </c>
      <c r="K3" s="406" t="s">
        <v>212</v>
      </c>
      <c r="L3" s="131">
        <v>22.4</v>
      </c>
      <c r="M3" s="406" t="s">
        <v>212</v>
      </c>
      <c r="N3" s="131">
        <v>18.2</v>
      </c>
    </row>
    <row r="4" spans="1:15" ht="11.25" customHeight="1">
      <c r="A4" s="126">
        <v>1996</v>
      </c>
      <c r="B4" s="406" t="s">
        <v>212</v>
      </c>
      <c r="C4" s="406" t="s">
        <v>212</v>
      </c>
      <c r="D4" s="406" t="s">
        <v>212</v>
      </c>
      <c r="E4" s="406" t="s">
        <v>212</v>
      </c>
      <c r="F4" s="131">
        <v>17.5</v>
      </c>
      <c r="G4" s="131">
        <v>23.4</v>
      </c>
      <c r="H4" s="131">
        <v>12</v>
      </c>
      <c r="I4" s="131">
        <v>11.3</v>
      </c>
      <c r="J4" s="131">
        <v>21.7</v>
      </c>
      <c r="K4" s="131">
        <v>24</v>
      </c>
      <c r="L4" s="131">
        <v>23.1</v>
      </c>
      <c r="M4" s="406" t="s">
        <v>212</v>
      </c>
      <c r="N4" s="131">
        <v>18.2</v>
      </c>
    </row>
    <row r="5" spans="1:15" ht="11.25" customHeight="1">
      <c r="A5" s="126">
        <v>1997</v>
      </c>
      <c r="B5" s="406" t="s">
        <v>212</v>
      </c>
      <c r="C5" s="406" t="s">
        <v>212</v>
      </c>
      <c r="D5" s="406" t="s">
        <v>212</v>
      </c>
      <c r="E5" s="406" t="s">
        <v>212</v>
      </c>
      <c r="F5" s="132">
        <v>20.399999999999999</v>
      </c>
      <c r="G5" s="132">
        <v>17.600000000000001</v>
      </c>
      <c r="H5" s="132">
        <v>14.4</v>
      </c>
      <c r="I5" s="132">
        <v>15</v>
      </c>
      <c r="J5" s="132">
        <v>22</v>
      </c>
      <c r="K5" s="132">
        <v>25.3</v>
      </c>
      <c r="L5" s="132">
        <v>22.1</v>
      </c>
      <c r="M5" s="132">
        <v>15</v>
      </c>
      <c r="N5" s="133">
        <v>18</v>
      </c>
    </row>
    <row r="6" spans="1:15" ht="11.25" customHeight="1">
      <c r="A6" s="126">
        <v>1998</v>
      </c>
      <c r="B6" s="406" t="s">
        <v>212</v>
      </c>
      <c r="C6" s="406" t="s">
        <v>212</v>
      </c>
      <c r="D6" s="406" t="s">
        <v>212</v>
      </c>
      <c r="E6" s="406" t="s">
        <v>212</v>
      </c>
      <c r="F6" s="132">
        <v>30.7</v>
      </c>
      <c r="G6" s="132">
        <v>15.8</v>
      </c>
      <c r="H6" s="132">
        <v>16.2</v>
      </c>
      <c r="I6" s="132">
        <v>11.8</v>
      </c>
      <c r="J6" s="132">
        <v>15.5</v>
      </c>
      <c r="K6" s="132">
        <v>19.7</v>
      </c>
      <c r="L6" s="132">
        <v>13.5</v>
      </c>
      <c r="M6" s="132">
        <v>18.899999999999999</v>
      </c>
      <c r="N6" s="133">
        <v>18.3</v>
      </c>
    </row>
    <row r="7" spans="1:15" ht="11.25" customHeight="1">
      <c r="A7" s="126">
        <v>1999</v>
      </c>
      <c r="B7" s="406" t="s">
        <v>212</v>
      </c>
      <c r="C7" s="406" t="s">
        <v>212</v>
      </c>
      <c r="D7" s="406" t="s">
        <v>212</v>
      </c>
      <c r="E7" s="406" t="s">
        <v>212</v>
      </c>
      <c r="F7" s="132">
        <v>25.7</v>
      </c>
      <c r="G7" s="132">
        <v>15.1</v>
      </c>
      <c r="H7" s="132">
        <v>13.1</v>
      </c>
      <c r="I7" s="132">
        <v>13.5</v>
      </c>
      <c r="J7" s="132">
        <v>15.9</v>
      </c>
      <c r="K7" s="132">
        <v>17.2</v>
      </c>
      <c r="L7" s="132">
        <v>19.600000000000001</v>
      </c>
      <c r="M7" s="132">
        <v>28.7</v>
      </c>
      <c r="N7" s="133">
        <v>17</v>
      </c>
    </row>
    <row r="8" spans="1:15" ht="11.25" customHeight="1">
      <c r="A8" s="126">
        <v>2000</v>
      </c>
      <c r="B8" s="406" t="s">
        <v>212</v>
      </c>
      <c r="C8" s="406" t="s">
        <v>212</v>
      </c>
      <c r="D8" s="406" t="s">
        <v>212</v>
      </c>
      <c r="E8" s="406" t="s">
        <v>212</v>
      </c>
      <c r="F8" s="132">
        <v>16.600000000000001</v>
      </c>
      <c r="G8" s="132">
        <v>17.899999999999999</v>
      </c>
      <c r="H8" s="132">
        <v>15.9</v>
      </c>
      <c r="I8" s="132">
        <v>12.3</v>
      </c>
      <c r="J8" s="132">
        <v>19</v>
      </c>
      <c r="K8" s="132">
        <v>26.1</v>
      </c>
      <c r="L8" s="132">
        <v>25</v>
      </c>
      <c r="M8" s="132">
        <v>35.1</v>
      </c>
      <c r="N8" s="133">
        <v>17.100000000000001</v>
      </c>
    </row>
    <row r="9" spans="1:15" ht="11.25" customHeight="1">
      <c r="A9" s="126">
        <v>2001</v>
      </c>
      <c r="B9" s="406" t="s">
        <v>212</v>
      </c>
      <c r="C9" s="406" t="s">
        <v>212</v>
      </c>
      <c r="D9" s="406" t="s">
        <v>212</v>
      </c>
      <c r="E9" s="406" t="s">
        <v>212</v>
      </c>
      <c r="F9" s="132">
        <v>27.1</v>
      </c>
      <c r="G9" s="132">
        <v>14.6</v>
      </c>
      <c r="H9" s="132">
        <v>18.8</v>
      </c>
      <c r="I9" s="132">
        <v>22</v>
      </c>
      <c r="J9" s="132">
        <v>13.5</v>
      </c>
      <c r="K9" s="132">
        <v>15.6</v>
      </c>
      <c r="L9" s="132">
        <v>19.399999999999999</v>
      </c>
      <c r="M9" s="132">
        <v>23.7</v>
      </c>
      <c r="N9" s="133">
        <v>19</v>
      </c>
    </row>
    <row r="10" spans="1:15" ht="11.25" customHeight="1">
      <c r="A10" s="126">
        <v>2002</v>
      </c>
      <c r="B10" s="406" t="s">
        <v>212</v>
      </c>
      <c r="C10" s="406" t="s">
        <v>212</v>
      </c>
      <c r="D10" s="406" t="s">
        <v>212</v>
      </c>
      <c r="E10" s="406" t="s">
        <v>212</v>
      </c>
      <c r="F10" s="132">
        <v>25</v>
      </c>
      <c r="G10" s="132">
        <v>12.9</v>
      </c>
      <c r="H10" s="132">
        <v>17</v>
      </c>
      <c r="I10" s="132">
        <v>16.100000000000001</v>
      </c>
      <c r="J10" s="132">
        <v>14.8</v>
      </c>
      <c r="K10" s="132">
        <v>19.399999999999999</v>
      </c>
      <c r="L10" s="132">
        <v>14.6</v>
      </c>
      <c r="M10" s="131">
        <v>20</v>
      </c>
      <c r="N10" s="133">
        <v>17.7</v>
      </c>
    </row>
    <row r="11" spans="1:15" ht="11.25" customHeight="1">
      <c r="A11" s="126">
        <v>2003</v>
      </c>
      <c r="B11" s="406" t="s">
        <v>212</v>
      </c>
      <c r="C11" s="406" t="s">
        <v>212</v>
      </c>
      <c r="D11" s="406" t="s">
        <v>212</v>
      </c>
      <c r="E11" s="406" t="s">
        <v>212</v>
      </c>
      <c r="F11" s="132">
        <v>24.3</v>
      </c>
      <c r="G11" s="132">
        <v>14.4</v>
      </c>
      <c r="H11" s="132">
        <v>16.399999999999999</v>
      </c>
      <c r="I11" s="132">
        <v>15.7</v>
      </c>
      <c r="J11" s="132">
        <v>14.2</v>
      </c>
      <c r="K11" s="132">
        <v>17.100000000000001</v>
      </c>
      <c r="L11" s="132">
        <v>26.7</v>
      </c>
      <c r="M11" s="132">
        <v>19.8</v>
      </c>
      <c r="N11" s="133">
        <v>16.8</v>
      </c>
    </row>
    <row r="12" spans="1:15" ht="11.25" customHeight="1">
      <c r="A12" s="126">
        <v>2004</v>
      </c>
      <c r="B12" s="406" t="s">
        <v>212</v>
      </c>
      <c r="C12" s="406" t="s">
        <v>212</v>
      </c>
      <c r="D12" s="406" t="s">
        <v>212</v>
      </c>
      <c r="E12" s="406" t="s">
        <v>212</v>
      </c>
      <c r="F12" s="132">
        <v>15.3</v>
      </c>
      <c r="G12" s="132">
        <v>12.1</v>
      </c>
      <c r="H12" s="132">
        <v>11</v>
      </c>
      <c r="I12" s="132">
        <v>14.3</v>
      </c>
      <c r="J12" s="132">
        <v>15.5</v>
      </c>
      <c r="K12" s="132">
        <v>14.8</v>
      </c>
      <c r="L12" s="132">
        <v>18.3</v>
      </c>
      <c r="M12" s="132">
        <v>33.799999999999997</v>
      </c>
      <c r="N12" s="132">
        <v>14.7</v>
      </c>
    </row>
    <row r="13" spans="1:15" ht="11.25" customHeight="1">
      <c r="A13" s="126">
        <v>2005</v>
      </c>
      <c r="B13" s="406" t="s">
        <v>212</v>
      </c>
      <c r="C13" s="406" t="s">
        <v>212</v>
      </c>
      <c r="D13" s="406" t="s">
        <v>212</v>
      </c>
      <c r="E13" s="406" t="s">
        <v>212</v>
      </c>
      <c r="F13" s="132">
        <v>22.6</v>
      </c>
      <c r="G13" s="132">
        <v>18.100000000000001</v>
      </c>
      <c r="H13" s="132">
        <v>13.8</v>
      </c>
      <c r="I13" s="132">
        <v>10.7</v>
      </c>
      <c r="J13" s="132">
        <v>14.9</v>
      </c>
      <c r="K13" s="132">
        <v>14.4</v>
      </c>
      <c r="L13" s="132">
        <v>15.6</v>
      </c>
      <c r="M13" s="132">
        <v>11</v>
      </c>
      <c r="N13" s="133">
        <v>15.9</v>
      </c>
    </row>
    <row r="14" spans="1:15" ht="11.25" customHeight="1">
      <c r="A14" s="126">
        <v>2006</v>
      </c>
      <c r="B14" s="406" t="s">
        <v>212</v>
      </c>
      <c r="C14" s="406" t="s">
        <v>212</v>
      </c>
      <c r="D14" s="406" t="s">
        <v>212</v>
      </c>
      <c r="E14" s="406" t="s">
        <v>212</v>
      </c>
      <c r="F14" s="132">
        <v>29.2</v>
      </c>
      <c r="G14" s="132">
        <v>18.399999999999999</v>
      </c>
      <c r="H14" s="132">
        <v>16</v>
      </c>
      <c r="I14" s="132">
        <v>20.7</v>
      </c>
      <c r="J14" s="132">
        <v>10.4</v>
      </c>
      <c r="K14" s="132">
        <v>16.100000000000001</v>
      </c>
      <c r="L14" s="132">
        <v>28.2</v>
      </c>
      <c r="M14" s="406" t="s">
        <v>212</v>
      </c>
      <c r="N14" s="132">
        <v>17.2</v>
      </c>
      <c r="O14" s="127"/>
    </row>
    <row r="15" spans="1:15" ht="11.25" customHeight="1">
      <c r="A15" s="126">
        <v>2007</v>
      </c>
      <c r="B15" s="406" t="s">
        <v>212</v>
      </c>
      <c r="C15" s="406" t="s">
        <v>212</v>
      </c>
      <c r="D15" s="406" t="s">
        <v>212</v>
      </c>
      <c r="E15" s="406" t="s">
        <v>212</v>
      </c>
      <c r="F15" s="132">
        <v>28.2</v>
      </c>
      <c r="G15" s="132">
        <v>12.6</v>
      </c>
      <c r="H15" s="132">
        <v>12</v>
      </c>
      <c r="I15" s="132">
        <v>13.3</v>
      </c>
      <c r="J15" s="132">
        <v>13.1</v>
      </c>
      <c r="K15" s="132">
        <v>30.5</v>
      </c>
      <c r="L15" s="132">
        <v>38.5</v>
      </c>
      <c r="M15" s="406" t="s">
        <v>212</v>
      </c>
      <c r="N15" s="133">
        <v>14.8</v>
      </c>
      <c r="O15" s="127"/>
    </row>
    <row r="16" spans="1:15" ht="11.25" customHeight="1">
      <c r="A16" s="126">
        <v>2008</v>
      </c>
      <c r="B16" s="406" t="s">
        <v>212</v>
      </c>
      <c r="C16" s="406" t="s">
        <v>212</v>
      </c>
      <c r="D16" s="406" t="s">
        <v>212</v>
      </c>
      <c r="E16" s="406" t="s">
        <v>212</v>
      </c>
      <c r="F16" s="132">
        <v>26.5</v>
      </c>
      <c r="G16" s="132">
        <v>16.399999999999999</v>
      </c>
      <c r="H16" s="132">
        <v>16</v>
      </c>
      <c r="I16" s="132">
        <v>8.3000000000000007</v>
      </c>
      <c r="J16" s="132">
        <v>17.899999999999999</v>
      </c>
      <c r="K16" s="132">
        <v>22.7</v>
      </c>
      <c r="L16" s="132">
        <v>32.200000000000003</v>
      </c>
      <c r="M16" s="132">
        <v>23.6</v>
      </c>
      <c r="N16" s="133">
        <v>18.5</v>
      </c>
      <c r="O16" s="127"/>
    </row>
    <row r="17" spans="1:16" ht="11.25" customHeight="1">
      <c r="A17" s="126">
        <v>2009</v>
      </c>
      <c r="B17" s="406" t="s">
        <v>212</v>
      </c>
      <c r="C17" s="406" t="s">
        <v>212</v>
      </c>
      <c r="D17" s="406" t="s">
        <v>212</v>
      </c>
      <c r="E17" s="406" t="s">
        <v>212</v>
      </c>
      <c r="F17" s="132">
        <v>24.3</v>
      </c>
      <c r="G17" s="132">
        <v>19.2</v>
      </c>
      <c r="H17" s="132">
        <v>11.4</v>
      </c>
      <c r="I17" s="132">
        <v>12.6</v>
      </c>
      <c r="J17" s="132">
        <v>14</v>
      </c>
      <c r="K17" s="132">
        <v>23</v>
      </c>
      <c r="L17" s="132">
        <v>15.4</v>
      </c>
      <c r="M17" s="132">
        <v>15.1</v>
      </c>
      <c r="N17" s="132">
        <v>18.100000000000001</v>
      </c>
      <c r="O17" s="127"/>
      <c r="P17" s="127"/>
    </row>
    <row r="18" spans="1:16" ht="11.25" customHeight="1">
      <c r="A18" s="126">
        <v>2010</v>
      </c>
      <c r="B18" s="406" t="s">
        <v>212</v>
      </c>
      <c r="C18" s="406" t="s">
        <v>212</v>
      </c>
      <c r="D18" s="406" t="s">
        <v>212</v>
      </c>
      <c r="E18" s="406" t="s">
        <v>212</v>
      </c>
      <c r="F18" s="132">
        <v>19.5</v>
      </c>
      <c r="G18" s="132">
        <v>17.5</v>
      </c>
      <c r="H18" s="132">
        <v>15.7</v>
      </c>
      <c r="I18" s="132">
        <v>9.6999999999999993</v>
      </c>
      <c r="J18" s="132">
        <v>11.5</v>
      </c>
      <c r="K18" s="132">
        <v>14.3</v>
      </c>
      <c r="L18" s="132">
        <v>37.1</v>
      </c>
      <c r="M18" s="406" t="s">
        <v>212</v>
      </c>
      <c r="N18" s="133">
        <v>16.2</v>
      </c>
      <c r="O18" s="127"/>
      <c r="P18" s="127"/>
    </row>
    <row r="19" spans="1:16" ht="11.25" customHeight="1">
      <c r="A19" s="126">
        <v>2011</v>
      </c>
      <c r="B19" s="406" t="s">
        <v>212</v>
      </c>
      <c r="C19" s="406" t="s">
        <v>212</v>
      </c>
      <c r="D19" s="406" t="s">
        <v>212</v>
      </c>
      <c r="E19" s="406" t="s">
        <v>212</v>
      </c>
      <c r="F19" s="134">
        <v>18</v>
      </c>
      <c r="G19" s="134">
        <v>16.3</v>
      </c>
      <c r="H19" s="134">
        <v>25</v>
      </c>
      <c r="I19" s="134">
        <v>11.9</v>
      </c>
      <c r="J19" s="134">
        <v>15.5</v>
      </c>
      <c r="K19" s="134">
        <v>13.1</v>
      </c>
      <c r="L19" s="406" t="s">
        <v>212</v>
      </c>
      <c r="M19" s="134">
        <v>11.9</v>
      </c>
      <c r="N19" s="135">
        <v>18.399999999999999</v>
      </c>
      <c r="O19" s="127"/>
      <c r="P19" s="127"/>
    </row>
    <row r="20" spans="1:16" ht="11.25" customHeight="1">
      <c r="A20" s="126">
        <v>2012</v>
      </c>
      <c r="B20" s="406" t="s">
        <v>212</v>
      </c>
      <c r="C20" s="406" t="s">
        <v>212</v>
      </c>
      <c r="D20" s="406" t="s">
        <v>212</v>
      </c>
      <c r="E20" s="406" t="s">
        <v>212</v>
      </c>
      <c r="F20" s="134">
        <v>25.2</v>
      </c>
      <c r="G20" s="134">
        <v>20.8</v>
      </c>
      <c r="H20" s="134">
        <v>13.8</v>
      </c>
      <c r="I20" s="134">
        <v>17</v>
      </c>
      <c r="J20" s="134">
        <v>20.2</v>
      </c>
      <c r="K20" s="134">
        <v>25.2</v>
      </c>
      <c r="L20" s="406" t="s">
        <v>212</v>
      </c>
      <c r="M20" s="406" t="s">
        <v>212</v>
      </c>
      <c r="N20" s="135">
        <v>19.100000000000001</v>
      </c>
      <c r="O20" s="127"/>
      <c r="P20" s="127"/>
    </row>
    <row r="21" spans="1:16" ht="11.25" customHeight="1">
      <c r="A21" s="126">
        <v>2013</v>
      </c>
      <c r="B21" s="406" t="s">
        <v>212</v>
      </c>
      <c r="C21" s="406" t="s">
        <v>212</v>
      </c>
      <c r="D21" s="406" t="s">
        <v>212</v>
      </c>
      <c r="E21" s="406" t="s">
        <v>212</v>
      </c>
      <c r="F21" s="406" t="s">
        <v>212</v>
      </c>
      <c r="G21" s="406" t="s">
        <v>212</v>
      </c>
      <c r="H21" s="406" t="s">
        <v>212</v>
      </c>
      <c r="I21" s="406" t="s">
        <v>212</v>
      </c>
      <c r="J21" s="406" t="s">
        <v>212</v>
      </c>
      <c r="K21" s="406" t="s">
        <v>212</v>
      </c>
      <c r="L21" s="406" t="s">
        <v>212</v>
      </c>
      <c r="M21" s="406" t="s">
        <v>212</v>
      </c>
      <c r="N21" s="136">
        <v>17.600000000000001</v>
      </c>
      <c r="O21" s="127"/>
      <c r="P21" s="127"/>
    </row>
    <row r="22" spans="1:16" ht="11.25" customHeight="1">
      <c r="A22" s="126">
        <v>2014</v>
      </c>
      <c r="B22" s="406" t="s">
        <v>212</v>
      </c>
      <c r="C22" s="406" t="s">
        <v>212</v>
      </c>
      <c r="D22" s="406" t="s">
        <v>212</v>
      </c>
      <c r="E22" s="406" t="s">
        <v>212</v>
      </c>
      <c r="F22" s="136">
        <v>20.5</v>
      </c>
      <c r="G22" s="136">
        <v>24.7</v>
      </c>
      <c r="H22" s="136">
        <v>19.2</v>
      </c>
      <c r="I22" s="136">
        <v>21.7</v>
      </c>
      <c r="J22" s="136">
        <v>21.4</v>
      </c>
      <c r="K22" s="136">
        <v>36.1</v>
      </c>
      <c r="L22" s="136">
        <v>31.9</v>
      </c>
      <c r="M22" s="136">
        <v>21.3</v>
      </c>
      <c r="N22" s="136">
        <v>22.1</v>
      </c>
      <c r="O22" s="127"/>
      <c r="P22" s="127"/>
    </row>
    <row r="23" spans="1:16" ht="11.25" customHeight="1">
      <c r="A23" s="126">
        <v>2015</v>
      </c>
      <c r="B23" s="406" t="s">
        <v>212</v>
      </c>
      <c r="C23" s="406" t="s">
        <v>212</v>
      </c>
      <c r="D23" s="406" t="s">
        <v>212</v>
      </c>
      <c r="E23" s="406" t="s">
        <v>212</v>
      </c>
      <c r="F23" s="136">
        <v>17.3</v>
      </c>
      <c r="G23" s="136">
        <v>17.7</v>
      </c>
      <c r="H23" s="136">
        <v>26.2</v>
      </c>
      <c r="I23" s="136">
        <v>25.7</v>
      </c>
      <c r="J23" s="136">
        <v>27.7</v>
      </c>
      <c r="K23" s="136">
        <v>22.3</v>
      </c>
      <c r="L23" s="406" t="s">
        <v>212</v>
      </c>
      <c r="M23" s="406" t="s">
        <v>212</v>
      </c>
      <c r="N23" s="136">
        <v>19.5</v>
      </c>
      <c r="O23" s="127"/>
      <c r="P23" s="127"/>
    </row>
    <row r="24" spans="1:16" ht="11.25" customHeight="1">
      <c r="A24" s="126">
        <v>2016</v>
      </c>
      <c r="B24" s="406" t="s">
        <v>212</v>
      </c>
      <c r="C24" s="406" t="s">
        <v>212</v>
      </c>
      <c r="D24" s="406" t="s">
        <v>212</v>
      </c>
      <c r="E24" s="406" t="s">
        <v>212</v>
      </c>
      <c r="F24" s="136">
        <v>23.8</v>
      </c>
      <c r="G24" s="136">
        <v>17.5</v>
      </c>
      <c r="H24" s="136">
        <v>20.6</v>
      </c>
      <c r="I24" s="136">
        <v>16.3</v>
      </c>
      <c r="J24" s="136">
        <v>18.5</v>
      </c>
      <c r="K24" s="136">
        <v>22.7</v>
      </c>
      <c r="L24" s="136">
        <v>21.5</v>
      </c>
      <c r="M24" s="406" t="s">
        <v>212</v>
      </c>
      <c r="N24" s="136">
        <v>17.2</v>
      </c>
      <c r="O24" s="127"/>
      <c r="P24" s="127"/>
    </row>
    <row r="25" spans="1:16" ht="11.25" customHeight="1">
      <c r="A25" s="126">
        <v>2017</v>
      </c>
      <c r="B25" s="406" t="s">
        <v>212</v>
      </c>
      <c r="C25" s="406" t="s">
        <v>212</v>
      </c>
      <c r="D25" s="406" t="s">
        <v>212</v>
      </c>
      <c r="E25" s="406" t="s">
        <v>212</v>
      </c>
      <c r="F25" s="136">
        <v>22.8</v>
      </c>
      <c r="G25" s="136">
        <v>26.8</v>
      </c>
      <c r="H25" s="136">
        <v>34.9</v>
      </c>
      <c r="I25" s="136">
        <v>23.3</v>
      </c>
      <c r="J25" s="136">
        <v>24.1</v>
      </c>
      <c r="K25" s="136">
        <v>29.5</v>
      </c>
      <c r="L25" s="136">
        <v>29.6</v>
      </c>
      <c r="M25" s="406" t="s">
        <v>212</v>
      </c>
      <c r="N25" s="136">
        <v>19.2</v>
      </c>
      <c r="O25" s="127"/>
      <c r="P25" s="127"/>
    </row>
    <row r="26" spans="1:16" ht="11.25" customHeight="1">
      <c r="A26" s="126">
        <v>2018</v>
      </c>
      <c r="B26" s="406" t="s">
        <v>212</v>
      </c>
      <c r="C26" s="406" t="s">
        <v>212</v>
      </c>
      <c r="D26" s="406" t="s">
        <v>212</v>
      </c>
      <c r="E26" s="406" t="s">
        <v>212</v>
      </c>
      <c r="F26" s="136">
        <v>23.2</v>
      </c>
      <c r="G26" s="136">
        <v>20.399999999999999</v>
      </c>
      <c r="H26" s="136">
        <v>16.600000000000001</v>
      </c>
      <c r="I26" s="136">
        <v>16.899999999999999</v>
      </c>
      <c r="J26" s="136">
        <v>20</v>
      </c>
      <c r="K26" s="136">
        <v>27.6</v>
      </c>
      <c r="L26" s="136">
        <v>35</v>
      </c>
      <c r="M26" s="136">
        <v>39</v>
      </c>
      <c r="N26" s="136">
        <v>22.7</v>
      </c>
      <c r="O26" s="127"/>
      <c r="P26" s="127"/>
    </row>
    <row r="27" spans="1:16" ht="11.25" customHeight="1">
      <c r="A27" s="126">
        <v>2019</v>
      </c>
      <c r="B27" s="406" t="s">
        <v>212</v>
      </c>
      <c r="C27" s="406" t="s">
        <v>212</v>
      </c>
      <c r="D27" s="406" t="s">
        <v>212</v>
      </c>
      <c r="E27" s="406" t="s">
        <v>212</v>
      </c>
      <c r="F27" s="136">
        <v>12.8</v>
      </c>
      <c r="G27" s="136">
        <v>21.4</v>
      </c>
      <c r="H27" s="136">
        <v>21.8</v>
      </c>
      <c r="I27" s="136">
        <v>21.8</v>
      </c>
      <c r="J27" s="136">
        <v>25.9</v>
      </c>
      <c r="K27" s="136">
        <v>26</v>
      </c>
      <c r="L27" s="136">
        <v>24.3</v>
      </c>
      <c r="M27" s="406" t="s">
        <v>212</v>
      </c>
      <c r="N27" s="136">
        <v>21</v>
      </c>
      <c r="O27" s="127"/>
      <c r="P27" s="127"/>
    </row>
    <row r="28" spans="1:16" ht="11.25" customHeight="1">
      <c r="A28" s="126">
        <v>2020</v>
      </c>
      <c r="B28" s="406" t="s">
        <v>212</v>
      </c>
      <c r="C28" s="406" t="s">
        <v>212</v>
      </c>
      <c r="D28" s="406" t="s">
        <v>212</v>
      </c>
      <c r="E28" s="406" t="s">
        <v>212</v>
      </c>
      <c r="F28" s="136">
        <v>31.9</v>
      </c>
      <c r="G28" s="136">
        <v>26.9</v>
      </c>
      <c r="H28" s="136">
        <v>29.7</v>
      </c>
      <c r="I28" s="136">
        <v>20</v>
      </c>
      <c r="J28" s="136">
        <v>27.1</v>
      </c>
      <c r="K28" s="136">
        <v>26.3</v>
      </c>
      <c r="L28" s="136">
        <v>22.6</v>
      </c>
      <c r="M28" s="406" t="s">
        <v>212</v>
      </c>
      <c r="N28" s="136">
        <v>26</v>
      </c>
      <c r="O28" s="127"/>
      <c r="P28" s="127"/>
    </row>
    <row r="29" spans="1:16" ht="11.25" customHeight="1">
      <c r="A29" s="128">
        <v>2021</v>
      </c>
      <c r="B29" s="406" t="s">
        <v>212</v>
      </c>
      <c r="C29" s="406" t="s">
        <v>212</v>
      </c>
      <c r="D29" s="406" t="s">
        <v>212</v>
      </c>
      <c r="E29" s="136">
        <v>32.6</v>
      </c>
      <c r="F29" s="136">
        <v>26.9</v>
      </c>
      <c r="G29" s="136">
        <v>29</v>
      </c>
      <c r="H29" s="136">
        <v>22.3</v>
      </c>
      <c r="I29" s="136">
        <v>24.1</v>
      </c>
      <c r="J29" s="136">
        <v>22.9</v>
      </c>
      <c r="K29" s="136">
        <v>32.200000000000003</v>
      </c>
      <c r="L29" s="136">
        <v>51.4</v>
      </c>
      <c r="M29" s="406" t="s">
        <v>212</v>
      </c>
      <c r="N29" s="136">
        <v>26.4</v>
      </c>
      <c r="O29" s="127"/>
      <c r="P29" s="127"/>
    </row>
    <row r="30" spans="1:16" ht="11.25" customHeight="1">
      <c r="A30" s="128">
        <v>2022</v>
      </c>
      <c r="B30" s="406" t="s">
        <v>212</v>
      </c>
      <c r="C30" s="406" t="s">
        <v>212</v>
      </c>
      <c r="D30" s="406" t="s">
        <v>212</v>
      </c>
      <c r="E30" s="136">
        <v>37.299999999999997</v>
      </c>
      <c r="F30" s="136">
        <v>34.200000000000003</v>
      </c>
      <c r="G30" s="136">
        <v>25.7</v>
      </c>
      <c r="H30" s="136">
        <v>35.700000000000003</v>
      </c>
      <c r="I30" s="136">
        <v>24.6</v>
      </c>
      <c r="J30" s="136">
        <v>30.5</v>
      </c>
      <c r="K30" s="136">
        <v>37.6</v>
      </c>
      <c r="L30" s="136">
        <v>50</v>
      </c>
      <c r="M30" s="406" t="s">
        <v>212</v>
      </c>
      <c r="N30" s="136">
        <v>30.3</v>
      </c>
      <c r="O30" s="127"/>
      <c r="P30" s="127"/>
    </row>
    <row r="31" spans="1:16" ht="11.25" customHeight="1">
      <c r="A31" s="129">
        <v>2023</v>
      </c>
      <c r="B31" s="137" t="s">
        <v>212</v>
      </c>
      <c r="C31" s="137" t="s">
        <v>212</v>
      </c>
      <c r="D31" s="137" t="s">
        <v>212</v>
      </c>
      <c r="E31" s="137" t="s">
        <v>212</v>
      </c>
      <c r="F31" s="421">
        <v>28</v>
      </c>
      <c r="G31" s="421">
        <v>31.8</v>
      </c>
      <c r="H31" s="421">
        <v>23</v>
      </c>
      <c r="I31" s="421">
        <v>19.899999999999999</v>
      </c>
      <c r="J31" s="421"/>
      <c r="K31" s="421"/>
      <c r="L31" s="421"/>
      <c r="M31" s="421"/>
      <c r="N31" s="421"/>
    </row>
    <row r="32" spans="1:16" ht="11.25" customHeight="1">
      <c r="A32" s="19" t="s">
        <v>211</v>
      </c>
    </row>
    <row r="33" spans="1:1" ht="11.25" customHeight="1">
      <c r="A33" s="151" t="s">
        <v>223</v>
      </c>
    </row>
    <row r="34" spans="1:1" ht="11.25" customHeight="1">
      <c r="A34" s="126" t="s">
        <v>217</v>
      </c>
    </row>
    <row r="35" spans="1:1" ht="11.25" customHeight="1">
      <c r="A35" s="27" t="s">
        <v>218</v>
      </c>
    </row>
    <row r="37" spans="1:1">
      <c r="A37" s="28"/>
    </row>
    <row r="38" spans="1:1">
      <c r="A38" s="28"/>
    </row>
    <row r="48" spans="1:1" ht="3.75" customHeight="1"/>
  </sheetData>
  <pageMargins left="0.66700000000000004" right="0.66700000000000004" top="0.38" bottom="0.83299999999999996" header="0" footer="0"/>
  <pageSetup firstPageNumber="13"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314e62a-8a72-448a-876c-2bb928905782">
      <Terms xmlns="http://schemas.microsoft.com/office/infopath/2007/PartnerControls"/>
    </lcf76f155ced4ddcb4097134ff3c332f>
    <TaxCatchAll xmlns="73fb875a-8af9-4255-b008-0995492d31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C8F81E38BE654FB2225BC7F06F7011" ma:contentTypeVersion="11" ma:contentTypeDescription="Create a new document." ma:contentTypeScope="" ma:versionID="b35f6b810c56a142040e2aa37038ff17">
  <xsd:schema xmlns:xsd="http://www.w3.org/2001/XMLSchema" xmlns:xs="http://www.w3.org/2001/XMLSchema" xmlns:p="http://schemas.microsoft.com/office/2006/metadata/properties" xmlns:ns2="4314e62a-8a72-448a-876c-2bb928905782" xmlns:ns3="746abe75-96cf-431d-b69e-dc10edc1c7d5" xmlns:ns4="73fb875a-8af9-4255-b008-0995492d31cd" targetNamespace="http://schemas.microsoft.com/office/2006/metadata/properties" ma:root="true" ma:fieldsID="6b5f3c5ce7b60f9a311104959a4cc810" ns2:_="" ns3:_="" ns4:_="">
    <xsd:import namespace="4314e62a-8a72-448a-876c-2bb928905782"/>
    <xsd:import namespace="746abe75-96cf-431d-b69e-dc10edc1c7d5"/>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lcf76f155ced4ddcb4097134ff3c332f" minOccurs="0"/>
                <xsd:element ref="ns4: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4e62a-8a72-448a-876c-2bb9289057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6abe75-96cf-431d-b69e-dc10edc1c7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2947a24-a9c8-4fe1-8939-547e52a3d745}" ma:internalName="TaxCatchAll" ma:showField="CatchAllData" ma:web="746abe75-96cf-431d-b69e-dc10edc1c7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CE6FF4-7A42-4B91-B6AE-B83351702FEA}">
  <ds:schemaRefs>
    <ds:schemaRef ds:uri="http://schemas.microsoft.com/sharepoint/v3/contenttype/forms"/>
  </ds:schemaRefs>
</ds:datastoreItem>
</file>

<file path=customXml/itemProps2.xml><?xml version="1.0" encoding="utf-8"?>
<ds:datastoreItem xmlns:ds="http://schemas.openxmlformats.org/officeDocument/2006/customXml" ds:itemID="{D0EB733E-0E1D-4C59-B388-EA24EB23AD10}">
  <ds:schemaRefs>
    <ds:schemaRef ds:uri="http://purl.org/dc/dcmitype/"/>
    <ds:schemaRef ds:uri="746abe75-96cf-431d-b69e-dc10edc1c7d5"/>
    <ds:schemaRef ds:uri="http://schemas.microsoft.com/office/infopath/2007/PartnerControls"/>
    <ds:schemaRef ds:uri="http://schemas.microsoft.com/office/2006/documentManagement/types"/>
    <ds:schemaRef ds:uri="4314e62a-8a72-448a-876c-2bb928905782"/>
    <ds:schemaRef ds:uri="http://www.w3.org/XML/1998/namespace"/>
    <ds:schemaRef ds:uri="http://purl.org/dc/terms/"/>
    <ds:schemaRef ds:uri="http://purl.org/dc/elements/1.1/"/>
    <ds:schemaRef ds:uri="http://schemas.openxmlformats.org/package/2006/metadata/core-properties"/>
    <ds:schemaRef ds:uri="73fb875a-8af9-4255-b008-0995492d31cd"/>
    <ds:schemaRef ds:uri="http://schemas.microsoft.com/office/2006/metadata/properties"/>
  </ds:schemaRefs>
</ds:datastoreItem>
</file>

<file path=customXml/itemProps3.xml><?xml version="1.0" encoding="utf-8"?>
<ds:datastoreItem xmlns:ds="http://schemas.openxmlformats.org/officeDocument/2006/customXml" ds:itemID="{AD41222A-B7C5-487D-93F3-D8F2B12C7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4e62a-8a72-448a-876c-2bb928905782"/>
    <ds:schemaRef ds:uri="746abe75-96cf-431d-b69e-dc10edc1c7d5"/>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Index</vt:lpstr>
      <vt:lpstr>E-1</vt:lpstr>
      <vt:lpstr>E-2</vt:lpstr>
      <vt:lpstr>E-3</vt:lpstr>
      <vt:lpstr>E-4</vt:lpstr>
      <vt:lpstr>E-5</vt:lpstr>
      <vt:lpstr>E-6</vt:lpstr>
      <vt:lpstr>E-7</vt:lpstr>
      <vt:lpstr>E-8</vt:lpstr>
      <vt:lpstr>E-9</vt:lpstr>
      <vt:lpstr>E-10</vt:lpstr>
      <vt:lpstr>E-11</vt:lpstr>
      <vt:lpstr>E-12</vt:lpstr>
      <vt:lpstr>E-13</vt:lpstr>
      <vt:lpstr>E-14</vt:lpstr>
      <vt:lpstr>E-15</vt:lpstr>
      <vt:lpstr>E-16</vt:lpstr>
      <vt:lpstr>E-17</vt:lpstr>
      <vt:lpstr>E-18</vt:lpstr>
      <vt:lpstr>E-19</vt:lpstr>
      <vt:lpstr>'E-1'!Print_Area</vt:lpstr>
      <vt:lpstr>'E-10'!Print_Area</vt:lpstr>
      <vt:lpstr>'E-11'!Print_Area</vt:lpstr>
      <vt:lpstr>'E-12'!Print_Area</vt:lpstr>
      <vt:lpstr>'E-13'!Print_Area</vt:lpstr>
      <vt:lpstr>'E-14'!Print_Area</vt:lpstr>
      <vt:lpstr>'E-15'!Print_Area</vt:lpstr>
      <vt:lpstr>'E-16'!Print_Area</vt:lpstr>
      <vt:lpstr>'E-17'!Print_Area</vt:lpstr>
      <vt:lpstr>'E-18'!Print_Area</vt:lpstr>
      <vt:lpstr>'E-19'!Print_Area</vt:lpstr>
      <vt:lpstr>'E-3'!Print_Area</vt:lpstr>
      <vt:lpstr>'E-4'!Print_Area</vt:lpstr>
      <vt:lpstr>'E-5'!Print_Area</vt:lpstr>
      <vt:lpstr>'E-7'!Print_Area</vt:lpstr>
      <vt:lpstr>'E-8'!Print_Area</vt:lpstr>
      <vt:lpstr>'E-9'!Print_Area</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per capita availability of melons, harvested area, production, cash receipts, shipments, price, supply and availability, and trade</dc:title>
  <dc:subject>Agricultural Economics</dc:subject>
  <dc:creator>Helen Wakefield</dc:creator>
  <cp:keywords>Melons, per capita, acres, production, United States, world, shipments, retail prices, grower prices, cantaloupe, watermelon, honeydew, imports, exports, economics, Economic Research Service, ERS, U.S. Department of Agriculture, USDA</cp:keywords>
  <dc:description/>
  <cp:lastModifiedBy>Wakefield, Helen - REE-ERS</cp:lastModifiedBy>
  <cp:revision/>
  <dcterms:created xsi:type="dcterms:W3CDTF">2015-10-20T11:49:54Z</dcterms:created>
  <dcterms:modified xsi:type="dcterms:W3CDTF">2023-11-06T19:38:52Z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0x01010006C8F81E38BE654FB2225BC7F06F7011</vt:lpwstr>
  </property>
  <property fmtid="{D5CDD505-2E9C-101B-9397-08002B2CF9AE}" pid="3" name="MediaServiceImageTags">
    <vt:lpwstr/>
  </property>
</Properties>
</file>