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168" windowWidth="10788" windowHeight="10620" tabRatio="988" firstSheet="2" activeTab="2"/>
  </bookViews>
  <sheets>
    <sheet name="Data for Charts" sheetId="1" state="hidden" r:id="rId1"/>
    <sheet name="Key" sheetId="2" state="hidden" r:id="rId2"/>
    <sheet name="Table of Contents" sheetId="3" r:id="rId3"/>
    <sheet name="Dummy1" sheetId="4" state="hidden" r:id="rId4"/>
    <sheet name="Summary of Production and Trade" sheetId="5" r:id="rId5"/>
    <sheet name="Top 10 Producers (Volume)" sheetId="6" r:id="rId6"/>
    <sheet name="Top 10 Exporters (Value)" sheetId="7" r:id="rId7"/>
    <sheet name="Top 10 Exporters (Volume)" sheetId="8" r:id="rId8"/>
    <sheet name="US Import Share (Volume)" sheetId="9" r:id="rId9"/>
    <sheet name="Tariff, Action, Risk (2006-13)" sheetId="10" r:id="rId10"/>
    <sheet name="Tariff, Action, Risk (2006)" sheetId="11" r:id="rId11"/>
    <sheet name="Tariff, Action, Risk (2007)" sheetId="12" r:id="rId12"/>
    <sheet name="Tariff, Action, Risk (2008)" sheetId="13" r:id="rId13"/>
    <sheet name="Tariff, Action, Risk (2009)" sheetId="14" r:id="rId14"/>
    <sheet name="Tariff, Action, Risk (2010)" sheetId="15" r:id="rId15"/>
    <sheet name="Tariff, Action, Risk (2011)" sheetId="16" r:id="rId16"/>
    <sheet name="Tariff, Action, Risk (2012)" sheetId="17" r:id="rId17"/>
    <sheet name="Tariff, Action, Risk (2013)" sheetId="18" r:id="rId18"/>
    <sheet name="Action Rates (2006-13)" sheetId="19" r:id="rId19"/>
    <sheet name="Action Rates (2006)" sheetId="20" r:id="rId20"/>
    <sheet name="Action Rates (2007)" sheetId="21" r:id="rId21"/>
    <sheet name="Action Rates (2008)" sheetId="22" r:id="rId22"/>
    <sheet name="Action Rates (2009)" sheetId="23" r:id="rId23"/>
    <sheet name="Action Rates (2010)" sheetId="24" r:id="rId24"/>
    <sheet name="Action Rates (2011)" sheetId="25" r:id="rId25"/>
    <sheet name="Action Rates (2012)" sheetId="26" r:id="rId26"/>
    <sheet name="Action Rates (2013)" sheetId="27" r:id="rId27"/>
    <sheet name="Risk Rates (2006-13)" sheetId="28" r:id="rId28"/>
    <sheet name="Risk Rates (2006)" sheetId="29" r:id="rId29"/>
    <sheet name="Risk Rates (2007)" sheetId="30" r:id="rId30"/>
    <sheet name="Risk Rates (2008)" sheetId="31" r:id="rId31"/>
    <sheet name="Risk Rates (2009)" sheetId="32" r:id="rId32"/>
    <sheet name="Risk Rates (2010)" sheetId="33" r:id="rId33"/>
    <sheet name="Risk Rates (2011)" sheetId="34" r:id="rId34"/>
    <sheet name="Risk Rates (2012)" sheetId="35" r:id="rId35"/>
    <sheet name="Risk Rates (2013)" sheetId="36" r:id="rId36"/>
    <sheet name="Import Regulations (2014)" sheetId="37" r:id="rId37"/>
    <sheet name="Notes on Regulation" sheetId="38" r:id="rId38"/>
    <sheet name="Notes on Statistics" sheetId="39" r:id="rId39"/>
    <sheet name="Commodity Name Concordance" sheetId="40" r:id="rId40"/>
  </sheets>
  <externalReferences>
    <externalReference r:id="rId43"/>
    <externalReference r:id="rId44"/>
  </externalReferences>
  <definedNames>
    <definedName name="Apple" localSheetId="25">'[1]1 - Apple'!#REF!</definedName>
    <definedName name="Apple" localSheetId="26">'[1]1 - Apple'!#REF!</definedName>
    <definedName name="Apple" localSheetId="39">'[1]1 - Apple'!#REF!</definedName>
    <definedName name="Apple" localSheetId="36">'[2]Apple'!#REF!</definedName>
    <definedName name="Apple" localSheetId="34">'[1]1 - Apple'!#REF!</definedName>
    <definedName name="Apple" localSheetId="35">'[1]1 - Apple'!#REF!</definedName>
    <definedName name="Apple" localSheetId="4">'[1]1 - Apple'!#REF!</definedName>
    <definedName name="Apple" localSheetId="10">'[1]1 - Apple'!#REF!</definedName>
    <definedName name="Apple" localSheetId="9">'[1]1 - Apple'!#REF!</definedName>
    <definedName name="Apple" localSheetId="15">'[1]1 - Apple'!#REF!</definedName>
    <definedName name="Apple" localSheetId="17">'[1]1 - Apple'!#REF!</definedName>
    <definedName name="Apple">'[1]1 - Apple'!#REF!</definedName>
    <definedName name="Apricot" localSheetId="25">'[1]2- Apricot'!#REF!</definedName>
    <definedName name="Apricot" localSheetId="26">'[1]2- Apricot'!#REF!</definedName>
    <definedName name="Apricot" localSheetId="39">'[1]2- Apricot'!#REF!</definedName>
    <definedName name="Apricot" localSheetId="36">'[2]Apricot'!#REF!</definedName>
    <definedName name="Apricot" localSheetId="34">'[1]2- Apricot'!#REF!</definedName>
    <definedName name="Apricot" localSheetId="35">'[1]2- Apricot'!#REF!</definedName>
    <definedName name="Apricot" localSheetId="4">'[1]2- Apricot'!#REF!</definedName>
    <definedName name="Apricot" localSheetId="10">'[1]2- Apricot'!#REF!</definedName>
    <definedName name="Apricot" localSheetId="9">'[1]2- Apricot'!#REF!</definedName>
    <definedName name="Apricot" localSheetId="15">'[1]2- Apricot'!#REF!</definedName>
    <definedName name="Apricot" localSheetId="17">'[1]2- Apricot'!#REF!</definedName>
    <definedName name="Apricot">'[1]2- Apricot'!#REF!</definedName>
    <definedName name="Artichoke" localSheetId="25">'[1]3 -Artichoke'!#REF!</definedName>
    <definedName name="Artichoke" localSheetId="26">'[1]3 -Artichoke'!#REF!</definedName>
    <definedName name="Artichoke" localSheetId="39">'[1]3 -Artichoke'!#REF!</definedName>
    <definedName name="Artichoke" localSheetId="36">'[2]Artichoke'!#REF!</definedName>
    <definedName name="Artichoke" localSheetId="34">'[1]3 -Artichoke'!#REF!</definedName>
    <definedName name="Artichoke" localSheetId="35">'[1]3 -Artichoke'!#REF!</definedName>
    <definedName name="Artichoke" localSheetId="4">'[1]3 -Artichoke'!#REF!</definedName>
    <definedName name="Artichoke" localSheetId="10">'[1]3 -Artichoke'!#REF!</definedName>
    <definedName name="Artichoke" localSheetId="9">'[1]3 -Artichoke'!#REF!</definedName>
    <definedName name="Artichoke" localSheetId="15">'[1]3 -Artichoke'!#REF!</definedName>
    <definedName name="Artichoke" localSheetId="17">'[1]3 -Artichoke'!#REF!</definedName>
    <definedName name="Artichoke">'[1]3 -Artichoke'!#REF!</definedName>
    <definedName name="Asparagus" localSheetId="25">'[1]4 - Asparagus'!#REF!</definedName>
    <definedName name="Asparagus" localSheetId="26">'[1]4 - Asparagus'!#REF!</definedName>
    <definedName name="Asparagus" localSheetId="39">'[1]4 - Asparagus'!#REF!</definedName>
    <definedName name="Asparagus" localSheetId="36">'[2]Asparagus'!#REF!</definedName>
    <definedName name="Asparagus" localSheetId="34">'[1]4 - Asparagus'!#REF!</definedName>
    <definedName name="Asparagus" localSheetId="35">'[1]4 - Asparagus'!#REF!</definedName>
    <definedName name="Asparagus" localSheetId="4">'[1]4 - Asparagus'!#REF!</definedName>
    <definedName name="Asparagus" localSheetId="10">'[1]4 - Asparagus'!#REF!</definedName>
    <definedName name="Asparagus" localSheetId="9">'[1]4 - Asparagus'!#REF!</definedName>
    <definedName name="Asparagus" localSheetId="15">'[1]4 - Asparagus'!#REF!</definedName>
    <definedName name="Asparagus" localSheetId="17">'[1]4 - Asparagus'!#REF!</definedName>
    <definedName name="Asparagus">'[1]4 - Asparagus'!#REF!</definedName>
    <definedName name="Avocado" localSheetId="25">'[1]5 - Avocado'!#REF!</definedName>
    <definedName name="Avocado" localSheetId="26">'[1]5 - Avocado'!#REF!</definedName>
    <definedName name="Avocado" localSheetId="39">'[1]5 - Avocado'!#REF!</definedName>
    <definedName name="Avocado" localSheetId="36">'[2]Avocado'!#REF!</definedName>
    <definedName name="Avocado" localSheetId="34">'[1]5 - Avocado'!#REF!</definedName>
    <definedName name="Avocado" localSheetId="35">'[1]5 - Avocado'!#REF!</definedName>
    <definedName name="Avocado" localSheetId="4">'[1]5 - Avocado'!#REF!</definedName>
    <definedName name="Avocado" localSheetId="10">'[1]5 - Avocado'!#REF!</definedName>
    <definedName name="Avocado" localSheetId="9">'[1]5 - Avocado'!#REF!</definedName>
    <definedName name="Avocado" localSheetId="15">'[1]5 - Avocado'!#REF!</definedName>
    <definedName name="Avocado" localSheetId="17">'[1]5 - Avocado'!#REF!</definedName>
    <definedName name="Avocado">'[1]5 - Avocado'!#REF!</definedName>
    <definedName name="Banana" localSheetId="25">'[1]6 - Banana'!#REF!</definedName>
    <definedName name="Banana" localSheetId="26">'[1]6 - Banana'!#REF!</definedName>
    <definedName name="Banana" localSheetId="36">'[2]Banana'!#REF!</definedName>
    <definedName name="Banana" localSheetId="34">'[1]6 - Banana'!#REF!</definedName>
    <definedName name="Banana" localSheetId="35">'[1]6 - Banana'!#REF!</definedName>
    <definedName name="Banana" localSheetId="4">'[1]6 - Banana'!#REF!</definedName>
    <definedName name="Banana" localSheetId="10">'[1]6 - Banana'!#REF!</definedName>
    <definedName name="Banana" localSheetId="9">'[1]6 - Banana'!#REF!</definedName>
    <definedName name="Banana" localSheetId="15">'[1]6 - Banana'!#REF!</definedName>
    <definedName name="Banana" localSheetId="17">'[1]6 - Banana'!#REF!</definedName>
    <definedName name="Banana">'[1]6 - Banana'!#REF!</definedName>
    <definedName name="Cabbagebrassica" localSheetId="25">'[1]Cabbagebrassica'!#REF!</definedName>
    <definedName name="Cabbagebrassica" localSheetId="26">'[1]Cabbagebrassica'!#REF!</definedName>
    <definedName name="Cabbagebrassica" localSheetId="36">#REF!</definedName>
    <definedName name="Cabbagebrassica" localSheetId="34">'[1]Cabbagebrassica'!#REF!</definedName>
    <definedName name="Cabbagebrassica" localSheetId="35">'[1]Cabbagebrassica'!#REF!</definedName>
    <definedName name="Cabbagebrassica" localSheetId="4">'[1]Cabbagebrassica'!#REF!</definedName>
    <definedName name="Cabbagebrassica" localSheetId="10">'[1]Cabbagebrassica'!#REF!</definedName>
    <definedName name="Cabbagebrassica" localSheetId="9">'[1]Cabbagebrassica'!#REF!</definedName>
    <definedName name="Cabbagebrassica" localSheetId="15">'[1]Cabbagebrassica'!#REF!</definedName>
    <definedName name="Cabbagebrassica" localSheetId="17">'[1]Cabbagebrassica'!#REF!</definedName>
    <definedName name="Cabbagebrassica">'[1]Cabbagebrassica'!#REF!</definedName>
    <definedName name="Carrot" localSheetId="25">'[1]7 - Carrot'!#REF!</definedName>
    <definedName name="Carrot" localSheetId="26">'[1]7 - Carrot'!#REF!</definedName>
    <definedName name="Carrot" localSheetId="36">'[2]Carrot'!#REF!</definedName>
    <definedName name="Carrot" localSheetId="34">'[1]7 - Carrot'!#REF!</definedName>
    <definedName name="Carrot" localSheetId="35">'[1]7 - Carrot'!#REF!</definedName>
    <definedName name="Carrot" localSheetId="4">'[1]7 - Carrot'!#REF!</definedName>
    <definedName name="Carrot" localSheetId="10">'[1]7 - Carrot'!#REF!</definedName>
    <definedName name="Carrot" localSheetId="9">'[1]7 - Carrot'!#REF!</definedName>
    <definedName name="Carrot" localSheetId="15">'[1]7 - Carrot'!#REF!</definedName>
    <definedName name="Carrot" localSheetId="17">'[1]7 - Carrot'!#REF!</definedName>
    <definedName name="Carrot">'[1]7 - Carrot'!#REF!</definedName>
    <definedName name="Cassava" localSheetId="25">'[1]8 - Cassava'!#REF!</definedName>
    <definedName name="Cassava" localSheetId="26">'[1]8 - Cassava'!#REF!</definedName>
    <definedName name="Cassava" localSheetId="36">'[2]Cassava'!#REF!</definedName>
    <definedName name="Cassava" localSheetId="34">'[1]8 - Cassava'!#REF!</definedName>
    <definedName name="Cassava" localSheetId="35">'[1]8 - Cassava'!#REF!</definedName>
    <definedName name="Cassava" localSheetId="4">'[1]8 - Cassava'!#REF!</definedName>
    <definedName name="Cassava" localSheetId="10">'[1]8 - Cassava'!#REF!</definedName>
    <definedName name="Cassava" localSheetId="9">'[1]8 - Cassava'!#REF!</definedName>
    <definedName name="Cassava" localSheetId="15">'[1]8 - Cassava'!#REF!</definedName>
    <definedName name="Cassava" localSheetId="17">'[1]8 - Cassava'!#REF!</definedName>
    <definedName name="Cassava">'[1]8 - Cassava'!#REF!</definedName>
    <definedName name="Cauliflowerbroccoli" localSheetId="25">'[1]Cauliflowerbroccoli'!#REF!</definedName>
    <definedName name="Cauliflowerbroccoli" localSheetId="26">'[1]Cauliflowerbroccoli'!#REF!</definedName>
    <definedName name="Cauliflowerbroccoli" localSheetId="36">'[2]Cauliflower, Broccoli'!#REF!</definedName>
    <definedName name="Cauliflowerbroccoli" localSheetId="34">'[1]Cauliflowerbroccoli'!#REF!</definedName>
    <definedName name="Cauliflowerbroccoli" localSheetId="35">'[1]Cauliflowerbroccoli'!#REF!</definedName>
    <definedName name="Cauliflowerbroccoli" localSheetId="4">'[1]Cauliflowerbroccoli'!#REF!</definedName>
    <definedName name="Cauliflowerbroccoli" localSheetId="10">'[1]Cauliflowerbroccoli'!#REF!</definedName>
    <definedName name="Cauliflowerbroccoli" localSheetId="9">'[1]Cauliflowerbroccoli'!#REF!</definedName>
    <definedName name="Cauliflowerbroccoli" localSheetId="15">'[1]Cauliflowerbroccoli'!#REF!</definedName>
    <definedName name="Cauliflowerbroccoli" localSheetId="17">'[1]Cauliflowerbroccoli'!#REF!</definedName>
    <definedName name="Cauliflowerbroccoli">'[1]Cauliflowerbroccoli'!#REF!</definedName>
    <definedName name="Celery" localSheetId="25">'[1]9 - Celery'!#REF!</definedName>
    <definedName name="Celery" localSheetId="26">'[1]9 - Celery'!#REF!</definedName>
    <definedName name="Celery" localSheetId="36">'[2]Celery'!#REF!</definedName>
    <definedName name="Celery" localSheetId="34">'[1]9 - Celery'!#REF!</definedName>
    <definedName name="Celery" localSheetId="35">'[1]9 - Celery'!#REF!</definedName>
    <definedName name="Celery" localSheetId="4">'[1]9 - Celery'!#REF!</definedName>
    <definedName name="Celery" localSheetId="10">'[1]9 - Celery'!#REF!</definedName>
    <definedName name="Celery" localSheetId="9">'[1]9 - Celery'!#REF!</definedName>
    <definedName name="Celery" localSheetId="15">'[1]9 - Celery'!#REF!</definedName>
    <definedName name="Celery" localSheetId="17">'[1]9 - Celery'!#REF!</definedName>
    <definedName name="Celery">'[1]9 - Celery'!#REF!</definedName>
    <definedName name="Cherries" localSheetId="25">#REF!</definedName>
    <definedName name="Cherries" localSheetId="26">#REF!</definedName>
    <definedName name="Cherries" localSheetId="39">#REF!</definedName>
    <definedName name="Cherries" localSheetId="36">'[2]Cherries'!#REF!</definedName>
    <definedName name="Cherries" localSheetId="34">#REF!</definedName>
    <definedName name="Cherries" localSheetId="35">#REF!</definedName>
    <definedName name="Cherries" localSheetId="9">#REF!</definedName>
    <definedName name="Cherries">#REF!</definedName>
    <definedName name="Coconut" localSheetId="25">'[1]Coconut'!#REF!</definedName>
    <definedName name="Coconut" localSheetId="26">'[1]Coconut'!#REF!</definedName>
    <definedName name="Coconut" localSheetId="36">'[2]Coconut'!#REF!</definedName>
    <definedName name="Coconut" localSheetId="34">'[1]Coconut'!#REF!</definedName>
    <definedName name="Coconut" localSheetId="35">'[1]Coconut'!#REF!</definedName>
    <definedName name="Coconut" localSheetId="4">'[1]Coconut'!#REF!</definedName>
    <definedName name="Coconut" localSheetId="10">'[1]Coconut'!#REF!</definedName>
    <definedName name="Coconut" localSheetId="9">'[1]Coconut'!#REF!</definedName>
    <definedName name="Coconut" localSheetId="15">'[1]Coconut'!#REF!</definedName>
    <definedName name="Coconut" localSheetId="17">'[1]Coconut'!#REF!</definedName>
    <definedName name="Coconut">'[1]Coconut'!#REF!</definedName>
    <definedName name="Corn" localSheetId="25">'[1]11-Corn'!#REF!</definedName>
    <definedName name="Corn" localSheetId="26">'[1]11-Corn'!#REF!</definedName>
    <definedName name="Corn" localSheetId="36">'[2]Corn'!#REF!</definedName>
    <definedName name="Corn" localSheetId="34">'[1]11-Corn'!#REF!</definedName>
    <definedName name="Corn" localSheetId="35">'[1]11-Corn'!#REF!</definedName>
    <definedName name="Corn" localSheetId="4">'[1]11-Corn'!#REF!</definedName>
    <definedName name="Corn" localSheetId="10">'[1]11-Corn'!#REF!</definedName>
    <definedName name="Corn" localSheetId="9">'[1]11-Corn'!#REF!</definedName>
    <definedName name="Corn" localSheetId="15">'[1]11-Corn'!#REF!</definedName>
    <definedName name="Corn" localSheetId="17">'[1]11-Corn'!#REF!</definedName>
    <definedName name="Corn">'[1]11-Corn'!#REF!</definedName>
    <definedName name="Cucumber" localSheetId="25">'[1]12 - Cucumber'!#REF!</definedName>
    <definedName name="Cucumber" localSheetId="26">'[1]12 - Cucumber'!#REF!</definedName>
    <definedName name="Cucumber" localSheetId="36">'[2]Cucumber'!#REF!</definedName>
    <definedName name="Cucumber" localSheetId="34">'[1]12 - Cucumber'!#REF!</definedName>
    <definedName name="Cucumber" localSheetId="35">'[1]12 - Cucumber'!#REF!</definedName>
    <definedName name="Cucumber" localSheetId="4">'[1]12 - Cucumber'!#REF!</definedName>
    <definedName name="Cucumber" localSheetId="10">'[1]12 - Cucumber'!#REF!</definedName>
    <definedName name="Cucumber" localSheetId="9">'[1]12 - Cucumber'!#REF!</definedName>
    <definedName name="Cucumber" localSheetId="15">'[1]12 - Cucumber'!#REF!</definedName>
    <definedName name="Cucumber" localSheetId="17">'[1]12 - Cucumber'!#REF!</definedName>
    <definedName name="Cucumber">'[1]12 - Cucumber'!#REF!</definedName>
    <definedName name="Dates" localSheetId="25">'[1]Dates'!#REF!</definedName>
    <definedName name="Dates" localSheetId="26">'[1]Dates'!#REF!</definedName>
    <definedName name="Dates" localSheetId="36">'[2]Dates'!#REF!</definedName>
    <definedName name="Dates" localSheetId="34">'[1]Dates'!#REF!</definedName>
    <definedName name="Dates" localSheetId="35">'[1]Dates'!#REF!</definedName>
    <definedName name="Dates" localSheetId="4">'[1]Dates'!#REF!</definedName>
    <definedName name="Dates" localSheetId="10">'[1]Dates'!#REF!</definedName>
    <definedName name="Dates" localSheetId="9">'[1]Dates'!#REF!</definedName>
    <definedName name="Dates" localSheetId="15">'[1]Dates'!#REF!</definedName>
    <definedName name="Dates" localSheetId="17">'[1]Dates'!#REF!</definedName>
    <definedName name="Dates">'[1]Dates'!#REF!</definedName>
    <definedName name="delete" localSheetId="25">'[1]5 - Avocado'!#REF!</definedName>
    <definedName name="delete" localSheetId="26">'[1]5 - Avocado'!#REF!</definedName>
    <definedName name="delete" localSheetId="34">'[1]5 - Avocado'!#REF!</definedName>
    <definedName name="delete" localSheetId="35">'[1]5 - Avocado'!#REF!</definedName>
    <definedName name="delete" localSheetId="4">'[1]5 - Avocado'!#REF!</definedName>
    <definedName name="delete" localSheetId="9">'[1]5 - Avocado'!#REF!</definedName>
    <definedName name="delete">'[1]5 - Avocado'!#REF!</definedName>
    <definedName name="Eggplant" localSheetId="25">'[1]13 - Eggplant'!#REF!</definedName>
    <definedName name="Eggplant" localSheetId="26">'[1]13 - Eggplant'!#REF!</definedName>
    <definedName name="Eggplant" localSheetId="36">'[2]Eggplant'!#REF!</definedName>
    <definedName name="Eggplant" localSheetId="34">'[1]13 - Eggplant'!#REF!</definedName>
    <definedName name="Eggplant" localSheetId="35">'[1]13 - Eggplant'!#REF!</definedName>
    <definedName name="Eggplant" localSheetId="4">'[1]13 - Eggplant'!#REF!</definedName>
    <definedName name="Eggplant" localSheetId="10">'[1]13 - Eggplant'!#REF!</definedName>
    <definedName name="Eggplant" localSheetId="9">'[1]13 - Eggplant'!#REF!</definedName>
    <definedName name="Eggplant" localSheetId="15">'[1]13 - Eggplant'!#REF!</definedName>
    <definedName name="Eggplant" localSheetId="17">'[1]13 - Eggplant'!#REF!</definedName>
    <definedName name="Eggplant">'[1]13 - Eggplant'!#REF!</definedName>
    <definedName name="Export_Quantity" localSheetId="25">#REF!</definedName>
    <definedName name="Export_Quantity" localSheetId="26">#REF!</definedName>
    <definedName name="Export_Quantity" localSheetId="39">#REF!</definedName>
    <definedName name="Export_Quantity" localSheetId="36">#REF!</definedName>
    <definedName name="Export_Quantity" localSheetId="34">#REF!</definedName>
    <definedName name="Export_Quantity" localSheetId="35">#REF!</definedName>
    <definedName name="Export_Quantity" localSheetId="9">#REF!</definedName>
    <definedName name="Export_Quantity">#REF!</definedName>
    <definedName name="Export_Value" localSheetId="25">#REF!</definedName>
    <definedName name="Export_Value" localSheetId="26">#REF!</definedName>
    <definedName name="Export_Value" localSheetId="39">#REF!</definedName>
    <definedName name="Export_Value" localSheetId="36">#REF!</definedName>
    <definedName name="Export_Value" localSheetId="34">#REF!</definedName>
    <definedName name="Export_Value" localSheetId="35">#REF!</definedName>
    <definedName name="Export_Value" localSheetId="9">#REF!</definedName>
    <definedName name="Export_Value">#REF!</definedName>
    <definedName name="Figs" localSheetId="25">'[1]Figs'!#REF!</definedName>
    <definedName name="Figs" localSheetId="26">'[1]Figs'!#REF!</definedName>
    <definedName name="Figs" localSheetId="39">'[1]Figs'!#REF!</definedName>
    <definedName name="Figs" localSheetId="36">'[2]Figs'!#REF!</definedName>
    <definedName name="Figs" localSheetId="34">'[1]Figs'!#REF!</definedName>
    <definedName name="Figs" localSheetId="35">'[1]Figs'!#REF!</definedName>
    <definedName name="Figs" localSheetId="4">'[1]Figs'!#REF!</definedName>
    <definedName name="Figs" localSheetId="10">'[1]Figs'!#REF!</definedName>
    <definedName name="Figs" localSheetId="9">'[1]Figs'!#REF!</definedName>
    <definedName name="Figs" localSheetId="15">'[1]Figs'!#REF!</definedName>
    <definedName name="Figs" localSheetId="17">'[1]Figs'!#REF!</definedName>
    <definedName name="Figs">'[1]Figs'!#REF!</definedName>
    <definedName name="Garlic" localSheetId="25">'[1]Garlic'!#REF!</definedName>
    <definedName name="Garlic" localSheetId="26">'[1]Garlic'!#REF!</definedName>
    <definedName name="Garlic" localSheetId="39">'[1]Garlic'!#REF!</definedName>
    <definedName name="Garlic" localSheetId="36">#REF!</definedName>
    <definedName name="Garlic" localSheetId="34">'[1]Garlic'!#REF!</definedName>
    <definedName name="Garlic" localSheetId="35">'[1]Garlic'!#REF!</definedName>
    <definedName name="Garlic" localSheetId="4">'[1]Garlic'!#REF!</definedName>
    <definedName name="Garlic" localSheetId="10">'[1]Garlic'!#REF!</definedName>
    <definedName name="Garlic" localSheetId="9">'[1]Garlic'!#REF!</definedName>
    <definedName name="Garlic" localSheetId="15">'[1]Garlic'!#REF!</definedName>
    <definedName name="Garlic" localSheetId="17">'[1]Garlic'!#REF!</definedName>
    <definedName name="Garlic">'[1]Garlic'!#REF!</definedName>
    <definedName name="Grapes" localSheetId="25">#REF!</definedName>
    <definedName name="Grapes" localSheetId="26">#REF!</definedName>
    <definedName name="Grapes" localSheetId="39">#REF!</definedName>
    <definedName name="Grapes" localSheetId="36">#REF!</definedName>
    <definedName name="Grapes" localSheetId="34">#REF!</definedName>
    <definedName name="Grapes" localSheetId="35">#REF!</definedName>
    <definedName name="Grapes" localSheetId="10">#REF!</definedName>
    <definedName name="Grapes" localSheetId="9">#REF!</definedName>
    <definedName name="Grapes" localSheetId="15">#REF!</definedName>
    <definedName name="Grapes" localSheetId="17">#REF!</definedName>
    <definedName name="Grapes">#REF!</definedName>
    <definedName name="Guavasmangomangosteen" localSheetId="25">'[1]Guavasmangomangosteen'!#REF!</definedName>
    <definedName name="Guavasmangomangosteen" localSheetId="26">'[1]Guavasmangomangosteen'!#REF!</definedName>
    <definedName name="Guavasmangomangosteen" localSheetId="39">'[1]Guavasmangomangosteen'!#REF!</definedName>
    <definedName name="Guavasmangomangosteen" localSheetId="36">#REF!</definedName>
    <definedName name="Guavasmangomangosteen" localSheetId="34">'[1]Guavasmangomangosteen'!#REF!</definedName>
    <definedName name="Guavasmangomangosteen" localSheetId="35">'[1]Guavasmangomangosteen'!#REF!</definedName>
    <definedName name="Guavasmangomangosteen" localSheetId="4">'[1]Guavasmangomangosteen'!#REF!</definedName>
    <definedName name="Guavasmangomangosteen" localSheetId="10">'[1]Guavasmangomangosteen'!#REF!</definedName>
    <definedName name="Guavasmangomangosteen" localSheetId="9">'[1]Guavasmangomangosteen'!#REF!</definedName>
    <definedName name="Guavasmangomangosteen" localSheetId="15">'[1]Guavasmangomangosteen'!#REF!</definedName>
    <definedName name="Guavasmangomangosteen" localSheetId="17">'[1]Guavasmangomangosteen'!#REF!</definedName>
    <definedName name="Guavasmangomangosteen">'[1]Guavasmangomangosteen'!#REF!</definedName>
    <definedName name="Jimacapumpkinbreadfruit" localSheetId="25">'[1]Jicamapumpkinbreadfruit'!#REF!</definedName>
    <definedName name="Jimacapumpkinbreadfruit" localSheetId="26">'[1]Jicamapumpkinbreadfruit'!#REF!</definedName>
    <definedName name="Jimacapumpkinbreadfruit" localSheetId="39">'[1]Jicamapumpkinbreadfruit'!#REF!</definedName>
    <definedName name="Jimacapumpkinbreadfruit" localSheetId="36">#REF!</definedName>
    <definedName name="Jimacapumpkinbreadfruit" localSheetId="34">'[1]Jicamapumpkinbreadfruit'!#REF!</definedName>
    <definedName name="Jimacapumpkinbreadfruit" localSheetId="35">'[1]Jicamapumpkinbreadfruit'!#REF!</definedName>
    <definedName name="Jimacapumpkinbreadfruit" localSheetId="4">'[1]Jicamapumpkinbreadfruit'!#REF!</definedName>
    <definedName name="Jimacapumpkinbreadfruit" localSheetId="10">'[1]Jicamapumpkinbreadfruit'!#REF!</definedName>
    <definedName name="Jimacapumpkinbreadfruit" localSheetId="9">'[1]Jicamapumpkinbreadfruit'!#REF!</definedName>
    <definedName name="Jimacapumpkinbreadfruit" localSheetId="15">'[1]Jicamapumpkinbreadfruit'!#REF!</definedName>
    <definedName name="Jimacapumpkinbreadfruit" localSheetId="17">'[1]Jicamapumpkinbreadfruit'!#REF!</definedName>
    <definedName name="Jimacapumpkinbreadfruit">'[1]Jicamapumpkinbreadfruit'!#REF!</definedName>
    <definedName name="Kiwi" localSheetId="25">#REF!</definedName>
    <definedName name="Kiwi" localSheetId="26">#REF!</definedName>
    <definedName name="Kiwi" localSheetId="39">#REF!</definedName>
    <definedName name="Kiwi" localSheetId="36">#REF!</definedName>
    <definedName name="Kiwi" localSheetId="34">#REF!</definedName>
    <definedName name="Kiwi" localSheetId="35">#REF!</definedName>
    <definedName name="Kiwi" localSheetId="10">#REF!</definedName>
    <definedName name="Kiwi" localSheetId="9">#REF!</definedName>
    <definedName name="Kiwi" localSheetId="15">#REF!</definedName>
    <definedName name="Kiwi" localSheetId="17">#REF!</definedName>
    <definedName name="Kiwi">#REF!</definedName>
    <definedName name="Lemonlime" localSheetId="25">'[1]Lemonlime'!#REF!</definedName>
    <definedName name="Lemonlime" localSheetId="26">'[1]Lemonlime'!#REF!</definedName>
    <definedName name="Lemonlime" localSheetId="39">'[1]Lemonlime'!#REF!</definedName>
    <definedName name="Lemonlime" localSheetId="36">'[2]Lemon, Lime'!#REF!</definedName>
    <definedName name="Lemonlime" localSheetId="34">'[1]Lemonlime'!#REF!</definedName>
    <definedName name="Lemonlime" localSheetId="35">'[1]Lemonlime'!#REF!</definedName>
    <definedName name="Lemonlime" localSheetId="4">'[1]Lemonlime'!#REF!</definedName>
    <definedName name="Lemonlime" localSheetId="10">'[1]Lemonlime'!#REF!</definedName>
    <definedName name="Lemonlime" localSheetId="9">'[1]Lemonlime'!#REF!</definedName>
    <definedName name="Lemonlime" localSheetId="15">'[1]Lemonlime'!#REF!</definedName>
    <definedName name="Lemonlime" localSheetId="17">'[1]Lemonlime'!#REF!</definedName>
    <definedName name="Lemonlime">'[1]Lemonlime'!#REF!</definedName>
    <definedName name="Lettuceleafygreens" localSheetId="25">'[1]Lettuceleafygreens'!#REF!</definedName>
    <definedName name="Lettuceleafygreens" localSheetId="26">'[1]Lettuceleafygreens'!#REF!</definedName>
    <definedName name="Lettuceleafygreens" localSheetId="39">'[1]Lettuceleafygreens'!#REF!</definedName>
    <definedName name="Lettuceleafygreens" localSheetId="36">'[2]Lettuce, Chicory'!#REF!</definedName>
    <definedName name="Lettuceleafygreens" localSheetId="34">'[1]Lettuceleafygreens'!#REF!</definedName>
    <definedName name="Lettuceleafygreens" localSheetId="35">'[1]Lettuceleafygreens'!#REF!</definedName>
    <definedName name="Lettuceleafygreens" localSheetId="4">'[1]Lettuceleafygreens'!#REF!</definedName>
    <definedName name="Lettuceleafygreens" localSheetId="10">'[1]Lettuceleafygreens'!#REF!</definedName>
    <definedName name="Lettuceleafygreens" localSheetId="9">'[1]Lettuceleafygreens'!#REF!</definedName>
    <definedName name="Lettuceleafygreens" localSheetId="15">'[1]Lettuceleafygreens'!#REF!</definedName>
    <definedName name="Lettuceleafygreens" localSheetId="17">'[1]Lettuceleafygreens'!#REF!</definedName>
    <definedName name="Lettuceleafygreens">'[1]Lettuceleafygreens'!#REF!</definedName>
    <definedName name="Melon" localSheetId="25">'[1]Melon'!#REF!</definedName>
    <definedName name="Melon" localSheetId="26">'[1]Melon'!#REF!</definedName>
    <definedName name="Melon" localSheetId="36">#REF!</definedName>
    <definedName name="Melon" localSheetId="34">'[1]Melon'!#REF!</definedName>
    <definedName name="Melon" localSheetId="35">'[1]Melon'!#REF!</definedName>
    <definedName name="Melon" localSheetId="4">'[1]Melon'!#REF!</definedName>
    <definedName name="Melon" localSheetId="10">'[1]Melon'!#REF!</definedName>
    <definedName name="Melon" localSheetId="9">'[1]Melon'!#REF!</definedName>
    <definedName name="Melon" localSheetId="15">'[1]Melon'!#REF!</definedName>
    <definedName name="Melon" localSheetId="17">'[1]Melon'!#REF!</definedName>
    <definedName name="Melon">'[1]Melon'!#REF!</definedName>
    <definedName name="Mushroomtruffle" localSheetId="25">'[1]Mushroomtruffle'!#REF!</definedName>
    <definedName name="Mushroomtruffle" localSheetId="26">'[1]Mushroomtruffle'!#REF!</definedName>
    <definedName name="Mushroomtruffle" localSheetId="36">'[2]Mushroom'!#REF!</definedName>
    <definedName name="Mushroomtruffle" localSheetId="34">'[1]Mushroomtruffle'!#REF!</definedName>
    <definedName name="Mushroomtruffle" localSheetId="35">'[1]Mushroomtruffle'!#REF!</definedName>
    <definedName name="Mushroomtruffle" localSheetId="4">'[1]Mushroomtruffle'!#REF!</definedName>
    <definedName name="Mushroomtruffle" localSheetId="10">'[1]Mushroomtruffle'!#REF!</definedName>
    <definedName name="Mushroomtruffle" localSheetId="9">'[1]Mushroomtruffle'!#REF!</definedName>
    <definedName name="Mushroomtruffle" localSheetId="15">'[1]Mushroomtruffle'!#REF!</definedName>
    <definedName name="Mushroomtruffle" localSheetId="17">'[1]Mushroomtruffle'!#REF!</definedName>
    <definedName name="Mushroomtruffle">'[1]Mushroomtruffle'!#REF!</definedName>
    <definedName name="Olive" localSheetId="25">#REF!</definedName>
    <definedName name="Olive" localSheetId="26">#REF!</definedName>
    <definedName name="Olive" localSheetId="39">#REF!</definedName>
    <definedName name="Olive" localSheetId="36">#REF!</definedName>
    <definedName name="Olive" localSheetId="34">#REF!</definedName>
    <definedName name="Olive" localSheetId="35">#REF!</definedName>
    <definedName name="Olive" localSheetId="10">#REF!</definedName>
    <definedName name="Olive" localSheetId="9">#REF!</definedName>
    <definedName name="Olive" localSheetId="15">#REF!</definedName>
    <definedName name="Olive" localSheetId="17">#REF!</definedName>
    <definedName name="Olive">#REF!</definedName>
    <definedName name="Onionshallot" localSheetId="25">#REF!</definedName>
    <definedName name="Onionshallot" localSheetId="26">#REF!</definedName>
    <definedName name="Onionshallot" localSheetId="39">#REF!</definedName>
    <definedName name="Onionshallot" localSheetId="36">#REF!</definedName>
    <definedName name="Onionshallot" localSheetId="34">#REF!</definedName>
    <definedName name="Onionshallot" localSheetId="35">#REF!</definedName>
    <definedName name="Onionshallot" localSheetId="10">#REF!</definedName>
    <definedName name="Onionshallot" localSheetId="9">#REF!</definedName>
    <definedName name="Onionshallot" localSheetId="15">#REF!</definedName>
    <definedName name="Onionshallot" localSheetId="17">#REF!</definedName>
    <definedName name="Onionshallot">#REF!</definedName>
    <definedName name="Oranges" localSheetId="25">'[1]Oranges'!#REF!</definedName>
    <definedName name="Oranges" localSheetId="26">'[1]Oranges'!#REF!</definedName>
    <definedName name="Oranges" localSheetId="39">'[1]Oranges'!#REF!</definedName>
    <definedName name="Oranges" localSheetId="36">'[2]Oranges'!#REF!</definedName>
    <definedName name="Oranges" localSheetId="34">'[1]Oranges'!#REF!</definedName>
    <definedName name="Oranges" localSheetId="35">'[1]Oranges'!#REF!</definedName>
    <definedName name="Oranges" localSheetId="4">'[1]Oranges'!#REF!</definedName>
    <definedName name="Oranges" localSheetId="10">'[1]Oranges'!#REF!</definedName>
    <definedName name="Oranges" localSheetId="9">'[1]Oranges'!#REF!</definedName>
    <definedName name="Oranges" localSheetId="15">'[1]Oranges'!#REF!</definedName>
    <definedName name="Oranges" localSheetId="17">'[1]Oranges'!#REF!</definedName>
    <definedName name="Oranges">'[1]Oranges'!#REF!</definedName>
    <definedName name="Papaya" localSheetId="25">#REF!</definedName>
    <definedName name="Papaya" localSheetId="26">#REF!</definedName>
    <definedName name="Papaya" localSheetId="39">#REF!</definedName>
    <definedName name="Papaya" localSheetId="36">#REF!</definedName>
    <definedName name="Papaya" localSheetId="34">#REF!</definedName>
    <definedName name="Papaya" localSheetId="35">#REF!</definedName>
    <definedName name="Papaya" localSheetId="10">#REF!</definedName>
    <definedName name="Papaya" localSheetId="9">#REF!</definedName>
    <definedName name="Papaya" localSheetId="15">#REF!</definedName>
    <definedName name="Papaya" localSheetId="17">#REF!</definedName>
    <definedName name="Papaya">#REF!</definedName>
    <definedName name="Peaches" localSheetId="25">#REF!</definedName>
    <definedName name="Peaches" localSheetId="26">#REF!</definedName>
    <definedName name="Peaches" localSheetId="39">#REF!</definedName>
    <definedName name="Peaches" localSheetId="36">#REF!</definedName>
    <definedName name="Peaches" localSheetId="34">#REF!</definedName>
    <definedName name="Peaches" localSheetId="35">#REF!</definedName>
    <definedName name="Peaches" localSheetId="10">#REF!</definedName>
    <definedName name="Peaches" localSheetId="9">#REF!</definedName>
    <definedName name="Peaches" localSheetId="15">#REF!</definedName>
    <definedName name="Peaches" localSheetId="17">#REF!</definedName>
    <definedName name="Peaches">#REF!</definedName>
    <definedName name="Pearquince" localSheetId="25">#REF!</definedName>
    <definedName name="Pearquince" localSheetId="26">#REF!</definedName>
    <definedName name="Pearquince" localSheetId="39">#REF!</definedName>
    <definedName name="Pearquince" localSheetId="36">#REF!</definedName>
    <definedName name="Pearquince" localSheetId="34">#REF!</definedName>
    <definedName name="Pearquince" localSheetId="35">#REF!</definedName>
    <definedName name="Pearquince" localSheetId="10">#REF!</definedName>
    <definedName name="Pearquince" localSheetId="9">#REF!</definedName>
    <definedName name="Pearquince" localSheetId="15">#REF!</definedName>
    <definedName name="Pearquince" localSheetId="17">#REF!</definedName>
    <definedName name="Pearquince">#REF!</definedName>
    <definedName name="Peas" localSheetId="25">#REF!</definedName>
    <definedName name="Peas" localSheetId="26">#REF!</definedName>
    <definedName name="Peas" localSheetId="39">#REF!</definedName>
    <definedName name="Peas" localSheetId="36">#REF!</definedName>
    <definedName name="Peas" localSheetId="34">#REF!</definedName>
    <definedName name="Peas" localSheetId="35">#REF!</definedName>
    <definedName name="Peas" localSheetId="10">#REF!</definedName>
    <definedName name="Peas" localSheetId="9">#REF!</definedName>
    <definedName name="Peas" localSheetId="15">#REF!</definedName>
    <definedName name="Peas" localSheetId="17">#REF!</definedName>
    <definedName name="Peas">#REF!</definedName>
    <definedName name="Peppers" localSheetId="25">#REF!</definedName>
    <definedName name="Peppers" localSheetId="26">#REF!</definedName>
    <definedName name="Peppers" localSheetId="39">#REF!</definedName>
    <definedName name="Peppers" localSheetId="36">#REF!</definedName>
    <definedName name="Peppers" localSheetId="34">#REF!</definedName>
    <definedName name="Peppers" localSheetId="35">#REF!</definedName>
    <definedName name="Peppers" localSheetId="10">#REF!</definedName>
    <definedName name="Peppers" localSheetId="9">#REF!</definedName>
    <definedName name="Peppers" localSheetId="15">#REF!</definedName>
    <definedName name="Peppers" localSheetId="17">#REF!</definedName>
    <definedName name="Peppers">#REF!</definedName>
    <definedName name="Pineapple" localSheetId="25">#REF!</definedName>
    <definedName name="Pineapple" localSheetId="26">#REF!</definedName>
    <definedName name="Pineapple" localSheetId="39">#REF!</definedName>
    <definedName name="Pineapple" localSheetId="36">#REF!</definedName>
    <definedName name="Pineapple" localSheetId="34">#REF!</definedName>
    <definedName name="Pineapple" localSheetId="35">#REF!</definedName>
    <definedName name="Pineapple" localSheetId="10">#REF!</definedName>
    <definedName name="Pineapple" localSheetId="9">#REF!</definedName>
    <definedName name="Pineapple" localSheetId="15">#REF!</definedName>
    <definedName name="Pineapple" localSheetId="17">#REF!</definedName>
    <definedName name="Pineapple">#REF!</definedName>
    <definedName name="Plum" localSheetId="25">#REF!</definedName>
    <definedName name="Plum" localSheetId="26">#REF!</definedName>
    <definedName name="Plum" localSheetId="39">#REF!</definedName>
    <definedName name="Plum" localSheetId="36">#REF!</definedName>
    <definedName name="Plum" localSheetId="34">#REF!</definedName>
    <definedName name="Plum" localSheetId="35">#REF!</definedName>
    <definedName name="Plum" localSheetId="10">#REF!</definedName>
    <definedName name="Plum" localSheetId="9">#REF!</definedName>
    <definedName name="Plum" localSheetId="15">#REF!</definedName>
    <definedName name="Plum" localSheetId="17">#REF!</definedName>
    <definedName name="Plum">#REF!</definedName>
    <definedName name="Potatoes" localSheetId="25">#REF!</definedName>
    <definedName name="Potatoes" localSheetId="26">#REF!</definedName>
    <definedName name="Potatoes" localSheetId="39">#REF!</definedName>
    <definedName name="Potatoes" localSheetId="36">#REF!</definedName>
    <definedName name="Potatoes" localSheetId="34">#REF!</definedName>
    <definedName name="Potatoes" localSheetId="35">#REF!</definedName>
    <definedName name="Potatoes" localSheetId="10">#REF!</definedName>
    <definedName name="Potatoes" localSheetId="9">#REF!</definedName>
    <definedName name="Potatoes" localSheetId="15">#REF!</definedName>
    <definedName name="Potatoes" localSheetId="17">#REF!</definedName>
    <definedName name="Potatoes">#REF!</definedName>
    <definedName name="Production_Quantity" localSheetId="25">#REF!</definedName>
    <definedName name="Production_Quantity" localSheetId="26">#REF!</definedName>
    <definedName name="Production_Quantity" localSheetId="39">#REF!</definedName>
    <definedName name="Production_Quantity" localSheetId="36">#REF!</definedName>
    <definedName name="Production_Quantity" localSheetId="34">#REF!</definedName>
    <definedName name="Production_Quantity" localSheetId="35">#REF!</definedName>
    <definedName name="Production_Quantity" localSheetId="9">#REF!</definedName>
    <definedName name="Production_Quantity">#REF!</definedName>
    <definedName name="roottuber" localSheetId="25">'[1]roottuber'!#REF!</definedName>
    <definedName name="roottuber" localSheetId="26">'[1]roottuber'!#REF!</definedName>
    <definedName name="roottuber" localSheetId="39">'[1]roottuber'!#REF!</definedName>
    <definedName name="roottuber" localSheetId="36">#REF!</definedName>
    <definedName name="roottuber" localSheetId="34">'[1]roottuber'!#REF!</definedName>
    <definedName name="roottuber" localSheetId="35">'[1]roottuber'!#REF!</definedName>
    <definedName name="roottuber" localSheetId="4">'[1]roottuber'!#REF!</definedName>
    <definedName name="roottuber" localSheetId="10">'[1]roottuber'!#REF!</definedName>
    <definedName name="roottuber" localSheetId="9">'[1]roottuber'!#REF!</definedName>
    <definedName name="roottuber" localSheetId="15">'[1]roottuber'!#REF!</definedName>
    <definedName name="roottuber" localSheetId="17">'[1]roottuber'!#REF!</definedName>
    <definedName name="roottuber">'[1]roottuber'!#REF!</definedName>
    <definedName name="Spinach" localSheetId="25">#REF!</definedName>
    <definedName name="Spinach" localSheetId="26">#REF!</definedName>
    <definedName name="Spinach" localSheetId="39">#REF!</definedName>
    <definedName name="Spinach" localSheetId="36">#REF!</definedName>
    <definedName name="Spinach" localSheetId="34">#REF!</definedName>
    <definedName name="Spinach" localSheetId="35">#REF!</definedName>
    <definedName name="Spinach" localSheetId="10">#REF!</definedName>
    <definedName name="Spinach" localSheetId="9">#REF!</definedName>
    <definedName name="Spinach" localSheetId="15">#REF!</definedName>
    <definedName name="Spinach" localSheetId="17">#REF!</definedName>
    <definedName name="Spinach">#REF!</definedName>
    <definedName name="Squash" localSheetId="25">#REF!</definedName>
    <definedName name="Squash" localSheetId="26">#REF!</definedName>
    <definedName name="Squash" localSheetId="39">#REF!</definedName>
    <definedName name="Squash" localSheetId="36">#REF!</definedName>
    <definedName name="Squash" localSheetId="34">#REF!</definedName>
    <definedName name="Squash" localSheetId="35">#REF!</definedName>
    <definedName name="Squash" localSheetId="10">#REF!</definedName>
    <definedName name="Squash" localSheetId="9">#REF!</definedName>
    <definedName name="Squash" localSheetId="15">#REF!</definedName>
    <definedName name="Squash" localSheetId="17">#REF!</definedName>
    <definedName name="Squash">#REF!</definedName>
    <definedName name="Strawberry" localSheetId="25">#REF!</definedName>
    <definedName name="Strawberry" localSheetId="26">#REF!</definedName>
    <definedName name="Strawberry" localSheetId="39">#REF!</definedName>
    <definedName name="Strawberry" localSheetId="36">#REF!</definedName>
    <definedName name="Strawberry" localSheetId="34">#REF!</definedName>
    <definedName name="Strawberry" localSheetId="35">#REF!</definedName>
    <definedName name="Strawberry" localSheetId="10">#REF!</definedName>
    <definedName name="Strawberry" localSheetId="9">#REF!</definedName>
    <definedName name="Strawberry" localSheetId="15">#REF!</definedName>
    <definedName name="Strawberry" localSheetId="17">#REF!</definedName>
    <definedName name="Strawberry">#REF!</definedName>
    <definedName name="temp" localSheetId="39">'[1]1 - Apple'!#REF!</definedName>
    <definedName name="temp" localSheetId="4">'[1]1 - Apple'!#REF!</definedName>
    <definedName name="temp">'[1]1 - Apple'!#REF!</definedName>
    <definedName name="Tomato" localSheetId="25">#REF!</definedName>
    <definedName name="Tomato" localSheetId="26">#REF!</definedName>
    <definedName name="Tomato" localSheetId="39">#REF!</definedName>
    <definedName name="Tomato" localSheetId="36">#REF!</definedName>
    <definedName name="Tomato" localSheetId="34">#REF!</definedName>
    <definedName name="Tomato" localSheetId="35">#REF!</definedName>
    <definedName name="Tomato" localSheetId="10">#REF!</definedName>
    <definedName name="Tomato" localSheetId="9">#REF!</definedName>
    <definedName name="Tomato" localSheetId="15">#REF!</definedName>
    <definedName name="Tomato" localSheetId="17">#REF!</definedName>
    <definedName name="Tomato">#REF!</definedName>
  </definedNames>
  <calcPr fullCalcOnLoad="1"/>
</workbook>
</file>

<file path=xl/sharedStrings.xml><?xml version="1.0" encoding="utf-8"?>
<sst xmlns="http://schemas.openxmlformats.org/spreadsheetml/2006/main" count="3998" uniqueCount="1033">
  <si>
    <t>Country</t>
  </si>
  <si>
    <t>Entered (MTs)</t>
  </si>
  <si>
    <t>Precleared (MTs)</t>
  </si>
  <si>
    <t>NARP (MTs)</t>
  </si>
  <si>
    <t>Shares of Actions Taken</t>
  </si>
  <si>
    <t>Exporter</t>
  </si>
  <si>
    <t>Imports (MTs)</t>
  </si>
  <si>
    <t>Inspections (MTs)</t>
  </si>
  <si>
    <t>Action Rate</t>
  </si>
  <si>
    <t>Fumigation Share</t>
  </si>
  <si>
    <t>Destroyed Share</t>
  </si>
  <si>
    <t>Other Action Share</t>
  </si>
  <si>
    <t>Returned Share</t>
  </si>
  <si>
    <t>Action Taken</t>
  </si>
  <si>
    <t>Shares of Risks Present</t>
  </si>
  <si>
    <t>Risk Rate</t>
  </si>
  <si>
    <t>Risk Present</t>
  </si>
  <si>
    <t>Contamination</t>
  </si>
  <si>
    <t xml:space="preserve">Prohibited Product </t>
  </si>
  <si>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</si>
  <si>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</si>
  <si>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</si>
  <si>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</si>
  <si>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</si>
  <si>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</si>
  <si>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</si>
  <si>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</si>
  <si>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</si>
  <si>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</si>
  <si>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</si>
  <si>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</si>
  <si>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</si>
  <si>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</si>
  <si>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</si>
  <si>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</si>
  <si>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</si>
  <si>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</si>
  <si>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</si>
  <si>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</si>
  <si>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</si>
  <si>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</si>
  <si>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</si>
  <si>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</si>
  <si>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t>Year</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</si>
  <si>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</si>
  <si>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 xml:space="preserve">Total </t>
  </si>
  <si>
    <t>U.S. Production</t>
  </si>
  <si>
    <t>Tariff Rate</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</si>
  <si>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</si>
  <si>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</si>
  <si>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</si>
  <si>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</si>
  <si>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</si>
  <si>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</si>
  <si>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</si>
  <si>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</si>
  <si>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</si>
  <si>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</si>
  <si>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</si>
  <si>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</si>
  <si>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t xml:space="preserve">Actionable Pests </t>
  </si>
  <si>
    <t>Phyto Descrepancy</t>
  </si>
  <si>
    <t>Wood Packing Material Violation</t>
  </si>
  <si>
    <t>Unknown Pest</t>
  </si>
  <si>
    <t>Website Material</t>
  </si>
  <si>
    <t>Additional Tables on Peppers</t>
  </si>
  <si>
    <t>Peppers</t>
  </si>
  <si>
    <t>Ports Allowed</t>
  </si>
  <si>
    <t xml:space="preserve">Permitted Import </t>
  </si>
  <si>
    <t>Destination Restriction</t>
  </si>
  <si>
    <t>Origin Restriction</t>
  </si>
  <si>
    <t>Phyto  Certificate</t>
  </si>
  <si>
    <t>PPQ Form 203 (Preclearance Possible)</t>
  </si>
  <si>
    <t>Treatment Required</t>
  </si>
  <si>
    <t xml:space="preserve">Origin release From Treatment </t>
  </si>
  <si>
    <t xml:space="preserve">Phyto Release From Treatment </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</si>
  <si>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</si>
  <si>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</si>
  <si>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</si>
  <si>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</si>
  <si>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</si>
  <si>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</si>
  <si>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</si>
  <si>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</si>
  <si>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</si>
  <si>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</si>
  <si>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</si>
  <si>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Antigua and Barbuda</t>
  </si>
  <si>
    <t>All</t>
  </si>
  <si>
    <t>Yes</t>
  </si>
  <si>
    <t>Australia, From Tasmania only</t>
  </si>
  <si>
    <t xml:space="preserve">Tasmania Only </t>
  </si>
  <si>
    <t>Bahamas</t>
  </si>
  <si>
    <t>Barbados</t>
  </si>
  <si>
    <t>Belgium</t>
  </si>
  <si>
    <t>Belize</t>
  </si>
  <si>
    <t>Canada</t>
  </si>
  <si>
    <t>Cayman Islands (United Kingdom)</t>
  </si>
  <si>
    <t>Chile</t>
  </si>
  <si>
    <t>Capsicum Annum Only</t>
  </si>
  <si>
    <t>Costa Rica</t>
  </si>
  <si>
    <t>Capsicum Annum, Capsicum Chinese, Capsicum Baccatum, and Capsicum Frutescens Only</t>
  </si>
  <si>
    <t>Dominica</t>
  </si>
  <si>
    <t>Dominican Republic</t>
  </si>
  <si>
    <t>El Salvador</t>
  </si>
  <si>
    <t>Ghana</t>
  </si>
  <si>
    <t>Continental U.S.</t>
  </si>
  <si>
    <t>Grenada</t>
  </si>
  <si>
    <t>Guadeloupe</t>
  </si>
  <si>
    <t>Guatemala</t>
  </si>
  <si>
    <t>Capsicum Annumm, Capsicum Chinese, Capsicum Baccatum, Capsicum Frutescens</t>
  </si>
  <si>
    <t>Guyana</t>
  </si>
  <si>
    <t>Haiti</t>
  </si>
  <si>
    <t>Honduras</t>
  </si>
  <si>
    <t>Israel</t>
  </si>
  <si>
    <t>Must be grown in registered Arava Valley Greenhouses</t>
  </si>
  <si>
    <t>Jamaica</t>
  </si>
  <si>
    <t>Korea, Republic of</t>
  </si>
  <si>
    <t>Greenhouse Only; Guam and CNMI as well</t>
  </si>
  <si>
    <t>Martinique</t>
  </si>
  <si>
    <t>Mexico</t>
  </si>
  <si>
    <t>Capsicum Pubescens Requires Irradiation</t>
  </si>
  <si>
    <t>Montserrat (United Kindom)</t>
  </si>
  <si>
    <t>Netherlands</t>
  </si>
  <si>
    <t>Approved Sites</t>
  </si>
  <si>
    <t>New Zealand</t>
  </si>
  <si>
    <t>Approved Sites; Hawaii as well</t>
  </si>
  <si>
    <t>Nicaragua</t>
  </si>
  <si>
    <t>Capsicum Annum, Capsicum, Chinese, Capsicum Baccatum, and Capsicum Frutescens Only</t>
  </si>
  <si>
    <t>Panama</t>
  </si>
  <si>
    <t>Poland</t>
  </si>
  <si>
    <t>Saint Barthelemy</t>
  </si>
  <si>
    <t>Saint Kitts and Nevis</t>
  </si>
  <si>
    <t>Saint Lucia</t>
  </si>
  <si>
    <t>Saint Vincent and the Grenadines</t>
  </si>
  <si>
    <t>Spain</t>
  </si>
  <si>
    <t>Almeria Alicante Provences, Registered Greenhouse Only</t>
  </si>
  <si>
    <t>Trinidad and Tobago</t>
  </si>
  <si>
    <r>
      <t xml:space="preserve">Species:  </t>
    </r>
    <r>
      <rPr>
        <i/>
        <sz val="11"/>
        <color indexed="8"/>
        <rFont val="Calibri"/>
        <family val="2"/>
      </rPr>
      <t>Capsicum spp. i</t>
    </r>
    <r>
      <rPr>
        <sz val="11"/>
        <color theme="1"/>
        <rFont val="Calibri"/>
        <family val="2"/>
      </rPr>
      <t xml:space="preserve">ncluding </t>
    </r>
    <r>
      <rPr>
        <i/>
        <sz val="11"/>
        <color indexed="8"/>
        <rFont val="Calibri"/>
        <family val="2"/>
      </rPr>
      <t xml:space="preserve">Capsicum annuum, Capsicum baccatum, Capsicum chinense, Capsicum pubescens, </t>
    </r>
    <r>
      <rPr>
        <sz val="11"/>
        <color theme="1"/>
        <rFont val="Calibri"/>
        <family val="2"/>
      </rPr>
      <t xml:space="preserve">and </t>
    </r>
    <r>
      <rPr>
        <i/>
        <sz val="11"/>
        <color indexed="8"/>
        <rFont val="Calibri"/>
        <family val="2"/>
      </rPr>
      <t>Capsicum frutescens.</t>
    </r>
  </si>
  <si>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</si>
  <si>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</si>
  <si>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</si>
  <si>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</si>
  <si>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</si>
  <si>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</si>
  <si>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</si>
  <si>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</si>
  <si>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</si>
  <si>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</si>
  <si>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</si>
  <si>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</si>
  <si>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</si>
  <si>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</si>
  <si>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</si>
  <si>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</si>
  <si>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</si>
  <si>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</si>
  <si>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</si>
  <si>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</si>
  <si>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</si>
  <si>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</si>
  <si>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</si>
  <si>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</si>
  <si>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No</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</si>
  <si>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</si>
  <si>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</si>
  <si>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</si>
  <si>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</si>
  <si>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</si>
  <si>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</si>
  <si>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</si>
  <si>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</si>
  <si>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</si>
  <si>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</si>
  <si>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</si>
  <si>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</si>
  <si>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</si>
  <si>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</si>
  <si>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</si>
  <si>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</si>
  <si>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</si>
  <si>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</si>
  <si>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</si>
  <si>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</si>
  <si>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</si>
  <si>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</si>
  <si>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</si>
  <si>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</si>
  <si>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</si>
  <si>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</si>
  <si>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</si>
  <si>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</si>
  <si>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</si>
  <si>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</si>
  <si>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</si>
  <si>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</si>
  <si>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</si>
  <si>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</si>
  <si>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</si>
  <si>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</si>
  <si>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</si>
  <si>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</si>
  <si>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</si>
  <si>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</si>
  <si>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</si>
  <si>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</si>
  <si>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</si>
  <si>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</si>
  <si>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</si>
  <si>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</si>
  <si>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</si>
  <si>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</si>
  <si>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</si>
  <si>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</si>
  <si>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</si>
  <si>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</si>
  <si>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</si>
  <si>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</si>
  <si>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</si>
  <si>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</si>
  <si>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</si>
  <si>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</si>
  <si>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</si>
  <si>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</si>
  <si>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</si>
  <si>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</si>
  <si>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</si>
  <si>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</si>
  <si>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</si>
  <si>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</si>
  <si>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</si>
  <si>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</si>
  <si>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</si>
  <si>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</si>
  <si>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</si>
  <si>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</si>
  <si>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</si>
  <si>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</si>
  <si>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</si>
  <si>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</si>
  <si>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</si>
  <si>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</si>
  <si>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</si>
  <si>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</si>
  <si>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</si>
  <si>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</si>
  <si>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</si>
  <si>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</si>
  <si>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</si>
  <si>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</si>
  <si>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</si>
  <si>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</si>
  <si>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</si>
  <si>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</si>
  <si>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</si>
  <si>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</si>
  <si>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</si>
  <si>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</si>
  <si>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</si>
  <si>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Graphs on Peppers</t>
  </si>
  <si>
    <t>Tables on Peppers</t>
  </si>
  <si>
    <t>Aggregate Tariff, Action, and Risk Rates: Peppers</t>
  </si>
  <si>
    <t>2006-2013</t>
  </si>
  <si>
    <t>Disaggregated Risk Rates: Peppers</t>
  </si>
  <si>
    <t>Disaggregated Action Rates: Peppers</t>
  </si>
  <si>
    <t>Common Name</t>
  </si>
  <si>
    <t xml:space="preserve">APHIS Commodity Name From Inspection Record (From PPQ 280 Data) </t>
  </si>
  <si>
    <t>HTS Code Commodity (8-digit Code)</t>
  </si>
  <si>
    <t>Apple</t>
  </si>
  <si>
    <t>Potatoes</t>
  </si>
  <si>
    <t>07011000</t>
  </si>
  <si>
    <t>Apricot</t>
  </si>
  <si>
    <t>07019010</t>
  </si>
  <si>
    <t>Artichoke</t>
  </si>
  <si>
    <t>Globe Artichoke</t>
  </si>
  <si>
    <t>07019050</t>
  </si>
  <si>
    <t>Asparagus</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</si>
  <si>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</si>
  <si>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</si>
  <si>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</si>
  <si>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</si>
  <si>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</si>
  <si>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</si>
  <si>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</si>
  <si>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</si>
  <si>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</si>
  <si>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</si>
  <si>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</si>
  <si>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</si>
  <si>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</si>
  <si>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</si>
  <si>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</si>
  <si>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</si>
  <si>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</si>
  <si>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</si>
  <si>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</si>
  <si>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</si>
  <si>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</si>
  <si>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</si>
  <si>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</si>
  <si>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</si>
  <si>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</si>
  <si>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</si>
  <si>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</si>
  <si>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</si>
  <si>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</si>
  <si>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</si>
  <si>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</si>
  <si>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</si>
  <si>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</si>
  <si>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</si>
  <si>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</si>
  <si>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</si>
  <si>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</si>
  <si>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</si>
  <si>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</si>
  <si>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</si>
  <si>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</si>
  <si>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</si>
  <si>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</si>
  <si>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</si>
  <si>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</si>
  <si>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</si>
  <si>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</si>
  <si>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</si>
  <si>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</si>
  <si>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</si>
  <si>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</si>
  <si>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</si>
  <si>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</si>
  <si>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</si>
  <si>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</si>
  <si>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</si>
  <si>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</si>
  <si>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</si>
  <si>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</si>
  <si>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</si>
  <si>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</si>
  <si>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</si>
  <si>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</si>
  <si>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</si>
  <si>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</si>
  <si>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</si>
  <si>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</si>
  <si>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</si>
  <si>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</si>
  <si>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</si>
  <si>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</si>
  <si>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</si>
  <si>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</si>
  <si>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</si>
  <si>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</si>
  <si>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</si>
  <si>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</si>
  <si>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</si>
  <si>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</si>
  <si>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</si>
  <si>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</si>
  <si>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</si>
  <si>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</si>
  <si>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</si>
  <si>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</si>
  <si>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</si>
  <si>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</si>
  <si>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</si>
  <si>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</si>
  <si>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</si>
  <si>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</si>
  <si>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</si>
  <si>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</si>
  <si>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</si>
  <si>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</si>
  <si>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</si>
  <si>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</si>
  <si>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</si>
  <si>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</si>
  <si>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</si>
  <si>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</si>
  <si>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</si>
  <si>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</si>
  <si>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</si>
  <si>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07096020</t>
  </si>
  <si>
    <t>Kiwi</t>
  </si>
  <si>
    <t>Baby Kiwi</t>
  </si>
  <si>
    <t>07096040</t>
  </si>
  <si>
    <t>Spinach</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</si>
  <si>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</si>
  <si>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</si>
  <si>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</si>
  <si>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</si>
  <si>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</si>
  <si>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</si>
  <si>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</si>
  <si>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</si>
  <si>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</si>
  <si>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</si>
  <si>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</si>
  <si>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</si>
  <si>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</si>
  <si>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</si>
  <si>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</si>
  <si>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</si>
  <si>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</si>
  <si>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</si>
  <si>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</si>
  <si>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</si>
  <si>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</si>
  <si>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</si>
  <si>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</si>
  <si>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</si>
  <si>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</si>
  <si>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</si>
  <si>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</si>
  <si>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</si>
  <si>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</si>
  <si>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</si>
  <si>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</si>
  <si>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</si>
  <si>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</si>
  <si>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</si>
  <si>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</si>
  <si>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</si>
  <si>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</si>
  <si>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</si>
  <si>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</si>
  <si>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</si>
  <si>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</si>
  <si>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</si>
  <si>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</si>
  <si>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</si>
  <si>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</si>
  <si>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</si>
  <si>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</si>
  <si>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</si>
  <si>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</si>
  <si>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</si>
  <si>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</si>
  <si>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</si>
  <si>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</si>
  <si>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</si>
  <si>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</si>
  <si>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</si>
  <si>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</si>
  <si>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</si>
  <si>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</si>
  <si>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</si>
  <si>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</si>
  <si>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</si>
  <si>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</si>
  <si>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</si>
  <si>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</si>
  <si>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</si>
  <si>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</si>
  <si>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</si>
  <si>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</si>
  <si>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</si>
  <si>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</si>
  <si>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</si>
  <si>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</si>
  <si>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</si>
  <si>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</si>
  <si>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</si>
  <si>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</si>
  <si>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</si>
  <si>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</si>
  <si>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</si>
  <si>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</si>
  <si>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</si>
  <si>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</si>
  <si>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</si>
  <si>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</si>
  <si>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</si>
  <si>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</si>
  <si>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</si>
  <si>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</si>
  <si>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</si>
  <si>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</si>
  <si>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</si>
  <si>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</si>
  <si>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</si>
  <si>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</si>
  <si>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</si>
  <si>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</si>
  <si>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</si>
  <si>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</si>
  <si>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</si>
  <si>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</si>
  <si>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</si>
  <si>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</si>
  <si>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</si>
  <si>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</si>
  <si>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</si>
  <si>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</si>
  <si>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</si>
  <si>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</si>
  <si>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</si>
  <si>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</si>
  <si>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</si>
  <si>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</si>
  <si>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</si>
  <si>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</si>
  <si>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</si>
  <si>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</si>
  <si>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</si>
  <si>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</si>
  <si>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</si>
  <si>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</si>
  <si>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</si>
  <si>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</si>
  <si>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</si>
  <si>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</si>
  <si>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</si>
  <si>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</si>
  <si>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</si>
  <si>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</si>
  <si>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</si>
  <si>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</si>
  <si>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</si>
  <si>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</si>
  <si>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</si>
  <si>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</si>
  <si>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</si>
  <si>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</si>
  <si>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</si>
  <si>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</si>
  <si>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</si>
  <si>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</si>
  <si>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</si>
  <si>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</si>
  <si>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</si>
  <si>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</si>
  <si>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</si>
  <si>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</si>
  <si>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</si>
  <si>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</si>
  <si>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</si>
  <si>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</si>
  <si>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</si>
  <si>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</si>
  <si>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</si>
  <si>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</si>
  <si>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</si>
  <si>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</si>
  <si>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</si>
  <si>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</si>
  <si>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</si>
  <si>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</si>
  <si>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</si>
  <si>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</si>
  <si>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</si>
  <si>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</si>
  <si>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</si>
  <si>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</si>
  <si>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</si>
  <si>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</si>
  <si>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</si>
  <si>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</si>
  <si>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</si>
  <si>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</si>
  <si>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</si>
  <si>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</si>
  <si>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</si>
  <si>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</si>
  <si>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</si>
  <si>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</si>
  <si>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</si>
  <si>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</si>
  <si>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</si>
  <si>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</si>
  <si>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</si>
  <si>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</si>
  <si>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</si>
  <si>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</si>
  <si>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</si>
  <si>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</si>
  <si>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</si>
  <si>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</si>
  <si>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</si>
  <si>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</si>
  <si>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</si>
  <si>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</si>
  <si>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</si>
  <si>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</si>
  <si>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</si>
  <si>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</si>
  <si>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</si>
  <si>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</si>
  <si>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</si>
  <si>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</si>
  <si>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</si>
  <si>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</si>
  <si>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</si>
  <si>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</si>
  <si>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</si>
  <si>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</si>
  <si>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</si>
  <si>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</si>
  <si>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</si>
  <si>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</si>
  <si>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</si>
  <si>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</si>
  <si>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</si>
  <si>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</si>
  <si>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</si>
  <si>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</si>
  <si>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</si>
  <si>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</si>
  <si>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</si>
  <si>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</si>
  <si>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</si>
  <si>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</si>
  <si>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</si>
  <si>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</si>
  <si>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</si>
  <si>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</si>
  <si>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</si>
  <si>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</si>
  <si>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</si>
  <si>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</si>
  <si>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</si>
  <si>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</si>
  <si>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</si>
  <si>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</si>
  <si>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</si>
  <si>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</si>
  <si>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</si>
  <si>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</si>
  <si>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</si>
  <si>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</si>
  <si>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</si>
  <si>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</si>
  <si>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</si>
  <si>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</si>
  <si>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</si>
  <si>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</si>
  <si>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</si>
  <si>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</si>
  <si>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</si>
  <si>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</si>
  <si>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</si>
  <si>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</si>
  <si>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</si>
  <si>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</si>
  <si>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</si>
  <si>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</si>
  <si>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</si>
  <si>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</si>
  <si>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</si>
  <si>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</si>
  <si>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</si>
  <si>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</si>
  <si>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</si>
  <si>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</si>
  <si>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</si>
  <si>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</si>
  <si>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</si>
  <si>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</si>
  <si>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</si>
  <si>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</si>
  <si>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</si>
  <si>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</si>
  <si>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</si>
  <si>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</si>
  <si>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</si>
  <si>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</si>
  <si>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</si>
  <si>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</si>
  <si>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</si>
  <si>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</si>
  <si>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</si>
  <si>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</si>
  <si>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</si>
  <si>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</si>
  <si>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</si>
  <si>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</si>
  <si>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</si>
  <si>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</si>
  <si>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</si>
  <si>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</si>
  <si>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</si>
  <si>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</si>
  <si>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</si>
  <si>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</si>
  <si>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</si>
  <si>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</si>
  <si>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</si>
  <si>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</si>
  <si>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</si>
  <si>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</si>
  <si>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</si>
  <si>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</si>
  <si>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</si>
  <si>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</si>
  <si>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</si>
  <si>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</si>
  <si>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</si>
  <si>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</si>
  <si>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</si>
  <si>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</si>
  <si>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</si>
  <si>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</si>
  <si>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</si>
  <si>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</si>
  <si>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</si>
  <si>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</si>
  <si>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</si>
  <si>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</si>
  <si>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</si>
  <si>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</si>
  <si>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</si>
  <si>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</si>
  <si>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</si>
  <si>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</si>
  <si>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</si>
  <si>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</si>
  <si>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</si>
  <si>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</si>
  <si>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</si>
  <si>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</si>
  <si>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</si>
  <si>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</si>
  <si>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</si>
  <si>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</si>
  <si>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</si>
  <si>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</si>
  <si>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</si>
  <si>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</si>
  <si>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</si>
  <si>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</si>
  <si>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</si>
  <si>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</si>
  <si>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</si>
  <si>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</si>
  <si>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</si>
  <si>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</si>
  <si>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</si>
  <si>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</si>
  <si>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</si>
  <si>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</si>
  <si>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</si>
  <si>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</si>
  <si>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</si>
  <si>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</si>
  <si>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</si>
  <si>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</si>
  <si>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</si>
  <si>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</si>
  <si>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</si>
  <si>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</si>
  <si>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</si>
  <si>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</si>
  <si>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</si>
  <si>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</si>
  <si>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</si>
  <si>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</si>
  <si>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</si>
  <si>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</si>
  <si>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</si>
  <si>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</si>
  <si>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</si>
  <si>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</si>
  <si>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</si>
  <si>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</si>
  <si>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</si>
  <si>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</si>
  <si>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</si>
  <si>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</si>
  <si>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</si>
  <si>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</si>
  <si>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</si>
  <si>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</si>
  <si>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</si>
  <si>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</si>
  <si>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</si>
  <si>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</si>
  <si>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</si>
  <si>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</si>
  <si>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</si>
  <si>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</si>
  <si>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</si>
  <si>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</si>
  <si>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</si>
  <si>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</si>
  <si>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</si>
  <si>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</si>
  <si>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</si>
  <si>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</si>
  <si>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</si>
  <si>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</si>
  <si>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</si>
  <si>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</si>
  <si>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</si>
  <si>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</si>
  <si>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</si>
  <si>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</si>
  <si>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</si>
  <si>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</si>
  <si>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</si>
  <si>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</si>
  <si>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</si>
  <si>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</si>
  <si>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</si>
  <si>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</si>
  <si>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</si>
  <si>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</si>
  <si>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</si>
  <si>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</si>
  <si>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</si>
  <si>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</si>
  <si>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</si>
  <si>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</si>
  <si>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</si>
  <si>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</si>
  <si>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</si>
  <si>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</si>
  <si>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</si>
  <si>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</si>
  <si>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</si>
  <si>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</si>
  <si>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</si>
  <si>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</si>
  <si>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</si>
  <si>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</si>
  <si>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</si>
  <si>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</si>
  <si>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</si>
  <si>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</si>
  <si>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</si>
  <si>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</si>
  <si>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</si>
  <si>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Commodity Name Concordance</t>
  </si>
  <si>
    <t>Contact Information:</t>
  </si>
  <si>
    <t>Peyton Ferrier</t>
  </si>
  <si>
    <t>Economic Research Service, USDA</t>
  </si>
  <si>
    <t>pferrier@ers.usda.gov</t>
  </si>
  <si>
    <t>Table of Contents</t>
  </si>
  <si>
    <t>Summary Table</t>
  </si>
  <si>
    <t>U.S. Phytosanitary Regulation of Peppers Imports</t>
  </si>
  <si>
    <r>
      <t>Economic Research Service (ERS), United States Department of Agriculture</t>
    </r>
    <r>
      <rPr>
        <sz val="10"/>
        <rFont val="Arial"/>
        <family val="2"/>
      </rPr>
      <t xml:space="preserve"> - Average tariff rate data is organized by John Wainio  of ERS.</t>
    </r>
  </si>
  <si>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</si>
  <si>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</si>
  <si>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</si>
  <si>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</si>
  <si>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</si>
  <si>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</si>
  <si>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
  </si>
  <si>
    <t>Afghanistan</t>
  </si>
  <si>
    <t>n.d.</t>
  </si>
  <si>
    <t>Albania</t>
  </si>
  <si>
    <t>Algeria</t>
  </si>
  <si>
    <t>American Samoa</t>
  </si>
  <si>
    <t>Angola</t>
  </si>
  <si>
    <t>Argentina</t>
  </si>
  <si>
    <t>Armenia</t>
  </si>
  <si>
    <t>Aruba</t>
  </si>
  <si>
    <t>Australia</t>
  </si>
  <si>
    <t>Austria</t>
  </si>
  <si>
    <t>Azerbaijan</t>
  </si>
  <si>
    <t>Bahrain</t>
  </si>
  <si>
    <t>Bangladesh</t>
  </si>
  <si>
    <t>Belarus</t>
  </si>
  <si>
    <t>Benin</t>
  </si>
  <si>
    <t>Bermuda</t>
  </si>
  <si>
    <t>Bhutan</t>
  </si>
  <si>
    <t>Bolivia</t>
  </si>
  <si>
    <t>Bosnia and Herzegovina</t>
  </si>
  <si>
    <t>Botswana</t>
  </si>
  <si>
    <t>Brazil</t>
  </si>
  <si>
    <t>Brunei Darussalam</t>
  </si>
  <si>
    <t>Bulgaria</t>
  </si>
  <si>
    <t>Burkina Faso</t>
  </si>
  <si>
    <t>Burundi</t>
  </si>
  <si>
    <t>Cambodia</t>
  </si>
  <si>
    <t>Cameroon</t>
  </si>
  <si>
    <t>Cayman Islands</t>
  </si>
  <si>
    <t>Central African Republic</t>
  </si>
  <si>
    <t>Chad</t>
  </si>
  <si>
    <t>China</t>
  </si>
  <si>
    <t>Colombia</t>
  </si>
  <si>
    <t>Comoros</t>
  </si>
  <si>
    <t>Congo</t>
  </si>
  <si>
    <t>Croatia</t>
  </si>
  <si>
    <t>Cuba</t>
  </si>
  <si>
    <t>Cyprus</t>
  </si>
  <si>
    <t>Czech Republic</t>
  </si>
  <si>
    <t>Côte D'Ivoire</t>
  </si>
  <si>
    <t>Dem. Republic of the Congo</t>
  </si>
  <si>
    <t>Denmark</t>
  </si>
  <si>
    <t>Djibouti</t>
  </si>
  <si>
    <t>Dominican Rep.</t>
  </si>
  <si>
    <t>Ecuador</t>
  </si>
  <si>
    <t>Egypt</t>
  </si>
  <si>
    <t>Equatorial Guinea</t>
  </si>
  <si>
    <t>Estonia</t>
  </si>
  <si>
    <t>Ethiopia</t>
  </si>
  <si>
    <t>Fiji</t>
  </si>
  <si>
    <t>Finland</t>
  </si>
  <si>
    <t>France</t>
  </si>
  <si>
    <t>French Polynesia</t>
  </si>
  <si>
    <t>Gabon</t>
  </si>
  <si>
    <t>Gambia</t>
  </si>
  <si>
    <t>Georgia</t>
  </si>
  <si>
    <t>Germany</t>
  </si>
  <si>
    <t>Greece</t>
  </si>
  <si>
    <t>Guinea</t>
  </si>
  <si>
    <t>Guinea-Bissau</t>
  </si>
  <si>
    <t>Hong Kong</t>
  </si>
  <si>
    <t>Hungary</t>
  </si>
  <si>
    <t>Iceland</t>
  </si>
  <si>
    <t>India</t>
  </si>
  <si>
    <t>Indonesia</t>
  </si>
  <si>
    <t>Iran</t>
  </si>
  <si>
    <t>Iraq</t>
  </si>
  <si>
    <t>Ireland</t>
  </si>
  <si>
    <t>Italy</t>
  </si>
  <si>
    <t>Japan</t>
  </si>
  <si>
    <t>Jordan</t>
  </si>
  <si>
    <t>Kazakhstan</t>
  </si>
  <si>
    <t>Kenya</t>
  </si>
  <si>
    <t>Kiribati</t>
  </si>
  <si>
    <t>Kuwait</t>
  </si>
  <si>
    <t>Kyrgyzstan</t>
  </si>
  <si>
    <t>Laos</t>
  </si>
  <si>
    <t>Latvia</t>
  </si>
  <si>
    <t>Lebanon</t>
  </si>
  <si>
    <t>Lesotho</t>
  </si>
  <si>
    <t>Liberia</t>
  </si>
  <si>
    <t>Libya</t>
  </si>
  <si>
    <t>Liechtenstein</t>
  </si>
  <si>
    <t>Lithuania</t>
  </si>
  <si>
    <t>Luxembourg</t>
  </si>
  <si>
    <t>Macao</t>
  </si>
  <si>
    <t>Macedonia</t>
  </si>
  <si>
    <t>Madagascar</t>
  </si>
  <si>
    <t>Malawi</t>
  </si>
  <si>
    <t>Malaysia</t>
  </si>
  <si>
    <t>Maldives</t>
  </si>
  <si>
    <t>Mali</t>
  </si>
  <si>
    <t>Malta</t>
  </si>
  <si>
    <t>Mauritania</t>
  </si>
  <si>
    <t>Mauritius</t>
  </si>
  <si>
    <t>Micronesia</t>
  </si>
  <si>
    <t>Moldova</t>
  </si>
  <si>
    <t>Mongolia</t>
  </si>
  <si>
    <t>Montenegro</t>
  </si>
  <si>
    <t>Montserrat</t>
  </si>
  <si>
    <t>Morocco</t>
  </si>
  <si>
    <t>Mozambique</t>
  </si>
  <si>
    <t>Myanmar</t>
  </si>
  <si>
    <t>Namibia</t>
  </si>
  <si>
    <t>Nepal</t>
  </si>
  <si>
    <t>New Caledonia</t>
  </si>
  <si>
    <t>Niger</t>
  </si>
  <si>
    <t>Nigeria</t>
  </si>
  <si>
    <t>North Korea</t>
  </si>
  <si>
    <t>Norway</t>
  </si>
  <si>
    <t>Oman</t>
  </si>
  <si>
    <t>Pakistan</t>
  </si>
  <si>
    <t>Palestine (West Bank/Gaza)</t>
  </si>
  <si>
    <t>Papua New Guinea</t>
  </si>
  <si>
    <t>Paraguay</t>
  </si>
  <si>
    <t>Peru</t>
  </si>
  <si>
    <t>Philippines</t>
  </si>
  <si>
    <t>Portugal</t>
  </si>
  <si>
    <t>Qatar</t>
  </si>
  <si>
    <t>Republic of Korea</t>
  </si>
  <si>
    <t>Romania</t>
  </si>
  <si>
    <t>Russia</t>
  </si>
  <si>
    <t>Rwanda</t>
  </si>
  <si>
    <t>Saint Pierre and Miquelon</t>
  </si>
  <si>
    <t>Samoa</t>
  </si>
  <si>
    <t>Sao Tome and Principe</t>
  </si>
  <si>
    <t>Saudi Arabia</t>
  </si>
  <si>
    <t>Senegal</t>
  </si>
  <si>
    <t>Serbia</t>
  </si>
  <si>
    <t>Seychelles</t>
  </si>
  <si>
    <t>Sierra Leone</t>
  </si>
  <si>
    <t>Singapore</t>
  </si>
  <si>
    <t>Slovakia</t>
  </si>
  <si>
    <t>Slovenia</t>
  </si>
  <si>
    <t>Solomon Islands</t>
  </si>
  <si>
    <t>Somalia</t>
  </si>
  <si>
    <t>South Africa</t>
  </si>
  <si>
    <t>Sri Lanka</t>
  </si>
  <si>
    <t>Sudan</t>
  </si>
  <si>
    <t>Suriname</t>
  </si>
  <si>
    <t>Swaziland</t>
  </si>
  <si>
    <t>Sweden</t>
  </si>
  <si>
    <t>Switzerland</t>
  </si>
  <si>
    <t>Syria</t>
  </si>
  <si>
    <t>Taiwan</t>
  </si>
  <si>
    <t>Tajikistan</t>
  </si>
  <si>
    <t>Tanzania</t>
  </si>
  <si>
    <t>Thailand</t>
  </si>
  <si>
    <t>Timor-Leste</t>
  </si>
  <si>
    <t>Togo</t>
  </si>
  <si>
    <t>Tonga</t>
  </si>
  <si>
    <t>Tunisia</t>
  </si>
  <si>
    <t>Turkey</t>
  </si>
  <si>
    <t>Turkmenistan</t>
  </si>
  <si>
    <t>Tuvalu</t>
  </si>
  <si>
    <t>Uganda</t>
  </si>
  <si>
    <t>Ukraine</t>
  </si>
  <si>
    <t>United Arab Emirates</t>
  </si>
  <si>
    <t>United Kingdom</t>
  </si>
  <si>
    <t>Uruguay</t>
  </si>
  <si>
    <t>Uzbekistan</t>
  </si>
  <si>
    <t>Vanuatu</t>
  </si>
  <si>
    <t>Venezuela</t>
  </si>
  <si>
    <t>Viet Nam</t>
  </si>
  <si>
    <t>Yemen</t>
  </si>
  <si>
    <t>Zambia</t>
  </si>
  <si>
    <t>Zimbabwe</t>
  </si>
  <si>
    <t>United States of America</t>
  </si>
  <si>
    <t>Total Eligible Countries</t>
  </si>
  <si>
    <t>Total All Countries</t>
  </si>
  <si>
    <t>Eligible Median</t>
  </si>
  <si>
    <t>Total Median</t>
  </si>
  <si>
    <t>Eligible Mean</t>
  </si>
  <si>
    <t>Total Mean</t>
  </si>
  <si>
    <t>Percent Eligible</t>
  </si>
  <si>
    <t xml:space="preserve">All Other Countries </t>
  </si>
  <si>
    <t>AOC</t>
  </si>
  <si>
    <t>Low income</t>
  </si>
  <si>
    <t>Upper middle income</t>
  </si>
  <si>
    <t>High income: nonOECD</t>
  </si>
  <si>
    <t>Lower middle income</t>
  </si>
  <si>
    <t>High income: OECD</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</si>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</sst>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0.0_);\(#,##0.0\)"/>
    <numFmt numFmtId="168" formatCode="0.0"/>
    <numFmt numFmtId="169" formatCode="&quot;Yes&quot;;&quot;Yes&quot;;&quot;No&quot;"/>
    <numFmt numFmtId="170" formatCode="&quot;True&quot;;&quot;True&quot;;&quot;False&quot;"/>
    <numFmt numFmtId="171" formatCode="&quot;On&quot;;&quot;On&quot;;&quot;Off&quot;"/>
    <numFmt numFmtId="172" formatCode="[$€-2]\ #,##0.00_);[Red]\([$€-2]\ #,##0.00\)"/>
  </numFmts>
  <fonts count="68">
    <font>
      <sz val="11"/>
      <color theme="1"/>
      <name val="Calibri"/>
      <family val="2"/>
    </font>
    <font>
      <sz val="11"/>
      <color indexed="8"/>
      <name val="Calibri"/>
      <family val="2"/>
    </font>
    <font>
      <b/>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u val="single"/>
      <sz val="11"/>
      <color indexed="12"/>
      <name val="Calibri"/>
      <family val="2"/>
    </font>
    <font>
      <b/>
      <i/>
      <sz val="11"/>
      <color indexed="8"/>
      <name val="Calibri"/>
      <family val="2"/>
    </font>
    <font>
      <b/>
      <u val="single"/>
      <sz val="11"/>
      <color indexed="8"/>
      <name val="Calibri"/>
      <family val="2"/>
    </font>
    <font>
      <sz val="11"/>
      <name val="Calibri"/>
      <family val="2"/>
    </font>
    <font>
      <b/>
      <sz val="11"/>
      <name val="Calibri"/>
      <family val="2"/>
    </font>
    <font>
      <b/>
      <u val="single"/>
      <sz val="11"/>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i/>
      <sz val="11"/>
      <color theme="1"/>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medium"/>
      <right/>
      <top style="medium"/>
      <bottom style="thin"/>
    </border>
    <border>
      <left style="thin"/>
      <right style="medium"/>
      <top style="medium"/>
      <bottom style="thin"/>
    </border>
    <border>
      <left style="thin"/>
      <right style="thin"/>
      <top style="medium"/>
      <bottom style="thin"/>
    </border>
    <border>
      <left style="thin"/>
      <right style="medium"/>
      <top style="thin"/>
      <bottom style="thin"/>
    </border>
    <border>
      <left style="thin"/>
      <right style="medium"/>
      <top style="thin"/>
      <bottom/>
    </border>
    <border>
      <left style="medium"/>
      <right/>
      <top style="thin"/>
      <bottom/>
    </border>
    <border>
      <left style="medium"/>
      <right style="thin"/>
      <top style="thin"/>
      <bottom/>
    </border>
    <border>
      <left style="thin"/>
      <right style="medium"/>
      <top style="medium"/>
      <bottom style="medium"/>
    </border>
    <border>
      <left style="thin"/>
      <right style="thin"/>
      <top style="thin"/>
      <bottom style="thin"/>
    </border>
    <border>
      <left style="medium"/>
      <right style="medium"/>
      <top style="medium"/>
      <bottom/>
    </border>
    <border>
      <left style="medium"/>
      <right style="thin"/>
      <top style="medium"/>
      <bottom/>
    </border>
    <border>
      <left style="thin"/>
      <right style="thin"/>
      <top style="medium"/>
      <bottom/>
    </border>
    <border>
      <left style="thin"/>
      <right style="medium"/>
      <top style="medium"/>
      <bottom/>
    </border>
    <border>
      <left/>
      <right style="thin"/>
      <top style="medium"/>
      <bottom style="medium"/>
    </border>
    <border>
      <left style="thin"/>
      <right style="thin"/>
      <top style="medium"/>
      <bottom style="medium"/>
    </border>
    <border>
      <left style="medium"/>
      <right style="medium"/>
      <top style="medium"/>
      <bottom style="medium"/>
    </border>
    <border>
      <left style="medium"/>
      <right style="medium"/>
      <top style="medium"/>
      <bottom style="thin"/>
    </border>
    <border>
      <left style="medium"/>
      <right style="medium"/>
      <top/>
      <bottom style="thin"/>
    </border>
    <border>
      <left style="medium"/>
      <right style="medium"/>
      <top style="thin"/>
      <bottom style="thin"/>
    </border>
    <border>
      <left style="medium"/>
      <right style="thin"/>
      <top style="thin"/>
      <bottom style="thin"/>
    </border>
    <border>
      <left style="medium"/>
      <right style="medium"/>
      <top style="thin"/>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medium"/>
      <right/>
      <top style="medium"/>
      <bottom style="medium"/>
    </border>
    <border>
      <left/>
      <right/>
      <top style="medium"/>
      <bottom style="medium"/>
    </border>
    <border>
      <left/>
      <right style="medium"/>
      <top style="medium"/>
      <bottom style="medium"/>
    </border>
    <border>
      <left/>
      <right style="medium"/>
      <top/>
      <bottom style="medium"/>
    </border>
    <border>
      <left style="medium"/>
      <right style="medium"/>
      <top/>
      <bottom/>
    </border>
    <border>
      <left/>
      <right style="thin"/>
      <top style="thin"/>
      <bottom/>
    </border>
    <border>
      <left/>
      <right style="thin"/>
      <top style="thin"/>
      <bottom style="thin"/>
    </border>
    <border>
      <left/>
      <right style="thin"/>
      <top style="thin"/>
      <bottom style="medium"/>
    </border>
    <border>
      <left/>
      <right style="thin"/>
      <top style="medium"/>
      <bottom style="thin"/>
    </border>
    <border>
      <left/>
      <right style="thin"/>
      <top/>
      <bottom style="medium"/>
    </border>
    <border>
      <left style="thin"/>
      <right style="medium"/>
      <top/>
      <bottom style="medium"/>
    </border>
    <border>
      <left style="medium"/>
      <right style="medium"/>
      <top/>
      <bottom style="medium"/>
    </border>
    <border>
      <left style="medium"/>
      <right style="thin"/>
      <top/>
      <bottom style="medium"/>
    </border>
    <border>
      <left style="thin"/>
      <right style="thin"/>
      <top/>
      <bottom style="medium"/>
    </border>
    <border>
      <left style="medium"/>
      <right/>
      <top style="thin"/>
      <bottom style="thin"/>
    </border>
    <border>
      <left style="thin"/>
      <right/>
      <top style="thin"/>
      <bottom style="thin"/>
    </border>
    <border>
      <left/>
      <right/>
      <top style="thin"/>
      <bottom style="thin"/>
    </border>
    <border>
      <left style="thin"/>
      <right/>
      <top style="thin"/>
      <bottom/>
    </border>
    <border>
      <left/>
      <right/>
      <top style="medium"/>
      <bottom/>
    </border>
    <border>
      <left style="medium"/>
      <right/>
      <top style="medium"/>
      <bottom/>
    </border>
    <border>
      <left/>
      <right style="medium"/>
      <top style="medium"/>
      <bottom/>
    </border>
    <border>
      <left style="medium"/>
      <right/>
      <top/>
      <bottom style="medium"/>
    </border>
    <border>
      <left/>
      <right/>
      <top/>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4"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89">
    <xf numFmtId="0" fontId="0" fillId="0" borderId="0" xfId="0" applyFont="1" applyAlignment="1">
      <alignment/>
    </xf>
    <xf numFmtId="0" fontId="0" fillId="0" borderId="0" xfId="0" applyBorder="1" applyAlignment="1">
      <alignment/>
    </xf>
    <xf numFmtId="0" fontId="58" fillId="0" borderId="0" xfId="0" applyFont="1" applyBorder="1" applyAlignment="1">
      <alignment/>
    </xf>
    <xf numFmtId="165" fontId="0" fillId="0" borderId="0" xfId="42" applyNumberFormat="1" applyFont="1" applyBorder="1" applyAlignment="1">
      <alignment/>
    </xf>
    <xf numFmtId="0" fontId="60" fillId="0" borderId="0" xfId="0" applyFont="1" applyBorder="1" applyAlignment="1">
      <alignment horizontal="center"/>
    </xf>
    <xf numFmtId="165" fontId="60" fillId="0" borderId="0" xfId="42" applyNumberFormat="1" applyFont="1" applyBorder="1" applyAlignment="1">
      <alignment horizontal="center"/>
    </xf>
    <xf numFmtId="10" fontId="0" fillId="0" borderId="0" xfId="61" applyNumberFormat="1" applyFont="1" applyBorder="1" applyAlignment="1">
      <alignment/>
    </xf>
    <xf numFmtId="0" fontId="60" fillId="0" borderId="0" xfId="0" applyFont="1" applyBorder="1" applyAlignment="1">
      <alignment/>
    </xf>
    <xf numFmtId="165" fontId="60" fillId="0" borderId="0" xfId="42" applyNumberFormat="1" applyFont="1" applyBorder="1" applyAlignment="1">
      <alignment/>
    </xf>
    <xf numFmtId="10" fontId="0" fillId="0" borderId="0" xfId="0" applyNumberFormat="1" applyBorder="1" applyAlignment="1">
      <alignment/>
    </xf>
    <xf numFmtId="165" fontId="0" fillId="0" borderId="0" xfId="42" applyNumberFormat="1" applyFont="1" applyBorder="1" applyAlignment="1">
      <alignment/>
    </xf>
    <xf numFmtId="0" fontId="0" fillId="0" borderId="0" xfId="0" applyFont="1" applyBorder="1" applyAlignment="1">
      <alignment/>
    </xf>
    <xf numFmtId="0" fontId="61" fillId="0" borderId="0" xfId="0" applyFont="1" applyBorder="1" applyAlignment="1">
      <alignment/>
    </xf>
    <xf numFmtId="164" fontId="0" fillId="0" borderId="0" xfId="61" applyNumberFormat="1"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6" fillId="0" borderId="0" xfId="57" applyFont="1">
      <alignment/>
      <protection/>
    </xf>
    <xf numFmtId="0" fontId="7" fillId="0" borderId="10" xfId="57" applyFont="1" applyFill="1" applyBorder="1" applyAlignment="1">
      <alignment horizontal="center" wrapText="1"/>
      <protection/>
    </xf>
    <xf numFmtId="0" fontId="9" fillId="0" borderId="0" xfId="57" applyFont="1" applyFill="1" applyAlignment="1">
      <alignment horizontal="right"/>
      <protection/>
    </xf>
    <xf numFmtId="0" fontId="10" fillId="0" borderId="0" xfId="57" applyFont="1">
      <alignment/>
      <protection/>
    </xf>
    <xf numFmtId="0" fontId="6" fillId="0" borderId="0" xfId="57" applyFont="1" applyAlignment="1">
      <alignment vertical="top" wrapText="1"/>
      <protection/>
    </xf>
    <xf numFmtId="0" fontId="5" fillId="0" borderId="0" xfId="57" applyFont="1" applyFill="1" applyAlignment="1">
      <alignment wrapText="1"/>
      <protection/>
    </xf>
    <xf numFmtId="0" fontId="7" fillId="0" borderId="11" xfId="57" applyFont="1" applyFill="1" applyBorder="1" applyAlignment="1">
      <alignment horizontal="left" wrapText="1"/>
      <protection/>
    </xf>
    <xf numFmtId="0" fontId="7" fillId="0" borderId="12" xfId="57" applyFont="1" applyFill="1" applyBorder="1" applyAlignment="1">
      <alignment horizontal="left" wrapText="1"/>
      <protection/>
    </xf>
    <xf numFmtId="0" fontId="7" fillId="0" borderId="13" xfId="57" applyFont="1" applyFill="1" applyBorder="1" applyAlignment="1">
      <alignment horizontal="center" wrapText="1"/>
      <protection/>
    </xf>
    <xf numFmtId="0" fontId="6" fillId="0" borderId="14" xfId="57" applyFont="1" applyFill="1" applyBorder="1" applyAlignment="1">
      <alignment horizontal="center"/>
      <protection/>
    </xf>
    <xf numFmtId="0" fontId="6" fillId="0" borderId="15" xfId="57" applyFont="1" applyFill="1" applyBorder="1" applyAlignment="1">
      <alignment horizontal="center"/>
      <protection/>
    </xf>
    <xf numFmtId="0" fontId="6" fillId="0" borderId="12" xfId="57" applyFont="1" applyFill="1" applyBorder="1" applyAlignment="1">
      <alignment horizontal="center"/>
      <protection/>
    </xf>
    <xf numFmtId="165" fontId="0" fillId="0" borderId="0" xfId="42" applyNumberFormat="1" applyFont="1" applyAlignment="1">
      <alignment/>
    </xf>
    <xf numFmtId="165" fontId="0" fillId="0" borderId="0" xfId="0" applyNumberFormat="1" applyAlignment="1">
      <alignment/>
    </xf>
    <xf numFmtId="0" fontId="6" fillId="0" borderId="16" xfId="57" applyFont="1" applyFill="1" applyBorder="1" applyAlignment="1">
      <alignment horizontal="left"/>
      <protection/>
    </xf>
    <xf numFmtId="10" fontId="0" fillId="0" borderId="0" xfId="42" applyNumberFormat="1" applyFont="1" applyBorder="1" applyAlignment="1">
      <alignment/>
    </xf>
    <xf numFmtId="0" fontId="62" fillId="0" borderId="0" xfId="0" applyFont="1" applyBorder="1" applyAlignment="1">
      <alignment/>
    </xf>
    <xf numFmtId="0" fontId="6" fillId="0" borderId="17" xfId="57" applyFont="1" applyFill="1" applyBorder="1" applyAlignment="1">
      <alignment horizontal="left"/>
      <protection/>
    </xf>
    <xf numFmtId="0" fontId="6" fillId="0" borderId="15" xfId="57" applyFont="1" applyFill="1" applyBorder="1" applyAlignment="1">
      <alignment horizontal="left"/>
      <protection/>
    </xf>
    <xf numFmtId="0" fontId="6" fillId="0" borderId="0" xfId="57" applyFont="1" applyFill="1" applyBorder="1" applyAlignment="1">
      <alignment horizontal="left"/>
      <protection/>
    </xf>
    <xf numFmtId="166" fontId="6" fillId="0" borderId="0" xfId="57" applyNumberFormat="1" applyFont="1" applyFill="1" applyBorder="1" applyAlignment="1">
      <alignment horizontal="right"/>
      <protection/>
    </xf>
    <xf numFmtId="0" fontId="6" fillId="0" borderId="0" xfId="57" applyFont="1" applyFill="1" applyBorder="1" applyAlignment="1">
      <alignment horizontal="center"/>
      <protection/>
    </xf>
    <xf numFmtId="0" fontId="6" fillId="0" borderId="18" xfId="57" applyFont="1" applyFill="1" applyBorder="1" applyAlignment="1">
      <alignment horizontal="center"/>
      <protection/>
    </xf>
    <xf numFmtId="0" fontId="60" fillId="0" borderId="0" xfId="0" applyFont="1" applyAlignment="1">
      <alignment/>
    </xf>
    <xf numFmtId="0" fontId="52" fillId="0" borderId="19" xfId="53" applyBorder="1" applyAlignment="1">
      <alignment/>
    </xf>
    <xf numFmtId="0" fontId="6" fillId="0" borderId="0" xfId="57" applyFont="1" applyBorder="1">
      <alignment/>
      <protection/>
    </xf>
    <xf numFmtId="0" fontId="6" fillId="0" borderId="0" xfId="57" applyFont="1" applyBorder="1" applyAlignment="1">
      <alignment horizontal="center"/>
      <protection/>
    </xf>
    <xf numFmtId="0" fontId="11" fillId="0" borderId="19" xfId="57" applyFont="1" applyBorder="1">
      <alignment/>
      <protection/>
    </xf>
    <xf numFmtId="0" fontId="7" fillId="0" borderId="19" xfId="57" applyFont="1" applyBorder="1">
      <alignment/>
      <protection/>
    </xf>
    <xf numFmtId="0" fontId="0" fillId="0" borderId="0" xfId="0" applyFont="1" applyAlignment="1">
      <alignment/>
    </xf>
    <xf numFmtId="0" fontId="15" fillId="0" borderId="0" xfId="57" applyFont="1">
      <alignment/>
      <protection/>
    </xf>
    <xf numFmtId="0" fontId="15" fillId="0" borderId="0" xfId="57" applyFont="1" applyFill="1">
      <alignment/>
      <protection/>
    </xf>
    <xf numFmtId="0" fontId="52" fillId="0" borderId="19" xfId="53" applyFont="1" applyBorder="1" applyAlignment="1">
      <alignment horizontal="center"/>
    </xf>
    <xf numFmtId="0" fontId="52" fillId="0" borderId="19" xfId="53" applyFont="1" applyBorder="1" applyAlignment="1">
      <alignment/>
    </xf>
    <xf numFmtId="0" fontId="15" fillId="0" borderId="0" xfId="57" applyFont="1" applyBorder="1">
      <alignment/>
      <protection/>
    </xf>
    <xf numFmtId="0" fontId="16" fillId="0" borderId="0" xfId="57" applyFont="1" applyFill="1" applyBorder="1" applyAlignment="1">
      <alignment/>
      <protection/>
    </xf>
    <xf numFmtId="0" fontId="15" fillId="0" borderId="0" xfId="57" applyFont="1" applyBorder="1" applyAlignment="1">
      <alignment horizontal="center"/>
      <protection/>
    </xf>
    <xf numFmtId="0" fontId="15" fillId="0" borderId="19" xfId="57" applyFont="1" applyBorder="1">
      <alignment/>
      <protection/>
    </xf>
    <xf numFmtId="0" fontId="17" fillId="0" borderId="19" xfId="57" applyFont="1" applyBorder="1">
      <alignment/>
      <protection/>
    </xf>
    <xf numFmtId="0" fontId="0" fillId="0" borderId="19" xfId="0" applyFont="1" applyBorder="1" applyAlignment="1">
      <alignment/>
    </xf>
    <xf numFmtId="0" fontId="17" fillId="0" borderId="0" xfId="57" applyFont="1" applyBorder="1">
      <alignment/>
      <protection/>
    </xf>
    <xf numFmtId="0" fontId="2" fillId="0" borderId="20" xfId="0" applyFont="1" applyBorder="1" applyAlignment="1">
      <alignment/>
    </xf>
    <xf numFmtId="0" fontId="0" fillId="0" borderId="21" xfId="0" applyBorder="1" applyAlignment="1">
      <alignment textRotation="45" wrapText="1" shrinkToFit="1"/>
    </xf>
    <xf numFmtId="0" fontId="0" fillId="0" borderId="22" xfId="0" applyBorder="1" applyAlignment="1">
      <alignment textRotation="45" wrapText="1" shrinkToFit="1"/>
    </xf>
    <xf numFmtId="0" fontId="0" fillId="0" borderId="22" xfId="0" applyNumberFormat="1" applyBorder="1" applyAlignment="1">
      <alignment textRotation="45"/>
    </xf>
    <xf numFmtId="0" fontId="0" fillId="0" borderId="23" xfId="0" applyBorder="1" applyAlignment="1">
      <alignment textRotation="45" wrapText="1" shrinkToFit="1"/>
    </xf>
    <xf numFmtId="0" fontId="0" fillId="0" borderId="24" xfId="0" applyBorder="1" applyAlignment="1">
      <alignment textRotation="45" wrapText="1" shrinkToFit="1"/>
    </xf>
    <xf numFmtId="0" fontId="0" fillId="0" borderId="25" xfId="0" applyBorder="1" applyAlignment="1">
      <alignment textRotation="45" wrapText="1" shrinkToFit="1"/>
    </xf>
    <xf numFmtId="0" fontId="0" fillId="0" borderId="18" xfId="0" applyBorder="1" applyAlignment="1">
      <alignment textRotation="45" wrapText="1" shrinkToFit="1"/>
    </xf>
    <xf numFmtId="0" fontId="0" fillId="0" borderId="26" xfId="0" applyBorder="1" applyAlignment="1">
      <alignment wrapText="1" shrinkToFit="1"/>
    </xf>
    <xf numFmtId="0" fontId="0" fillId="0" borderId="0" xfId="0" applyBorder="1" applyAlignment="1">
      <alignment textRotation="45" wrapText="1" shrinkToFit="1"/>
    </xf>
    <xf numFmtId="0" fontId="0" fillId="0" borderId="27" xfId="0" applyBorder="1" applyAlignment="1">
      <alignment/>
    </xf>
    <xf numFmtId="0" fontId="0" fillId="0" borderId="10" xfId="0" applyBorder="1" applyAlignment="1">
      <alignment/>
    </xf>
    <xf numFmtId="0" fontId="0" fillId="0" borderId="13" xfId="0" applyBorder="1" applyAlignment="1">
      <alignment/>
    </xf>
    <xf numFmtId="0" fontId="0" fillId="0" borderId="12" xfId="0" applyBorder="1" applyAlignment="1">
      <alignment/>
    </xf>
    <xf numFmtId="0" fontId="0" fillId="0" borderId="28" xfId="0" applyBorder="1" applyAlignment="1">
      <alignment/>
    </xf>
    <xf numFmtId="0" fontId="0" fillId="0" borderId="29" xfId="0" applyBorder="1" applyAlignment="1">
      <alignment/>
    </xf>
    <xf numFmtId="0" fontId="0" fillId="0" borderId="30" xfId="0" applyBorder="1" applyAlignment="1">
      <alignment/>
    </xf>
    <xf numFmtId="0" fontId="0" fillId="0" borderId="19" xfId="0" applyBorder="1" applyAlignment="1">
      <alignment/>
    </xf>
    <xf numFmtId="0" fontId="0" fillId="0" borderId="14" xfId="0" applyBorder="1" applyAlignment="1">
      <alignment/>
    </xf>
    <xf numFmtId="0" fontId="0" fillId="0" borderId="31" xfId="0" applyBorder="1" applyAlignment="1">
      <alignment/>
    </xf>
    <xf numFmtId="0" fontId="0" fillId="0" borderId="32" xfId="0" applyBorder="1" applyAlignment="1">
      <alignment/>
    </xf>
    <xf numFmtId="0" fontId="0" fillId="0" borderId="33" xfId="0" applyBorder="1" applyAlignment="1">
      <alignment/>
    </xf>
    <xf numFmtId="0" fontId="0" fillId="0" borderId="34" xfId="0" applyBorder="1" applyAlignment="1">
      <alignment/>
    </xf>
    <xf numFmtId="0" fontId="7" fillId="0" borderId="23" xfId="57" applyFont="1" applyFill="1" applyBorder="1" applyAlignment="1">
      <alignment horizontal="center" wrapText="1"/>
      <protection/>
    </xf>
    <xf numFmtId="0" fontId="58" fillId="0" borderId="0" xfId="0" applyFont="1" applyAlignment="1">
      <alignment horizontal="center" wrapText="1"/>
    </xf>
    <xf numFmtId="49" fontId="58" fillId="0" borderId="0" xfId="0" applyNumberFormat="1" applyFont="1" applyAlignment="1">
      <alignment horizontal="left" wrapText="1"/>
    </xf>
    <xf numFmtId="0" fontId="0" fillId="0" borderId="0" xfId="58" applyAlignment="1">
      <alignment/>
      <protection/>
    </xf>
    <xf numFmtId="0" fontId="15"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5" fillId="0" borderId="0" xfId="0" applyFont="1" applyAlignment="1">
      <alignment/>
    </xf>
    <xf numFmtId="0" fontId="15" fillId="0" borderId="0" xfId="0" applyFont="1" applyBorder="1" applyAlignment="1">
      <alignment horizontal="left"/>
    </xf>
    <xf numFmtId="0" fontId="15" fillId="0" borderId="0" xfId="0" applyFont="1" applyAlignment="1">
      <alignmen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62" fillId="0" borderId="0" xfId="0" applyFont="1" applyAlignment="1">
      <alignment/>
    </xf>
    <xf numFmtId="0" fontId="0" fillId="0" borderId="0" xfId="0" applyFont="1" applyAlignment="1">
      <alignment/>
    </xf>
    <xf numFmtId="0" fontId="62"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3" fillId="0" borderId="0" xfId="0" applyFont="1" applyAlignment="1">
      <alignment horizontal="left" vertical="center" wrapText="1"/>
    </xf>
    <xf numFmtId="0" fontId="63" fillId="0" borderId="0" xfId="0" applyFont="1" applyAlignment="1">
      <alignment wrapText="1"/>
    </xf>
    <xf numFmtId="0" fontId="64" fillId="0" borderId="35" xfId="0" applyFont="1" applyBorder="1" applyAlignment="1">
      <alignment horizontal="center" vertical="center" wrapText="1"/>
    </xf>
    <xf numFmtId="0" fontId="64" fillId="0" borderId="26" xfId="0" applyFont="1" applyBorder="1" applyAlignment="1">
      <alignment horizontal="center" vertical="center" wrapText="1"/>
    </xf>
    <xf numFmtId="0" fontId="64" fillId="0" borderId="36" xfId="0" applyFont="1" applyBorder="1" applyAlignment="1">
      <alignment horizontal="center" vertical="center" wrapText="1"/>
    </xf>
    <xf numFmtId="0" fontId="64" fillId="0" borderId="37" xfId="0" applyFont="1" applyBorder="1" applyAlignment="1">
      <alignment horizontal="center" vertical="center" wrapText="1"/>
    </xf>
    <xf numFmtId="0" fontId="65" fillId="0" borderId="38" xfId="0" applyFont="1" applyBorder="1" applyAlignment="1">
      <alignment horizontal="center" vertical="center"/>
    </xf>
    <xf numFmtId="0" fontId="65" fillId="0" borderId="38" xfId="0" applyFont="1" applyBorder="1" applyAlignment="1">
      <alignment vertical="center" wrapText="1"/>
    </xf>
    <xf numFmtId="0" fontId="65" fillId="0" borderId="39" xfId="0" applyFont="1" applyBorder="1" applyAlignment="1">
      <alignment horizontal="center" vertical="center" wrapText="1"/>
    </xf>
    <xf numFmtId="0" fontId="52" fillId="0" borderId="0" xfId="53" applyFont="1" applyAlignment="1">
      <alignment/>
    </xf>
    <xf numFmtId="0" fontId="66" fillId="0" borderId="0" xfId="0" applyFont="1" applyAlignment="1">
      <alignment/>
    </xf>
    <xf numFmtId="0" fontId="52" fillId="0" borderId="0" xfId="53" applyFont="1" applyBorder="1" applyAlignment="1">
      <alignment/>
    </xf>
    <xf numFmtId="0" fontId="17" fillId="0" borderId="0" xfId="53" applyFont="1" applyBorder="1" applyAlignment="1">
      <alignment/>
    </xf>
    <xf numFmtId="0" fontId="52" fillId="0" borderId="19" xfId="53" applyBorder="1" applyAlignment="1">
      <alignment horizontal="center"/>
    </xf>
    <xf numFmtId="0" fontId="6" fillId="0" borderId="40" xfId="57" applyFont="1" applyFill="1" applyBorder="1" applyAlignment="1">
      <alignment horizontal="center"/>
      <protection/>
    </xf>
    <xf numFmtId="0" fontId="6" fillId="0" borderId="24" xfId="57" applyFont="1" applyFill="1" applyBorder="1" applyAlignment="1">
      <alignment horizontal="center"/>
      <protection/>
    </xf>
    <xf numFmtId="0" fontId="6" fillId="0" borderId="41" xfId="57" applyFont="1" applyFill="1" applyBorder="1" applyAlignment="1">
      <alignment horizontal="center"/>
      <protection/>
    </xf>
    <xf numFmtId="0" fontId="6" fillId="0" borderId="42" xfId="57" applyFont="1" applyFill="1" applyBorder="1" applyAlignment="1">
      <alignment horizontal="center"/>
      <protection/>
    </xf>
    <xf numFmtId="0" fontId="6" fillId="0" borderId="34" xfId="57" applyFont="1" applyFill="1" applyBorder="1" applyAlignment="1">
      <alignment horizontal="center"/>
      <protection/>
    </xf>
    <xf numFmtId="0" fontId="6" fillId="0" borderId="43" xfId="57" applyFont="1" applyFill="1" applyBorder="1" applyAlignment="1">
      <alignment horizontal="center"/>
      <protection/>
    </xf>
    <xf numFmtId="164" fontId="6" fillId="0" borderId="44" xfId="61" applyNumberFormat="1" applyFont="1" applyFill="1" applyBorder="1" applyAlignment="1">
      <alignment horizontal="right"/>
    </xf>
    <xf numFmtId="0" fontId="6" fillId="0" borderId="45" xfId="57" applyFont="1" applyFill="1" applyBorder="1" applyAlignment="1">
      <alignment horizontal="left"/>
      <protection/>
    </xf>
    <xf numFmtId="0" fontId="8" fillId="0" borderId="20" xfId="57" applyFont="1" applyFill="1" applyBorder="1" applyAlignment="1">
      <alignment horizontal="center"/>
      <protection/>
    </xf>
    <xf numFmtId="0" fontId="6" fillId="0" borderId="27" xfId="57" applyFont="1" applyFill="1" applyBorder="1" applyAlignment="1">
      <alignment horizontal="left"/>
      <protection/>
    </xf>
    <xf numFmtId="167" fontId="6" fillId="0" borderId="10" xfId="42" applyNumberFormat="1" applyFont="1" applyFill="1" applyBorder="1" applyAlignment="1">
      <alignment horizontal="right"/>
    </xf>
    <xf numFmtId="167" fontId="6" fillId="0" borderId="13" xfId="42" applyNumberFormat="1" applyFont="1" applyFill="1" applyBorder="1" applyAlignment="1">
      <alignment horizontal="right"/>
    </xf>
    <xf numFmtId="167" fontId="6" fillId="0" borderId="12" xfId="42" applyNumberFormat="1" applyFont="1" applyFill="1" applyBorder="1" applyAlignment="1">
      <alignment horizontal="right"/>
    </xf>
    <xf numFmtId="167" fontId="6" fillId="0" borderId="30" xfId="42" applyNumberFormat="1" applyFont="1" applyFill="1" applyBorder="1" applyAlignment="1">
      <alignment horizontal="right"/>
    </xf>
    <xf numFmtId="167" fontId="6" fillId="0" borderId="19" xfId="42" applyNumberFormat="1" applyFont="1" applyFill="1" applyBorder="1" applyAlignment="1">
      <alignment horizontal="right"/>
    </xf>
    <xf numFmtId="167" fontId="6" fillId="0" borderId="14" xfId="42" applyNumberFormat="1" applyFont="1" applyFill="1" applyBorder="1" applyAlignment="1">
      <alignment horizontal="right"/>
    </xf>
    <xf numFmtId="0" fontId="6" fillId="0" borderId="26" xfId="57" applyFont="1" applyFill="1" applyBorder="1" applyAlignment="1">
      <alignment horizontal="left"/>
      <protection/>
    </xf>
    <xf numFmtId="43" fontId="6" fillId="0" borderId="10" xfId="42" applyFont="1" applyFill="1" applyBorder="1" applyAlignment="1">
      <alignment horizontal="right"/>
    </xf>
    <xf numFmtId="43" fontId="6" fillId="0" borderId="13" xfId="42" applyFont="1" applyFill="1" applyBorder="1" applyAlignment="1">
      <alignment horizontal="right"/>
    </xf>
    <xf numFmtId="43" fontId="6" fillId="0" borderId="12" xfId="42" applyFont="1" applyFill="1" applyBorder="1" applyAlignment="1">
      <alignment horizontal="right"/>
    </xf>
    <xf numFmtId="0" fontId="6" fillId="0" borderId="31" xfId="57" applyFont="1" applyFill="1" applyBorder="1" applyAlignment="1">
      <alignment horizontal="left"/>
      <protection/>
    </xf>
    <xf numFmtId="43" fontId="6" fillId="0" borderId="32" xfId="42" applyFont="1" applyFill="1" applyBorder="1" applyAlignment="1">
      <alignment horizontal="right"/>
    </xf>
    <xf numFmtId="43" fontId="6" fillId="0" borderId="33" xfId="42" applyFont="1" applyFill="1" applyBorder="1" applyAlignment="1">
      <alignment horizontal="right"/>
    </xf>
    <xf numFmtId="43" fontId="6" fillId="0" borderId="34" xfId="42" applyFont="1" applyFill="1" applyBorder="1" applyAlignment="1">
      <alignment horizontal="right"/>
    </xf>
    <xf numFmtId="168" fontId="6" fillId="0" borderId="10" xfId="57" applyNumberFormat="1" applyFont="1" applyFill="1" applyBorder="1" applyAlignment="1">
      <alignment horizontal="right"/>
      <protection/>
    </xf>
    <xf numFmtId="168" fontId="6" fillId="0" borderId="13" xfId="57" applyNumberFormat="1" applyFont="1" applyFill="1" applyBorder="1" applyAlignment="1">
      <alignment horizontal="right"/>
      <protection/>
    </xf>
    <xf numFmtId="168" fontId="6" fillId="0" borderId="12" xfId="57" applyNumberFormat="1" applyFont="1" applyFill="1" applyBorder="1" applyAlignment="1">
      <alignment horizontal="right"/>
      <protection/>
    </xf>
    <xf numFmtId="168" fontId="6" fillId="0" borderId="32" xfId="57" applyNumberFormat="1" applyFont="1" applyFill="1" applyBorder="1" applyAlignment="1">
      <alignment horizontal="right"/>
      <protection/>
    </xf>
    <xf numFmtId="168" fontId="6" fillId="0" borderId="33" xfId="57" applyNumberFormat="1" applyFont="1" applyFill="1" applyBorder="1" applyAlignment="1">
      <alignment horizontal="right"/>
      <protection/>
    </xf>
    <xf numFmtId="168" fontId="6" fillId="0" borderId="34" xfId="57" applyNumberFormat="1" applyFont="1" applyFill="1" applyBorder="1" applyAlignment="1">
      <alignment horizontal="right"/>
      <protection/>
    </xf>
    <xf numFmtId="0" fontId="6" fillId="0" borderId="46" xfId="57" applyFont="1" applyFill="1" applyBorder="1" applyAlignment="1">
      <alignment horizontal="left"/>
      <protection/>
    </xf>
    <xf numFmtId="164" fontId="6" fillId="0" borderId="47" xfId="61" applyNumberFormat="1" applyFont="1" applyFill="1" applyBorder="1" applyAlignment="1">
      <alignment horizontal="right"/>
    </xf>
    <xf numFmtId="164" fontId="6" fillId="0" borderId="48" xfId="61" applyNumberFormat="1" applyFont="1" applyFill="1" applyBorder="1" applyAlignment="1">
      <alignment horizontal="right"/>
    </xf>
    <xf numFmtId="164" fontId="6" fillId="0" borderId="45" xfId="61" applyNumberFormat="1" applyFont="1" applyFill="1" applyBorder="1" applyAlignment="1">
      <alignment horizontal="right"/>
    </xf>
    <xf numFmtId="0" fontId="6" fillId="0" borderId="11" xfId="57" applyFont="1" applyFill="1" applyBorder="1" applyAlignment="1">
      <alignment horizontal="left"/>
      <protection/>
    </xf>
    <xf numFmtId="0" fontId="6" fillId="0" borderId="49" xfId="57" applyFont="1" applyFill="1" applyBorder="1" applyAlignment="1">
      <alignment horizontal="left"/>
      <protection/>
    </xf>
    <xf numFmtId="43" fontId="6" fillId="0" borderId="47" xfId="42" applyFont="1" applyFill="1" applyBorder="1" applyAlignment="1">
      <alignment horizontal="right"/>
    </xf>
    <xf numFmtId="43" fontId="6" fillId="0" borderId="48" xfId="42" applyFont="1" applyFill="1" applyBorder="1" applyAlignment="1">
      <alignment horizontal="right"/>
    </xf>
    <xf numFmtId="43" fontId="6" fillId="0" borderId="45" xfId="42" applyFont="1" applyFill="1" applyBorder="1" applyAlignment="1">
      <alignment horizontal="right"/>
    </xf>
    <xf numFmtId="167" fontId="6" fillId="0" borderId="32" xfId="42" applyNumberFormat="1" applyFont="1" applyFill="1" applyBorder="1" applyAlignment="1">
      <alignment horizontal="right"/>
    </xf>
    <xf numFmtId="167" fontId="6" fillId="0" borderId="33" xfId="42" applyNumberFormat="1" applyFont="1" applyFill="1" applyBorder="1" applyAlignment="1">
      <alignment horizontal="right"/>
    </xf>
    <xf numFmtId="167" fontId="6" fillId="0" borderId="34" xfId="42" applyNumberFormat="1" applyFont="1" applyFill="1" applyBorder="1" applyAlignment="1">
      <alignment horizontal="right"/>
    </xf>
    <xf numFmtId="0" fontId="0" fillId="0" borderId="0" xfId="0" applyBorder="1" applyAlignment="1">
      <alignment horizontal="left" wrapText="1"/>
    </xf>
    <xf numFmtId="0" fontId="15" fillId="0" borderId="50" xfId="57" applyFont="1" applyBorder="1" applyAlignment="1">
      <alignment horizontal="center"/>
      <protection/>
    </xf>
    <xf numFmtId="0" fontId="15" fillId="0" borderId="51" xfId="57" applyFont="1" applyBorder="1" applyAlignment="1">
      <alignment horizontal="center"/>
      <protection/>
    </xf>
    <xf numFmtId="0" fontId="15" fillId="0" borderId="41" xfId="57" applyFont="1" applyBorder="1" applyAlignment="1">
      <alignment horizontal="center"/>
      <protection/>
    </xf>
    <xf numFmtId="0" fontId="6" fillId="0" borderId="19" xfId="57" applyFont="1" applyBorder="1" applyAlignment="1">
      <alignment horizontal="left" wrapText="1"/>
      <protection/>
    </xf>
    <xf numFmtId="0" fontId="5" fillId="0" borderId="0" xfId="57" applyFont="1" applyFill="1" applyAlignment="1">
      <alignment horizontal="left" wrapText="1"/>
      <protection/>
    </xf>
    <xf numFmtId="0" fontId="8" fillId="0" borderId="17" xfId="57" applyFont="1" applyFill="1" applyBorder="1" applyAlignment="1">
      <alignment horizontal="center" wrapText="1"/>
      <protection/>
    </xf>
    <xf numFmtId="0" fontId="8" fillId="0" borderId="52" xfId="57" applyFont="1" applyFill="1" applyBorder="1" applyAlignment="1">
      <alignment horizontal="center"/>
      <protection/>
    </xf>
    <xf numFmtId="0" fontId="11" fillId="0" borderId="19" xfId="57" applyFont="1" applyBorder="1" applyAlignment="1">
      <alignment horizontal="left" wrapText="1"/>
      <protection/>
    </xf>
    <xf numFmtId="0" fontId="7" fillId="0" borderId="19" xfId="57" applyFont="1" applyBorder="1" applyAlignment="1">
      <alignment horizontal="left" wrapText="1"/>
      <protection/>
    </xf>
    <xf numFmtId="0" fontId="10" fillId="0" borderId="50" xfId="57" applyFont="1" applyBorder="1" applyAlignment="1">
      <alignment horizontal="left"/>
      <protection/>
    </xf>
    <xf numFmtId="0" fontId="10" fillId="0" borderId="51" xfId="57" applyFont="1" applyBorder="1" applyAlignment="1">
      <alignment horizontal="left"/>
      <protection/>
    </xf>
    <xf numFmtId="0" fontId="10" fillId="0" borderId="41" xfId="57" applyFont="1" applyBorder="1" applyAlignment="1">
      <alignment horizontal="left"/>
      <protection/>
    </xf>
    <xf numFmtId="0" fontId="62" fillId="0" borderId="0" xfId="0" applyFont="1" applyBorder="1" applyAlignment="1">
      <alignment horizontal="center"/>
    </xf>
    <xf numFmtId="0" fontId="0" fillId="0" borderId="53" xfId="0" applyFill="1" applyBorder="1" applyAlignment="1">
      <alignment horizontal="left"/>
    </xf>
    <xf numFmtId="0" fontId="58" fillId="0" borderId="0" xfId="0" applyFont="1" applyAlignment="1">
      <alignment horizontal="left" vertical="top" wrapText="1"/>
    </xf>
    <xf numFmtId="0" fontId="0" fillId="0" borderId="0" xfId="0" applyFont="1" applyAlignment="1">
      <alignment horizontal="left" vertical="center" wrapText="1"/>
    </xf>
    <xf numFmtId="0" fontId="65" fillId="0" borderId="20" xfId="0" applyFont="1" applyBorder="1" applyAlignment="1">
      <alignment horizontal="center" vertical="center" wrapText="1"/>
    </xf>
    <xf numFmtId="0" fontId="65" fillId="0" borderId="39" xfId="0" applyFont="1" applyBorder="1" applyAlignment="1">
      <alignment horizontal="center" vertical="center" wrapText="1"/>
    </xf>
    <xf numFmtId="0" fontId="65" fillId="0" borderId="46" xfId="0" applyFont="1" applyBorder="1" applyAlignment="1">
      <alignment horizontal="center" vertical="center" wrapText="1"/>
    </xf>
    <xf numFmtId="0" fontId="62" fillId="0" borderId="54" xfId="0" applyFont="1" applyBorder="1" applyAlignment="1">
      <alignment horizontal="left"/>
    </xf>
    <xf numFmtId="0" fontId="62" fillId="0" borderId="53" xfId="0" applyFont="1" applyBorder="1" applyAlignment="1">
      <alignment horizontal="left"/>
    </xf>
    <xf numFmtId="0" fontId="62" fillId="0" borderId="55" xfId="0" applyFont="1" applyBorder="1" applyAlignment="1">
      <alignment horizontal="left"/>
    </xf>
    <xf numFmtId="0" fontId="0" fillId="0" borderId="56" xfId="0" applyFont="1" applyBorder="1" applyAlignment="1">
      <alignment horizontal="left" wrapText="1"/>
    </xf>
    <xf numFmtId="0" fontId="0" fillId="0" borderId="57" xfId="0" applyFont="1" applyBorder="1" applyAlignment="1">
      <alignment horizontal="left" wrapText="1"/>
    </xf>
    <xf numFmtId="0" fontId="0" fillId="0" borderId="38" xfId="0" applyFont="1" applyBorder="1" applyAlignment="1">
      <alignment horizontal="left" wrapText="1"/>
    </xf>
    <xf numFmtId="0" fontId="62" fillId="0" borderId="54" xfId="0" applyFont="1" applyBorder="1" applyAlignment="1">
      <alignment horizontal="left" wrapText="1"/>
    </xf>
    <xf numFmtId="0" fontId="62" fillId="0" borderId="53" xfId="0" applyFont="1" applyBorder="1" applyAlignment="1">
      <alignment horizontal="left" wrapText="1"/>
    </xf>
    <xf numFmtId="0" fontId="62" fillId="0" borderId="55" xfId="0" applyFont="1" applyBorder="1" applyAlignment="1">
      <alignment horizontal="left" wrapText="1"/>
    </xf>
    <xf numFmtId="0" fontId="58" fillId="0" borderId="57" xfId="0" applyFont="1" applyBorder="1" applyAlignment="1">
      <alignment horizontal="left" wrapText="1"/>
    </xf>
    <xf numFmtId="0" fontId="58" fillId="0" borderId="38" xfId="0" applyFont="1" applyBorder="1" applyAlignment="1">
      <alignment horizontal="left" wrapText="1"/>
    </xf>
    <xf numFmtId="0" fontId="58" fillId="0" borderId="0" xfId="0" applyFont="1" applyAlignment="1">
      <alignment vertical="center"/>
    </xf>
    <xf numFmtId="0" fontId="0" fillId="0" borderId="0" xfId="0" applyAlignment="1">
      <alignment vertical="center"/>
    </xf>
    <xf numFmtId="0" fontId="67"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26">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worksheet" Target="worksheets/sheet36.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externalLink" Target="externalLinks/externalLink1.xml" /><Relationship Id="rId44" Type="http://schemas.openxmlformats.org/officeDocument/2006/relationships/externalLink" Target="externalLinks/externalLink2.xml" /><Relationship Id="rId4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775"/>
          <c:y val="0.08325"/>
          <c:w val="0.97975"/>
          <c:h val="0.873"/>
        </c:manualLayout>
      </c:layout>
      <c:barChart>
        <c:barDir val="bar"/>
        <c:grouping val="clustered"/>
        <c:varyColors val="0"/>
        <c:ser>
          <c:idx val="0"/>
          <c:order val="0"/>
          <c:tx>
            <c:strRef>
              <c:f>'Data for Charts'!$A$1</c:f>
              <c:strCache>
                <c:ptCount val="1"/>
                <c:pt idx="0">
                  <c:v>Top 10 World Producers by Volume (2011): Peppers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Ghana</c:v>
                </c:pt>
                <c:pt idx="1">
                  <c:v>Viet Nam</c:v>
                </c:pt>
                <c:pt idx="2">
                  <c:v>Ethiopia</c:v>
                </c:pt>
                <c:pt idx="3">
                  <c:v>Myanmar</c:v>
                </c:pt>
                <c:pt idx="4">
                  <c:v>Pakistan</c:v>
                </c:pt>
                <c:pt idx="5">
                  <c:v>Thailand</c:v>
                </c:pt>
                <c:pt idx="6">
                  <c:v>Peru</c:v>
                </c:pt>
                <c:pt idx="7">
                  <c:v>Bangladesh</c:v>
                </c:pt>
                <c:pt idx="8">
                  <c:v>China</c:v>
                </c:pt>
                <c:pt idx="9">
                  <c:v>India</c:v>
                </c:pt>
              </c:strCache>
            </c:strRef>
          </c:cat>
          <c:val>
            <c:numRef>
              <c:f>'Data for Charts'!$B$2:$B$11</c:f>
              <c:numCache>
                <c:ptCount val="10"/>
                <c:pt idx="0">
                  <c:v>88</c:v>
                </c:pt>
                <c:pt idx="1">
                  <c:v>90.001</c:v>
                </c:pt>
                <c:pt idx="2">
                  <c:v>95</c:v>
                </c:pt>
                <c:pt idx="3">
                  <c:v>124.321</c:v>
                </c:pt>
                <c:pt idx="4">
                  <c:v>140.414</c:v>
                </c:pt>
                <c:pt idx="5">
                  <c:v>152</c:v>
                </c:pt>
                <c:pt idx="6">
                  <c:v>171.929</c:v>
                </c:pt>
                <c:pt idx="7">
                  <c:v>176.134</c:v>
                </c:pt>
                <c:pt idx="8">
                  <c:v>564.684</c:v>
                </c:pt>
                <c:pt idx="9">
                  <c:v>1276.301</c:v>
                </c:pt>
              </c:numCache>
            </c:numRef>
          </c:val>
        </c:ser>
        <c:axId val="5136627"/>
        <c:axId val="46229644"/>
      </c:barChart>
      <c:catAx>
        <c:axId val="5136627"/>
        <c:scaling>
          <c:orientation val="minMax"/>
        </c:scaling>
        <c:axPos val="l"/>
        <c:delete val="0"/>
        <c:numFmt formatCode="General" sourceLinked="0"/>
        <c:majorTickMark val="out"/>
        <c:minorTickMark val="none"/>
        <c:tickLblPos val="nextTo"/>
        <c:spPr>
          <a:ln w="3175">
            <a:solidFill>
              <a:srgbClr val="808080"/>
            </a:solidFill>
          </a:ln>
        </c:spPr>
        <c:crossAx val="46229644"/>
        <c:crosses val="autoZero"/>
        <c:auto val="1"/>
        <c:lblOffset val="100"/>
        <c:tickLblSkip val="1"/>
        <c:noMultiLvlLbl val="0"/>
      </c:catAx>
      <c:valAx>
        <c:axId val="46229644"/>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5136627"/>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25"/>
          <c:h val="0.873"/>
        </c:manualLayout>
      </c:layout>
      <c:barChart>
        <c:barDir val="bar"/>
        <c:grouping val="clustered"/>
        <c:varyColors val="0"/>
        <c:ser>
          <c:idx val="0"/>
          <c:order val="0"/>
          <c:tx>
            <c:strRef>
              <c:f>'Data for Charts'!$A$25</c:f>
              <c:strCache>
                <c:ptCount val="1"/>
                <c:pt idx="0">
                  <c:v>Top 10 World Exporters by Value (2011): Peppers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Uzbekistan</c:v>
                </c:pt>
                <c:pt idx="1">
                  <c:v>United States of America</c:v>
                </c:pt>
                <c:pt idx="2">
                  <c:v>Germany</c:v>
                </c:pt>
                <c:pt idx="3">
                  <c:v>Malaysia</c:v>
                </c:pt>
                <c:pt idx="4">
                  <c:v>Mexico</c:v>
                </c:pt>
                <c:pt idx="5">
                  <c:v>Tunisia</c:v>
                </c:pt>
                <c:pt idx="6">
                  <c:v>Spain</c:v>
                </c:pt>
                <c:pt idx="7">
                  <c:v>Peru</c:v>
                </c:pt>
                <c:pt idx="8">
                  <c:v>India</c:v>
                </c:pt>
                <c:pt idx="9">
                  <c:v>China</c:v>
                </c:pt>
              </c:strCache>
            </c:strRef>
          </c:cat>
          <c:val>
            <c:numRef>
              <c:f>'Data for Charts'!$B$26:$B$35</c:f>
              <c:numCache>
                <c:ptCount val="10"/>
                <c:pt idx="0">
                  <c:v>11312</c:v>
                </c:pt>
                <c:pt idx="1">
                  <c:v>12012</c:v>
                </c:pt>
                <c:pt idx="2">
                  <c:v>15338</c:v>
                </c:pt>
                <c:pt idx="3">
                  <c:v>29255</c:v>
                </c:pt>
                <c:pt idx="4">
                  <c:v>34410</c:v>
                </c:pt>
                <c:pt idx="5">
                  <c:v>34975</c:v>
                </c:pt>
                <c:pt idx="6">
                  <c:v>115589</c:v>
                </c:pt>
                <c:pt idx="7">
                  <c:v>131820</c:v>
                </c:pt>
                <c:pt idx="8">
                  <c:v>497052</c:v>
                </c:pt>
                <c:pt idx="9">
                  <c:v>842741</c:v>
                </c:pt>
              </c:numCache>
            </c:numRef>
          </c:val>
        </c:ser>
        <c:axId val="13413613"/>
        <c:axId val="53613654"/>
      </c:barChart>
      <c:catAx>
        <c:axId val="13413613"/>
        <c:scaling>
          <c:orientation val="minMax"/>
        </c:scaling>
        <c:axPos val="l"/>
        <c:delete val="0"/>
        <c:numFmt formatCode="General" sourceLinked="0"/>
        <c:majorTickMark val="out"/>
        <c:minorTickMark val="none"/>
        <c:tickLblPos val="nextTo"/>
        <c:spPr>
          <a:ln w="3175">
            <a:solidFill>
              <a:srgbClr val="808080"/>
            </a:solidFill>
          </a:ln>
        </c:spPr>
        <c:crossAx val="53613654"/>
        <c:crosses val="autoZero"/>
        <c:auto val="1"/>
        <c:lblOffset val="100"/>
        <c:tickLblSkip val="1"/>
        <c:noMultiLvlLbl val="0"/>
      </c:catAx>
      <c:valAx>
        <c:axId val="53613654"/>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Metric Tons</a:t>
                </a:r>
              </a:p>
            </c:rich>
          </c:tx>
          <c:layout>
            <c:manualLayout>
              <c:xMode val="factor"/>
              <c:yMode val="factor"/>
              <c:x val="0.020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13413613"/>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25"/>
          <c:h val="0.873"/>
        </c:manualLayout>
      </c:layout>
      <c:barChart>
        <c:barDir val="bar"/>
        <c:grouping val="clustered"/>
        <c:varyColors val="0"/>
        <c:ser>
          <c:idx val="0"/>
          <c:order val="0"/>
          <c:tx>
            <c:strRef>
              <c:f>'Data for Charts'!$A$13</c:f>
              <c:strCache>
                <c:ptCount val="1"/>
                <c:pt idx="0">
                  <c:v>Top 10 World Exporters by Volume (2011): Peppers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Uzbekistan</c:v>
                </c:pt>
                <c:pt idx="1">
                  <c:v>United States of America</c:v>
                </c:pt>
                <c:pt idx="2">
                  <c:v>Germany</c:v>
                </c:pt>
                <c:pt idx="3">
                  <c:v>Malaysia</c:v>
                </c:pt>
                <c:pt idx="4">
                  <c:v>Mexico</c:v>
                </c:pt>
                <c:pt idx="5">
                  <c:v>Tunisia</c:v>
                </c:pt>
                <c:pt idx="6">
                  <c:v>Spain</c:v>
                </c:pt>
                <c:pt idx="7">
                  <c:v>Peru</c:v>
                </c:pt>
                <c:pt idx="8">
                  <c:v>India</c:v>
                </c:pt>
                <c:pt idx="9">
                  <c:v>China</c:v>
                </c:pt>
              </c:strCache>
            </c:strRef>
          </c:cat>
          <c:val>
            <c:numRef>
              <c:f>'Data for Charts'!$B$14:$B$23</c:f>
              <c:numCache>
                <c:ptCount val="10"/>
                <c:pt idx="0">
                  <c:v>3.063</c:v>
                </c:pt>
                <c:pt idx="1">
                  <c:v>4.802</c:v>
                </c:pt>
                <c:pt idx="2">
                  <c:v>5.48</c:v>
                </c:pt>
                <c:pt idx="3">
                  <c:v>8.817</c:v>
                </c:pt>
                <c:pt idx="4">
                  <c:v>11.007</c:v>
                </c:pt>
                <c:pt idx="5">
                  <c:v>17.451</c:v>
                </c:pt>
                <c:pt idx="6">
                  <c:v>34.879</c:v>
                </c:pt>
                <c:pt idx="7">
                  <c:v>48.471</c:v>
                </c:pt>
                <c:pt idx="8">
                  <c:v>260.485</c:v>
                </c:pt>
                <c:pt idx="9">
                  <c:v>293.711</c:v>
                </c:pt>
              </c:numCache>
            </c:numRef>
          </c:val>
        </c:ser>
        <c:axId val="12760839"/>
        <c:axId val="47738688"/>
      </c:barChart>
      <c:catAx>
        <c:axId val="12760839"/>
        <c:scaling>
          <c:orientation val="minMax"/>
        </c:scaling>
        <c:axPos val="l"/>
        <c:delete val="0"/>
        <c:numFmt formatCode="General" sourceLinked="0"/>
        <c:majorTickMark val="out"/>
        <c:minorTickMark val="none"/>
        <c:tickLblPos val="nextTo"/>
        <c:spPr>
          <a:ln w="3175">
            <a:solidFill>
              <a:srgbClr val="808080"/>
            </a:solidFill>
          </a:ln>
        </c:spPr>
        <c:crossAx val="47738688"/>
        <c:crosses val="autoZero"/>
        <c:auto val="1"/>
        <c:lblOffset val="100"/>
        <c:tickLblSkip val="1"/>
        <c:noMultiLvlLbl val="0"/>
      </c:catAx>
      <c:valAx>
        <c:axId val="47738688"/>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12760839"/>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78"/>
          <c:y val="0.08325"/>
          <c:w val="0.65"/>
          <c:h val="0.89225"/>
        </c:manualLayout>
      </c:layout>
      <c:pieChart>
        <c:varyColors val="1"/>
        <c:ser>
          <c:idx val="0"/>
          <c:order val="0"/>
          <c:tx>
            <c:strRef>
              <c:f>'Data for Charts'!$A$38</c:f>
              <c:strCache>
                <c:ptCount val="1"/>
                <c:pt idx="0">
                  <c:v>U.S. Volume Import Share by Source (2011): Peppers</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Pt>
            <c:idx val="8"/>
            <c:spPr>
              <a:solidFill>
                <a:srgbClr val="B9CD96"/>
              </a:solidFill>
              <a:ln w="3175">
                <a:noFill/>
              </a:ln>
            </c:spPr>
          </c:dPt>
          <c:dPt>
            <c:idx val="9"/>
            <c:spPr>
              <a:solidFill>
                <a:srgbClr val="A99BBD"/>
              </a:solidFill>
              <a:ln w="3175">
                <a:noFill/>
              </a:ln>
            </c:spPr>
          </c:dPt>
          <c:dPt>
            <c:idx val="10"/>
            <c:spPr>
              <a:solidFill>
                <a:srgbClr val="91C3D5"/>
              </a:solidFill>
              <a:ln w="3175">
                <a:noFill/>
              </a:ln>
            </c:spPr>
          </c:dPt>
          <c:cat>
            <c:multiLvlStrRef>
              <c:f>'Data for Charts'!$A$41:$B$51</c:f>
              <c:multiLvlStrCache>
                <c:ptCount val="11"/>
                <c:lvl>
                  <c:pt idx="0">
                    <c:v>83.6%</c:v>
                  </c:pt>
                  <c:pt idx="1">
                    <c:v>11.0%</c:v>
                  </c:pt>
                  <c:pt idx="2">
                    <c:v>2.6%</c:v>
                  </c:pt>
                  <c:pt idx="3">
                    <c:v>1.3%</c:v>
                  </c:pt>
                  <c:pt idx="4">
                    <c:v>0.6%</c:v>
                  </c:pt>
                  <c:pt idx="5">
                    <c:v>0.3%</c:v>
                  </c:pt>
                  <c:pt idx="6">
                    <c:v>0.3%</c:v>
                  </c:pt>
                  <c:pt idx="7">
                    <c:v>0.1%</c:v>
                  </c:pt>
                  <c:pt idx="8">
                    <c:v>0.1%</c:v>
                  </c:pt>
                  <c:pt idx="9">
                    <c:v>0.1%</c:v>
                  </c:pt>
                  <c:pt idx="10">
                    <c:v>0.1%</c:v>
                  </c:pt>
                </c:lvl>
                <c:lvl>
                  <c:pt idx="0">
                    <c:v>Mexico -</c:v>
                  </c:pt>
                  <c:pt idx="1">
                    <c:v>Canada -</c:v>
                  </c:pt>
                  <c:pt idx="2">
                    <c:v>Netherlands -</c:v>
                  </c:pt>
                  <c:pt idx="3">
                    <c:v>Dominican Republic -</c:v>
                  </c:pt>
                  <c:pt idx="4">
                    <c:v>Honduras -</c:v>
                  </c:pt>
                  <c:pt idx="5">
                    <c:v>El Salvador -</c:v>
                  </c:pt>
                  <c:pt idx="6">
                    <c:v>Spain -</c:v>
                  </c:pt>
                  <c:pt idx="7">
                    <c:v>Nicaragua -</c:v>
                  </c:pt>
                  <c:pt idx="8">
                    <c:v>Israel -</c:v>
                  </c:pt>
                  <c:pt idx="9">
                    <c:v>AOC -</c:v>
                  </c:pt>
                  <c:pt idx="10">
                    <c:v>Guatemala -</c:v>
                  </c:pt>
                </c:lvl>
              </c:multiLvlStrCache>
            </c:multiLvlStrRef>
          </c:cat>
          <c:val>
            <c:numRef>
              <c:f>'Data for Charts'!$B$41:$B$51</c:f>
              <c:numCache>
                <c:ptCount val="11"/>
                <c:pt idx="0">
                  <c:v>0.8362103535544739</c:v>
                </c:pt>
                <c:pt idx="1">
                  <c:v>0.10952101923219033</c:v>
                </c:pt>
                <c:pt idx="2">
                  <c:v>0.0264589856847816</c:v>
                </c:pt>
                <c:pt idx="3">
                  <c:v>0.012940191778664801</c:v>
                </c:pt>
                <c:pt idx="4">
                  <c:v>0.005555758152683514</c:v>
                </c:pt>
                <c:pt idx="5">
                  <c:v>0.0029032936222677143</c:v>
                </c:pt>
                <c:pt idx="6">
                  <c:v>0.002776178725075499</c:v>
                </c:pt>
                <c:pt idx="7">
                  <c:v>0.0014781155483235223</c:v>
                </c:pt>
                <c:pt idx="8">
                  <c:v>0.0013006820643194864</c:v>
                </c:pt>
                <c:pt idx="9">
                  <c:v>0.0008554216372196666</c:v>
                </c:pt>
                <c:pt idx="10">
                  <c:v>0.0006974380021330023</c:v>
                </c:pt>
              </c:numCache>
            </c:numRef>
          </c:val>
        </c:ser>
      </c:pieChart>
      <c:spPr>
        <a:noFill/>
        <a:ln>
          <a:noFill/>
        </a:ln>
      </c:spPr>
    </c:plotArea>
    <c:legend>
      <c:legendPos val="r"/>
      <c:layout>
        <c:manualLayout>
          <c:xMode val="edge"/>
          <c:yMode val="edge"/>
          <c:x val="0.80525"/>
          <c:y val="0.464"/>
          <c:w val="0.17925"/>
          <c:h val="0.3985"/>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13"/>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113"/>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13"/>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113"/>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0.7295</cdr:x>
      <cdr:y>0.96</cdr:y>
    </cdr:from>
    <cdr:to>
      <cdr:x>1</cdr:x>
      <cdr:y>1</cdr:y>
    </cdr:to>
    <cdr:sp>
      <cdr:nvSpPr>
        <cdr:cNvPr id="1" name="TextBox 1"/>
        <cdr:cNvSpPr txBox="1">
          <a:spLocks noChangeArrowheads="1"/>
        </cdr:cNvSpPr>
      </cdr:nvSpPr>
      <cdr:spPr>
        <a:xfrm>
          <a:off x="6391275" y="6124575"/>
          <a:ext cx="2371725" cy="2571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a:t>
          </a:r>
          <a:r>
            <a:rPr lang="en-US" cap="none" sz="1100" b="0" i="0" u="none" baseline="0">
              <a:solidFill>
                <a:srgbClr val="000000"/>
              </a:solidFill>
              <a:latin typeface="Calibri"/>
              <a:ea typeface="Calibri"/>
              <a:cs typeface="Calibri"/>
            </a:rPr>
            <a:t>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0.72875</cdr:x>
      <cdr:y>0.96</cdr:y>
    </cdr:from>
    <cdr:to>
      <cdr:x>1</cdr:x>
      <cdr:y>1</cdr:y>
    </cdr:to>
    <cdr:sp>
      <cdr:nvSpPr>
        <cdr:cNvPr id="1" name="TextBox 1"/>
        <cdr:cNvSpPr txBox="1">
          <a:spLocks noChangeArrowheads="1"/>
        </cdr:cNvSpPr>
      </cdr:nvSpPr>
      <cdr:spPr>
        <a:xfrm>
          <a:off x="6381750" y="6124575"/>
          <a:ext cx="2381250" cy="2571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a:t>
          </a:r>
          <a:r>
            <a:rPr lang="en-US" cap="none" sz="1100" b="0" i="0" u="none" baseline="0">
              <a:solidFill>
                <a:srgbClr val="000000"/>
              </a:solidFill>
              <a:latin typeface="Calibri"/>
              <a:ea typeface="Calibri"/>
              <a:cs typeface="Calibri"/>
            </a:rPr>
            <a:t>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0.728</cdr:x>
      <cdr:y>0.96</cdr:y>
    </cdr:from>
    <cdr:to>
      <cdr:x>1</cdr:x>
      <cdr:y>1</cdr:y>
    </cdr:to>
    <cdr:sp>
      <cdr:nvSpPr>
        <cdr:cNvPr id="1" name="TextBox 1"/>
        <cdr:cNvSpPr txBox="1">
          <a:spLocks noChangeArrowheads="1"/>
        </cdr:cNvSpPr>
      </cdr:nvSpPr>
      <cdr:spPr>
        <a:xfrm>
          <a:off x="6372225" y="6124575"/>
          <a:ext cx="2381250" cy="2571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a:t>
          </a:r>
          <a:r>
            <a:rPr lang="en-US" cap="none" sz="1100" b="0" i="0" u="none" baseline="0">
              <a:solidFill>
                <a:srgbClr val="000000"/>
              </a:solidFill>
              <a:latin typeface="Calibri"/>
              <a:ea typeface="Calibri"/>
              <a:cs typeface="Calibri"/>
            </a:rPr>
            <a:t>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0.733</cdr:x>
      <cdr:y>0.86375</cdr:y>
    </cdr:from>
    <cdr:to>
      <cdr:x>0.98575</cdr:x>
      <cdr:y>0.9575</cdr:y>
    </cdr:to>
    <cdr:sp textlink="'Data for Charts'!$A$39">
      <cdr:nvSpPr>
        <cdr:cNvPr id="1" name="TextBox 1"/>
        <cdr:cNvSpPr txBox="1">
          <a:spLocks noChangeArrowheads="1"/>
        </cdr:cNvSpPr>
      </cdr:nvSpPr>
      <cdr:spPr>
        <a:xfrm>
          <a:off x="6419850" y="5505450"/>
          <a:ext cx="2219325" cy="600075"/>
        </a:xfrm>
        <a:prstGeom prst="rect">
          <a:avLst/>
        </a:prstGeom>
        <a:noFill/>
        <a:ln w="25400" cmpd="sng">
          <a:solidFill>
            <a:srgbClr val="000000"/>
          </a:solidFill>
          <a:headEnd type="none"/>
          <a:tailEnd type="none"/>
        </a:ln>
      </cdr:spPr>
      <cdr:txBody>
        <a:bodyPr vertOverflow="clip" wrap="square"/>
        <a:p>
          <a:pPr algn="l">
            <a:defRPr/>
          </a:pPr>
          <a:fld id="{d18df372-0a4a-43c6-b16e-94e1dbf39e91}" type="TxLink">
            <a:rPr lang="en-US" cap="none" sz="1100" b="0" i="1" u="none" baseline="0">
              <a:solidFill>
                <a:srgbClr val="000000"/>
              </a:solidFill>
              <a:latin typeface="Calibri"/>
              <a:ea typeface="Calibri"/>
              <a:cs typeface="Calibri"/>
            </a:rPr>
            <a:t>Total Imports -     778,957 (MT)</a:t>
          </a:fld>
        </a:p>
      </cdr:txBody>
    </cdr:sp>
  </cdr:relSizeAnchor>
  <cdr:relSizeAnchor xmlns:cdr="http://schemas.openxmlformats.org/drawingml/2006/chartDrawing">
    <cdr:from>
      <cdr:x>0.729</cdr:x>
      <cdr:y>0.139</cdr:y>
    </cdr:from>
    <cdr:to>
      <cdr:x>0.9605</cdr:x>
      <cdr:y>0.37975</cdr:y>
    </cdr:to>
    <cdr:sp fLocksText="0">
      <cdr:nvSpPr>
        <cdr:cNvPr id="2" name="TextBox 3"/>
        <cdr:cNvSpPr txBox="1">
          <a:spLocks noChangeArrowheads="1"/>
        </cdr:cNvSpPr>
      </cdr:nvSpPr>
      <cdr:spPr>
        <a:xfrm>
          <a:off x="6381750" y="885825"/>
          <a:ext cx="2028825" cy="15335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0.7625</cdr:x>
      <cdr:y>0.079</cdr:y>
    </cdr:from>
    <cdr:to>
      <cdr:x>0.964</cdr:x>
      <cdr:y>0.2995</cdr:y>
    </cdr:to>
    <cdr:sp fLocksText="0">
      <cdr:nvSpPr>
        <cdr:cNvPr id="3" name="TextBox 4"/>
        <cdr:cNvSpPr txBox="1">
          <a:spLocks noChangeArrowheads="1"/>
        </cdr:cNvSpPr>
      </cdr:nvSpPr>
      <cdr:spPr>
        <a:xfrm>
          <a:off x="6677025" y="495300"/>
          <a:ext cx="1762125"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0.73425</cdr:x>
      <cdr:y>0.90925</cdr:y>
    </cdr:from>
    <cdr:to>
      <cdr:x>0.98575</cdr:x>
      <cdr:y>0.95475</cdr:y>
    </cdr:to>
    <cdr:sp textlink="'Data for Charts'!$A$40">
      <cdr:nvSpPr>
        <cdr:cNvPr id="4" name="TextBox 2"/>
        <cdr:cNvSpPr txBox="1">
          <a:spLocks noChangeArrowheads="1"/>
        </cdr:cNvSpPr>
      </cdr:nvSpPr>
      <cdr:spPr>
        <a:xfrm>
          <a:off x="6429375" y="5800725"/>
          <a:ext cx="2200275" cy="285750"/>
        </a:xfrm>
        <a:prstGeom prst="rect">
          <a:avLst/>
        </a:prstGeom>
        <a:noFill/>
        <a:ln w="9525" cmpd="sng">
          <a:noFill/>
        </a:ln>
      </cdr:spPr>
      <cdr:txBody>
        <a:bodyPr vertOverflow="clip" wrap="square"/>
        <a:p>
          <a:pPr algn="l">
            <a:defRPr/>
          </a:pPr>
          <a:fld id="{d8df4060-1c1a-4e53-8098-aeba17b33232}" type="TxLink">
            <a:rPr lang="en-US" cap="none" sz="1100" b="0" i="1" u="none" baseline="0">
              <a:solidFill>
                <a:srgbClr val="000000"/>
              </a:solidFill>
              <a:latin typeface="Calibri"/>
              <a:ea typeface="Calibri"/>
              <a:cs typeface="Calibri"/>
            </a:rPr>
            <a:t>U.S. Production - 105,379 (MT)</a:t>
          </a:fld>
        </a:p>
      </cdr:txBody>
    </cdr:sp>
  </cdr:relSizeAnchor>
  <cdr:relSizeAnchor xmlns:cdr="http://schemas.openxmlformats.org/drawingml/2006/chartDrawing">
    <cdr:from>
      <cdr:x>0</cdr:x>
      <cdr:y>0.9565</cdr:y>
    </cdr:from>
    <cdr:to>
      <cdr:x>0.28725</cdr:x>
      <cdr:y>1</cdr:y>
    </cdr:to>
    <cdr:sp>
      <cdr:nvSpPr>
        <cdr:cNvPr id="5" name="TextBox 1"/>
        <cdr:cNvSpPr txBox="1">
          <a:spLocks noChangeArrowheads="1"/>
        </cdr:cNvSpPr>
      </cdr:nvSpPr>
      <cdr:spPr>
        <a:xfrm>
          <a:off x="0" y="6096000"/>
          <a:ext cx="2514600" cy="27622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U.S. Census and U.N. FAO, 2011</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37">
      <selection activeCell="G52" sqref="G52"/>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Peppers</v>
      </c>
    </row>
    <row r="2" spans="1:2" ht="14.25">
      <c r="A2" t="s">
        <v>105</v>
      </c>
      <c r="B2" s="28">
        <v>88</v>
      </c>
    </row>
    <row r="3" spans="1:2" ht="14.25">
      <c r="A3" t="s">
        <v>1009</v>
      </c>
      <c r="B3" s="28">
        <v>90.001</v>
      </c>
    </row>
    <row r="4" spans="1:2" ht="14.25">
      <c r="A4" t="s">
        <v>894</v>
      </c>
      <c r="B4" s="28">
        <v>95</v>
      </c>
    </row>
    <row r="5" spans="1:2" ht="14.25">
      <c r="A5" t="s">
        <v>948</v>
      </c>
      <c r="B5" s="28">
        <v>124.321</v>
      </c>
    </row>
    <row r="6" spans="1:2" ht="14.25">
      <c r="A6" t="s">
        <v>957</v>
      </c>
      <c r="B6" s="28">
        <v>140.414</v>
      </c>
    </row>
    <row r="7" spans="1:2" ht="14.25">
      <c r="A7" t="s">
        <v>993</v>
      </c>
      <c r="B7" s="28">
        <v>152</v>
      </c>
    </row>
    <row r="8" spans="1:2" ht="14.25">
      <c r="A8" t="s">
        <v>961</v>
      </c>
      <c r="B8" s="28">
        <v>171.929</v>
      </c>
    </row>
    <row r="9" spans="1:2" ht="14.25">
      <c r="A9" t="s">
        <v>859</v>
      </c>
      <c r="B9" s="28">
        <v>176.134</v>
      </c>
    </row>
    <row r="10" spans="1:2" ht="14.25">
      <c r="A10" t="s">
        <v>877</v>
      </c>
      <c r="B10" s="28">
        <v>564.684</v>
      </c>
    </row>
    <row r="11" spans="1:2" ht="14.25">
      <c r="A11" t="s">
        <v>909</v>
      </c>
      <c r="B11" s="28">
        <v>1276.301</v>
      </c>
    </row>
    <row r="13" ht="14.25">
      <c r="A13" t="str">
        <f>CONCATENATE(Key!D6,Key!A1)</f>
        <v>Top 10 World Exporters by Volume (2011): Peppers</v>
      </c>
    </row>
    <row r="14" spans="1:2" ht="14.25">
      <c r="A14" t="s">
        <v>1006</v>
      </c>
      <c r="B14" s="28">
        <v>3.063</v>
      </c>
    </row>
    <row r="15" spans="1:2" ht="14.25">
      <c r="A15" t="s">
        <v>1013</v>
      </c>
      <c r="B15" s="28">
        <v>4.802</v>
      </c>
    </row>
    <row r="16" spans="1:2" ht="14.25">
      <c r="A16" t="s">
        <v>902</v>
      </c>
      <c r="B16" s="28">
        <v>5.48</v>
      </c>
    </row>
    <row r="17" spans="1:2" ht="14.25">
      <c r="A17" t="s">
        <v>935</v>
      </c>
      <c r="B17" s="28">
        <v>8.817</v>
      </c>
    </row>
    <row r="18" spans="1:2" ht="14.25">
      <c r="A18" t="s">
        <v>120</v>
      </c>
      <c r="B18" s="28">
        <v>11.007</v>
      </c>
    </row>
    <row r="19" spans="1:2" ht="14.25">
      <c r="A19" t="s">
        <v>997</v>
      </c>
      <c r="B19" s="28">
        <v>17.451</v>
      </c>
    </row>
    <row r="20" spans="1:2" ht="14.25">
      <c r="A20" t="s">
        <v>135</v>
      </c>
      <c r="B20" s="28">
        <v>34.879</v>
      </c>
    </row>
    <row r="21" spans="1:2" ht="14.25">
      <c r="A21" t="s">
        <v>961</v>
      </c>
      <c r="B21" s="28">
        <v>48.471</v>
      </c>
    </row>
    <row r="22" spans="1:2" ht="14.25">
      <c r="A22" t="s">
        <v>909</v>
      </c>
      <c r="B22" s="28">
        <v>260.485</v>
      </c>
    </row>
    <row r="23" spans="1:2" ht="14.25">
      <c r="A23" t="s">
        <v>877</v>
      </c>
      <c r="B23" s="28">
        <v>293.711</v>
      </c>
    </row>
    <row r="25" ht="14.25">
      <c r="A25" t="str">
        <f>CONCATENATE(Key!D7,Key!A1)</f>
        <v>Top 10 World Exporters by Value (2011): Peppers</v>
      </c>
    </row>
    <row r="26" spans="1:2" ht="14.25">
      <c r="A26" t="s">
        <v>907</v>
      </c>
      <c r="B26" s="28">
        <v>11312</v>
      </c>
    </row>
    <row r="27" spans="1:2" ht="14.25">
      <c r="A27" t="s">
        <v>897</v>
      </c>
      <c r="B27" s="28">
        <v>12012</v>
      </c>
    </row>
    <row r="28" spans="1:2" ht="14.25">
      <c r="A28" t="s">
        <v>1013</v>
      </c>
      <c r="B28" s="28">
        <v>15338</v>
      </c>
    </row>
    <row r="29" spans="1:2" ht="14.25">
      <c r="A29" t="s">
        <v>997</v>
      </c>
      <c r="B29" s="28">
        <v>29255</v>
      </c>
    </row>
    <row r="30" spans="1:2" ht="14.25">
      <c r="A30" t="s">
        <v>902</v>
      </c>
      <c r="B30" s="28">
        <v>34410</v>
      </c>
    </row>
    <row r="31" spans="1:2" ht="14.25">
      <c r="A31" t="s">
        <v>120</v>
      </c>
      <c r="B31" s="28">
        <v>34975</v>
      </c>
    </row>
    <row r="32" spans="1:2" ht="14.25">
      <c r="A32" t="s">
        <v>135</v>
      </c>
      <c r="B32" s="28">
        <v>115589</v>
      </c>
    </row>
    <row r="33" spans="1:2" ht="14.25">
      <c r="A33" t="s">
        <v>961</v>
      </c>
      <c r="B33" s="28">
        <v>131820</v>
      </c>
    </row>
    <row r="34" spans="1:2" ht="14.25">
      <c r="A34" t="s">
        <v>909</v>
      </c>
      <c r="B34" s="28">
        <v>497052</v>
      </c>
    </row>
    <row r="35" spans="1:2" ht="14.25">
      <c r="A35" t="s">
        <v>877</v>
      </c>
      <c r="B35" s="28">
        <v>842741</v>
      </c>
    </row>
    <row r="38" spans="1:2" ht="56.25" customHeight="1">
      <c r="A38" s="155" t="str">
        <f>CONCATENATE(Key!D8,Key!A1)</f>
        <v>U.S. Volume Import Share by Source (2011): Peppers</v>
      </c>
      <c r="B38" s="155"/>
    </row>
    <row r="39" spans="1:3" ht="14.25">
      <c r="A39" s="39" t="str">
        <f>CONCATENATE("Total Imports -     ",FIXED(B52,0,FALSE)," (MT)")</f>
        <v>Total Imports -     778,957 (MT)</v>
      </c>
      <c r="C39" s="1"/>
    </row>
    <row r="40" spans="1:3" ht="14.25">
      <c r="A40" s="39" t="str">
        <f>CONCATENATE("U.S. Production - ",FIXED(B53,0,FALSE)," (MT)")</f>
        <v>U.S. Production - 105,379 (MT)</v>
      </c>
      <c r="C40" s="1"/>
    </row>
    <row r="41" spans="1:3" ht="14.25">
      <c r="A41" s="1" t="str">
        <f>CONCATENATE(C41," -")</f>
        <v>Mexico -</v>
      </c>
      <c r="B41" s="13">
        <v>0.8362103535544739</v>
      </c>
      <c r="C41" s="13" t="s">
        <v>120</v>
      </c>
    </row>
    <row r="42" spans="1:3" ht="14.25">
      <c r="A42" s="1" t="str">
        <f aca="true" t="shared" si="0" ref="A42:A51">CONCATENATE(C42," -")</f>
        <v>Canada -</v>
      </c>
      <c r="B42" s="13">
        <v>0.10952101923219033</v>
      </c>
      <c r="C42" s="13" t="s">
        <v>96</v>
      </c>
    </row>
    <row r="43" spans="1:3" ht="14.25">
      <c r="A43" s="1" t="str">
        <f t="shared" si="0"/>
        <v>Netherlands -</v>
      </c>
      <c r="B43" s="13">
        <v>0.0264589856847816</v>
      </c>
      <c r="C43" s="13" t="s">
        <v>123</v>
      </c>
    </row>
    <row r="44" spans="1:3" ht="14.25">
      <c r="A44" s="1" t="str">
        <f t="shared" si="0"/>
        <v>Dominican Republic -</v>
      </c>
      <c r="B44" s="13">
        <v>0.012940191778664801</v>
      </c>
      <c r="C44" s="13" t="s">
        <v>103</v>
      </c>
    </row>
    <row r="45" spans="1:3" ht="14.25">
      <c r="A45" s="1" t="str">
        <f t="shared" si="0"/>
        <v>Honduras -</v>
      </c>
      <c r="B45" s="13">
        <v>0.005555758152683514</v>
      </c>
      <c r="C45" s="13" t="s">
        <v>113</v>
      </c>
    </row>
    <row r="46" spans="1:3" ht="14.25">
      <c r="A46" s="1" t="str">
        <f t="shared" si="0"/>
        <v>El Salvador -</v>
      </c>
      <c r="B46" s="13">
        <v>0.0029032936222677143</v>
      </c>
      <c r="C46" s="13" t="s">
        <v>104</v>
      </c>
    </row>
    <row r="47" spans="1:3" ht="14.25">
      <c r="A47" s="1" t="str">
        <f t="shared" si="0"/>
        <v>Spain -</v>
      </c>
      <c r="B47" s="13">
        <v>0.002776178725075499</v>
      </c>
      <c r="C47" s="13" t="s">
        <v>135</v>
      </c>
    </row>
    <row r="48" spans="1:3" ht="14.25">
      <c r="A48" s="1" t="str">
        <f t="shared" si="0"/>
        <v>Nicaragua -</v>
      </c>
      <c r="B48" s="13">
        <v>0.0014781155483235223</v>
      </c>
      <c r="C48" s="13" t="s">
        <v>127</v>
      </c>
    </row>
    <row r="49" spans="1:3" ht="14.25">
      <c r="A49" s="1" t="str">
        <f t="shared" si="0"/>
        <v>Israel -</v>
      </c>
      <c r="B49" s="13">
        <v>0.0013006820643194864</v>
      </c>
      <c r="C49" s="13" t="s">
        <v>114</v>
      </c>
    </row>
    <row r="50" spans="1:3" ht="14.25">
      <c r="A50" s="1" t="str">
        <f t="shared" si="0"/>
        <v>AOC -</v>
      </c>
      <c r="B50" s="13">
        <v>0.0008554216372196666</v>
      </c>
      <c r="C50" s="13" t="s">
        <v>1022</v>
      </c>
    </row>
    <row r="51" spans="1:3" ht="14.25">
      <c r="A51" s="1" t="str">
        <f t="shared" si="0"/>
        <v>Guatemala -</v>
      </c>
      <c r="B51" s="13">
        <v>0.0006974380021330023</v>
      </c>
      <c r="C51" s="13" t="s">
        <v>109</v>
      </c>
    </row>
    <row r="52" spans="1:2" ht="14.25">
      <c r="A52" t="s">
        <v>45</v>
      </c>
      <c r="B52" s="29">
        <v>778956.69341</v>
      </c>
    </row>
    <row r="53" spans="1:2" ht="14.25">
      <c r="A53" t="s">
        <v>46</v>
      </c>
      <c r="B53" s="28">
        <f>'Summary of Production and Trade'!B201*1000</f>
        <v>105379</v>
      </c>
    </row>
  </sheetData>
  <sheetProtection/>
  <mergeCells count="1">
    <mergeCell ref="A38:B3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F5" sqref="F5"/>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2" t="str">
        <f>CONCATENATE(Key!D1,Key!A2," (",Key!B5,")")</f>
        <v>Aggregate Tariff, Action, and Risk Rates: Peppers (2009)</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1021</v>
      </c>
      <c r="C4" s="3">
        <v>11945.89437</v>
      </c>
      <c r="D4" s="3">
        <v>11050.03267</v>
      </c>
      <c r="E4" s="3">
        <v>28.652</v>
      </c>
      <c r="F4" s="3">
        <v>11031.777320000003</v>
      </c>
      <c r="G4" s="3">
        <v>4.17</v>
      </c>
      <c r="H4" s="6">
        <v>0.004885184902545792</v>
      </c>
      <c r="I4" s="6">
        <v>0.006660005587561835</v>
      </c>
      <c r="J4" s="6">
        <v>0.005446956062526869</v>
      </c>
    </row>
    <row r="5" spans="1:10" ht="14.25">
      <c r="A5" s="1">
        <v>2</v>
      </c>
      <c r="B5" s="1" t="s">
        <v>96</v>
      </c>
      <c r="C5" s="3">
        <v>73668.844</v>
      </c>
      <c r="D5" s="3">
        <v>3063.01339</v>
      </c>
      <c r="E5" s="3">
        <v>0</v>
      </c>
      <c r="F5" s="3">
        <v>3062.9383900000003</v>
      </c>
      <c r="G5" s="3">
        <v>547.35</v>
      </c>
      <c r="H5" s="6">
        <v>0</v>
      </c>
      <c r="I5" s="6">
        <v>0</v>
      </c>
      <c r="J5" s="6">
        <v>0</v>
      </c>
    </row>
    <row r="6" spans="1:10" ht="14.25">
      <c r="A6" s="1">
        <v>3</v>
      </c>
      <c r="B6" s="1" t="s">
        <v>889</v>
      </c>
      <c r="C6" s="3">
        <v>4710.028</v>
      </c>
      <c r="D6" s="3">
        <v>8242.8382</v>
      </c>
      <c r="E6" s="3">
        <v>0</v>
      </c>
      <c r="F6" s="3">
        <v>8289.4502</v>
      </c>
      <c r="G6" s="3">
        <v>0</v>
      </c>
      <c r="H6" s="6">
        <v>0</v>
      </c>
      <c r="I6" s="6">
        <v>0.07617747134526985</v>
      </c>
      <c r="J6" s="6">
        <v>0.07612040531669653</v>
      </c>
    </row>
    <row r="7" spans="1:10" ht="14.25">
      <c r="A7" s="1">
        <v>4</v>
      </c>
      <c r="B7" s="1" t="s">
        <v>120</v>
      </c>
      <c r="C7" s="3">
        <v>541432.866</v>
      </c>
      <c r="D7" s="3">
        <v>586336.9805000001</v>
      </c>
      <c r="E7" s="3">
        <v>0</v>
      </c>
      <c r="F7" s="3">
        <v>278759.7173</v>
      </c>
      <c r="G7" s="3">
        <v>310587.8432</v>
      </c>
      <c r="H7" s="6">
        <v>3.3576778999999997E-07</v>
      </c>
      <c r="I7" s="6">
        <v>0.001866165670755161</v>
      </c>
      <c r="J7" s="6">
        <v>0.0018531606638251957</v>
      </c>
    </row>
    <row r="8" spans="1:10" ht="14.25">
      <c r="A8" s="1">
        <v>5</v>
      </c>
      <c r="B8" s="1" t="s">
        <v>123</v>
      </c>
      <c r="C8" s="3">
        <v>17223.852</v>
      </c>
      <c r="D8" s="3">
        <v>18335.4542</v>
      </c>
      <c r="E8" s="3">
        <v>0</v>
      </c>
      <c r="F8" s="3">
        <v>18348.888199999998</v>
      </c>
      <c r="G8" s="3">
        <v>1.35</v>
      </c>
      <c r="H8" s="6">
        <v>0.0202339905</v>
      </c>
      <c r="I8" s="6">
        <v>0.011297208297580486</v>
      </c>
      <c r="J8" s="6">
        <v>0.01078396552534045</v>
      </c>
    </row>
    <row r="9" spans="1:10" ht="14.25">
      <c r="A9" s="1" t="s">
        <v>845</v>
      </c>
      <c r="B9" s="1" t="s">
        <v>845</v>
      </c>
      <c r="C9" s="3" t="s">
        <v>845</v>
      </c>
      <c r="D9" s="3" t="s">
        <v>845</v>
      </c>
      <c r="E9" s="3" t="s">
        <v>845</v>
      </c>
      <c r="F9" s="3" t="s">
        <v>845</v>
      </c>
      <c r="G9" s="3" t="s">
        <v>845</v>
      </c>
      <c r="H9" s="6" t="s">
        <v>845</v>
      </c>
      <c r="I9" s="6" t="s">
        <v>845</v>
      </c>
      <c r="J9" s="6" t="s">
        <v>845</v>
      </c>
    </row>
    <row r="10" spans="1:10" ht="14.25">
      <c r="A10" s="1" t="s">
        <v>845</v>
      </c>
      <c r="B10" s="1" t="s">
        <v>845</v>
      </c>
      <c r="C10" s="3" t="s">
        <v>845</v>
      </c>
      <c r="D10" s="3" t="s">
        <v>845</v>
      </c>
      <c r="E10" s="3" t="s">
        <v>845</v>
      </c>
      <c r="F10" s="3" t="s">
        <v>845</v>
      </c>
      <c r="G10" s="3" t="s">
        <v>845</v>
      </c>
      <c r="H10" s="6" t="s">
        <v>845</v>
      </c>
      <c r="I10" s="6" t="s">
        <v>845</v>
      </c>
      <c r="J10" s="6" t="s">
        <v>845</v>
      </c>
    </row>
    <row r="11" spans="1:10" ht="14.25">
      <c r="A11" s="1" t="s">
        <v>845</v>
      </c>
      <c r="B11" s="1" t="s">
        <v>845</v>
      </c>
      <c r="C11" s="3" t="s">
        <v>845</v>
      </c>
      <c r="D11" s="3" t="s">
        <v>845</v>
      </c>
      <c r="E11" s="3" t="s">
        <v>845</v>
      </c>
      <c r="F11" s="3" t="s">
        <v>845</v>
      </c>
      <c r="G11" s="3" t="s">
        <v>845</v>
      </c>
      <c r="H11" s="6" t="s">
        <v>845</v>
      </c>
      <c r="I11" s="6" t="s">
        <v>845</v>
      </c>
      <c r="J11" s="6" t="s">
        <v>845</v>
      </c>
    </row>
    <row r="12" spans="1:10" ht="14.25">
      <c r="A12" s="1" t="s">
        <v>845</v>
      </c>
      <c r="B12" s="1" t="s">
        <v>845</v>
      </c>
      <c r="C12" s="3" t="s">
        <v>845</v>
      </c>
      <c r="D12" s="3" t="s">
        <v>845</v>
      </c>
      <c r="E12" s="3" t="s">
        <v>845</v>
      </c>
      <c r="F12" s="3" t="s">
        <v>845</v>
      </c>
      <c r="G12" s="3" t="s">
        <v>845</v>
      </c>
      <c r="H12" s="6" t="s">
        <v>845</v>
      </c>
      <c r="I12" s="6" t="s">
        <v>845</v>
      </c>
      <c r="J12" s="6" t="s">
        <v>845</v>
      </c>
    </row>
    <row r="13" spans="1:10" ht="14.25">
      <c r="A13" s="1" t="s">
        <v>845</v>
      </c>
      <c r="B13" s="1" t="s">
        <v>845</v>
      </c>
      <c r="C13" s="3" t="s">
        <v>845</v>
      </c>
      <c r="D13" s="3" t="s">
        <v>845</v>
      </c>
      <c r="E13" s="3" t="s">
        <v>845</v>
      </c>
      <c r="F13" s="3" t="s">
        <v>845</v>
      </c>
      <c r="G13" s="3" t="s">
        <v>845</v>
      </c>
      <c r="H13" s="6" t="s">
        <v>845</v>
      </c>
      <c r="I13" s="6" t="s">
        <v>845</v>
      </c>
      <c r="J13" s="6" t="s">
        <v>845</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F5" sqref="F5"/>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2" t="str">
        <f>CONCATENATE(Key!D1,Key!A2," (",Key!B6,")")</f>
        <v>Aggregate Tariff, Action, and Risk Rates: Peppers (2010)</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1021</v>
      </c>
      <c r="C4" s="3">
        <v>10701.43669</v>
      </c>
      <c r="D4" s="3">
        <v>12834.165719999999</v>
      </c>
      <c r="E4" s="3">
        <v>174.76953</v>
      </c>
      <c r="F4" s="3">
        <v>12664.23489</v>
      </c>
      <c r="G4" s="3">
        <v>8.03</v>
      </c>
      <c r="H4" s="6">
        <v>0.0037973345323294443</v>
      </c>
      <c r="I4" s="6">
        <v>0.01772664875596393</v>
      </c>
      <c r="J4" s="6">
        <v>0.016174957631337958</v>
      </c>
    </row>
    <row r="5" spans="1:10" ht="14.25">
      <c r="A5" s="1">
        <v>2</v>
      </c>
      <c r="B5" s="1" t="s">
        <v>96</v>
      </c>
      <c r="C5" s="3">
        <v>88254.318</v>
      </c>
      <c r="D5" s="3">
        <v>4808.59965</v>
      </c>
      <c r="E5" s="3">
        <v>0</v>
      </c>
      <c r="F5" s="3">
        <v>4902.905650000001</v>
      </c>
      <c r="G5" s="3">
        <v>17.619</v>
      </c>
      <c r="H5" s="6">
        <v>1.0082533E-06</v>
      </c>
      <c r="I5" s="6">
        <v>0.02399126045388657</v>
      </c>
      <c r="J5" s="6">
        <v>0.02399126045388657</v>
      </c>
    </row>
    <row r="6" spans="1:10" ht="14.25">
      <c r="A6" s="1">
        <v>3</v>
      </c>
      <c r="B6" s="1" t="s">
        <v>889</v>
      </c>
      <c r="C6" s="3">
        <v>6569.453</v>
      </c>
      <c r="D6" s="3">
        <v>11047.0648</v>
      </c>
      <c r="E6" s="3">
        <v>3.945</v>
      </c>
      <c r="F6" s="3">
        <v>11049.3078</v>
      </c>
      <c r="G6" s="3">
        <v>0.4</v>
      </c>
      <c r="H6" s="6">
        <v>0</v>
      </c>
      <c r="I6" s="6">
        <v>0.08935501462060542</v>
      </c>
      <c r="J6" s="6">
        <v>0.08618486405009775</v>
      </c>
    </row>
    <row r="7" spans="1:10" ht="14.25">
      <c r="A7" s="1">
        <v>4</v>
      </c>
      <c r="B7" s="1" t="s">
        <v>120</v>
      </c>
      <c r="C7" s="3">
        <v>639714.142</v>
      </c>
      <c r="D7" s="3">
        <v>653654.87517</v>
      </c>
      <c r="E7" s="3">
        <v>2.746</v>
      </c>
      <c r="F7" s="3">
        <v>355885.23189</v>
      </c>
      <c r="G7" s="3">
        <v>305827.26048</v>
      </c>
      <c r="H7" s="6">
        <v>2.8048877E-06</v>
      </c>
      <c r="I7" s="6">
        <v>0.0014195630484045978</v>
      </c>
      <c r="J7" s="6">
        <v>0.001398965069069606</v>
      </c>
    </row>
    <row r="8" spans="1:10" ht="14.25">
      <c r="A8" s="1">
        <v>5</v>
      </c>
      <c r="B8" s="1" t="s">
        <v>123</v>
      </c>
      <c r="C8" s="3">
        <v>18237.786</v>
      </c>
      <c r="D8" s="3">
        <v>16969.606</v>
      </c>
      <c r="E8" s="3">
        <v>0</v>
      </c>
      <c r="F8" s="3">
        <v>16970.25</v>
      </c>
      <c r="G8" s="3">
        <v>12.3</v>
      </c>
      <c r="H8" s="6">
        <v>0.0171983513</v>
      </c>
      <c r="I8" s="6">
        <v>0.0294752481393091</v>
      </c>
      <c r="J8" s="6">
        <v>0.02951697842572182</v>
      </c>
    </row>
    <row r="9" spans="1:10" ht="14.25">
      <c r="A9" s="1" t="s">
        <v>845</v>
      </c>
      <c r="B9" s="1" t="s">
        <v>845</v>
      </c>
      <c r="C9" s="3" t="s">
        <v>845</v>
      </c>
      <c r="D9" s="3" t="s">
        <v>845</v>
      </c>
      <c r="E9" s="3" t="s">
        <v>845</v>
      </c>
      <c r="F9" s="3" t="s">
        <v>845</v>
      </c>
      <c r="G9" s="3" t="s">
        <v>845</v>
      </c>
      <c r="H9" s="6" t="s">
        <v>845</v>
      </c>
      <c r="I9" s="6" t="s">
        <v>845</v>
      </c>
      <c r="J9" s="6" t="s">
        <v>845</v>
      </c>
    </row>
    <row r="10" spans="1:10" ht="14.25">
      <c r="A10" s="1" t="s">
        <v>845</v>
      </c>
      <c r="B10" s="1" t="s">
        <v>845</v>
      </c>
      <c r="C10" s="3" t="s">
        <v>845</v>
      </c>
      <c r="D10" s="3" t="s">
        <v>845</v>
      </c>
      <c r="E10" s="3" t="s">
        <v>845</v>
      </c>
      <c r="F10" s="3" t="s">
        <v>845</v>
      </c>
      <c r="G10" s="3" t="s">
        <v>845</v>
      </c>
      <c r="H10" s="6" t="s">
        <v>845</v>
      </c>
      <c r="I10" s="6" t="s">
        <v>845</v>
      </c>
      <c r="J10" s="6" t="s">
        <v>845</v>
      </c>
    </row>
    <row r="11" spans="1:10" ht="14.25">
      <c r="A11" s="1" t="s">
        <v>845</v>
      </c>
      <c r="B11" s="1" t="s">
        <v>845</v>
      </c>
      <c r="C11" s="3" t="s">
        <v>845</v>
      </c>
      <c r="D11" s="3" t="s">
        <v>845</v>
      </c>
      <c r="E11" s="3" t="s">
        <v>845</v>
      </c>
      <c r="F11" s="3" t="s">
        <v>845</v>
      </c>
      <c r="G11" s="3" t="s">
        <v>845</v>
      </c>
      <c r="H11" s="6" t="s">
        <v>845</v>
      </c>
      <c r="I11" s="6" t="s">
        <v>845</v>
      </c>
      <c r="J11" s="6" t="s">
        <v>845</v>
      </c>
    </row>
    <row r="12" spans="1:10" ht="14.25">
      <c r="A12" s="1" t="s">
        <v>845</v>
      </c>
      <c r="B12" s="1" t="s">
        <v>845</v>
      </c>
      <c r="C12" s="3" t="s">
        <v>845</v>
      </c>
      <c r="D12" s="3" t="s">
        <v>845</v>
      </c>
      <c r="E12" s="3" t="s">
        <v>845</v>
      </c>
      <c r="F12" s="3" t="s">
        <v>845</v>
      </c>
      <c r="G12" s="3" t="s">
        <v>845</v>
      </c>
      <c r="H12" s="6" t="s">
        <v>845</v>
      </c>
      <c r="I12" s="6" t="s">
        <v>845</v>
      </c>
      <c r="J12" s="6" t="s">
        <v>845</v>
      </c>
    </row>
    <row r="13" spans="1:10" ht="14.25">
      <c r="A13" s="1" t="s">
        <v>845</v>
      </c>
      <c r="B13" s="1" t="s">
        <v>845</v>
      </c>
      <c r="C13" s="3" t="s">
        <v>845</v>
      </c>
      <c r="D13" s="3" t="s">
        <v>845</v>
      </c>
      <c r="E13" s="3" t="s">
        <v>845</v>
      </c>
      <c r="F13" s="3" t="s">
        <v>845</v>
      </c>
      <c r="G13" s="3" t="s">
        <v>845</v>
      </c>
      <c r="H13" s="6" t="s">
        <v>845</v>
      </c>
      <c r="I13" s="6" t="s">
        <v>845</v>
      </c>
      <c r="J13" s="6" t="s">
        <v>845</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F5" sqref="F5"/>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2" t="str">
        <f>CONCATENATE(Key!D1,Key!A2," (",Key!B6,")")</f>
        <v>Aggregate Tariff, Action, and Risk Rates: Peppers (2010)</v>
      </c>
    </row>
    <row r="3" spans="2:10" ht="14.25">
      <c r="B3" s="4" t="str">
        <f>'Tariff, Action, Risk (2010)'!B3</f>
        <v>Exporter</v>
      </c>
      <c r="C3" s="4" t="str">
        <f>'Tariff, Action, Risk (2010)'!C3</f>
        <v>Imports (MTs)</v>
      </c>
      <c r="D3" s="4" t="str">
        <f>'Tariff, Action, Risk (2010)'!D3</f>
        <v>Entered (MTs)</v>
      </c>
      <c r="E3" s="4" t="str">
        <f>'Tariff, Action, Risk (2010)'!E3</f>
        <v>Precleared (MTs)</v>
      </c>
      <c r="F3" s="4" t="str">
        <f>'Tariff, Action, Risk (2010)'!F3</f>
        <v>Inspections (MTs)</v>
      </c>
      <c r="G3" s="4" t="str">
        <f>'Tariff, Action, Risk (2010)'!G3</f>
        <v>NARP (MTs)</v>
      </c>
      <c r="H3" s="4" t="str">
        <f>'Tariff, Action, Risk (2010)'!H3</f>
        <v>Tariff Rate</v>
      </c>
      <c r="I3" s="4" t="str">
        <f>'Tariff, Action, Risk (2010)'!I3</f>
        <v>Action Rate</v>
      </c>
      <c r="J3" s="4" t="str">
        <f>'Tariff, Action, Risk (2010)'!J3</f>
        <v>Risk Rate</v>
      </c>
    </row>
    <row r="4" spans="1:10" ht="14.25">
      <c r="A4" s="1">
        <v>1</v>
      </c>
      <c r="B4" s="1" t="s">
        <v>1021</v>
      </c>
      <c r="C4" s="3">
        <v>36174.09981</v>
      </c>
      <c r="D4" s="3">
        <v>12132.481079999998</v>
      </c>
      <c r="E4" s="3">
        <v>87.116</v>
      </c>
      <c r="F4" s="3">
        <v>12058.606079999998</v>
      </c>
      <c r="G4" s="3">
        <v>0</v>
      </c>
      <c r="H4" s="6">
        <v>0.00458019926365783</v>
      </c>
      <c r="I4" s="6">
        <v>0.036511700090427486</v>
      </c>
      <c r="J4" s="6">
        <v>0.03556323390007689</v>
      </c>
    </row>
    <row r="5" spans="1:10" ht="14.25">
      <c r="A5" s="1">
        <v>2</v>
      </c>
      <c r="B5" s="1" t="s">
        <v>96</v>
      </c>
      <c r="C5" s="3">
        <v>255936.393</v>
      </c>
      <c r="D5" s="3">
        <v>3228.81106</v>
      </c>
      <c r="E5" s="3">
        <v>0</v>
      </c>
      <c r="F5" s="3">
        <v>3344.50606</v>
      </c>
      <c r="G5" s="3">
        <v>74.735</v>
      </c>
      <c r="H5" s="6">
        <v>1.7774196E-06</v>
      </c>
      <c r="I5" s="6">
        <v>0.05328872032894603</v>
      </c>
      <c r="J5" s="6">
        <v>0.05079082506128774</v>
      </c>
    </row>
    <row r="6" spans="1:10" ht="14.25">
      <c r="A6" s="1">
        <v>3</v>
      </c>
      <c r="B6" s="1" t="s">
        <v>889</v>
      </c>
      <c r="C6" s="3">
        <v>30220.329</v>
      </c>
      <c r="D6" s="3">
        <v>13351.96714</v>
      </c>
      <c r="E6" s="3">
        <v>0</v>
      </c>
      <c r="F6" s="3">
        <v>13361.147140000001</v>
      </c>
      <c r="G6" s="3">
        <v>0</v>
      </c>
      <c r="H6" s="6">
        <v>0</v>
      </c>
      <c r="I6" s="6">
        <v>0.055679347200121715</v>
      </c>
      <c r="J6" s="6">
        <v>0.05505264914187818</v>
      </c>
    </row>
    <row r="7" spans="1:10" ht="14.25">
      <c r="A7" s="1">
        <v>4</v>
      </c>
      <c r="B7" s="1" t="s">
        <v>120</v>
      </c>
      <c r="C7" s="3">
        <v>1954144.722</v>
      </c>
      <c r="D7" s="3">
        <v>627642.1981400001</v>
      </c>
      <c r="E7" s="3">
        <v>226.96</v>
      </c>
      <c r="F7" s="3">
        <v>367772.70754000003</v>
      </c>
      <c r="G7" s="3">
        <v>267817.5804</v>
      </c>
      <c r="H7" s="6">
        <v>1.6441378000000002E-06</v>
      </c>
      <c r="I7" s="6">
        <v>0.0022237450638539036</v>
      </c>
      <c r="J7" s="6">
        <v>0.002135320019690737</v>
      </c>
    </row>
    <row r="8" spans="1:10" ht="14.25">
      <c r="A8" s="1">
        <v>5</v>
      </c>
      <c r="B8" s="1" t="s">
        <v>123</v>
      </c>
      <c r="C8" s="3">
        <v>61831.212</v>
      </c>
      <c r="D8" s="3">
        <v>22011.378800000002</v>
      </c>
      <c r="E8" s="3">
        <v>0</v>
      </c>
      <c r="F8" s="3">
        <v>22011.2798</v>
      </c>
      <c r="G8" s="3">
        <v>0</v>
      </c>
      <c r="H8" s="6">
        <v>0.0173767771</v>
      </c>
      <c r="I8" s="6">
        <v>0.028445179019879207</v>
      </c>
      <c r="J8" s="6">
        <v>0.028419004438542887</v>
      </c>
    </row>
    <row r="9" spans="1:10" ht="14.25">
      <c r="A9" s="1" t="s">
        <v>845</v>
      </c>
      <c r="B9" s="1" t="s">
        <v>845</v>
      </c>
      <c r="C9" s="3" t="s">
        <v>845</v>
      </c>
      <c r="D9" s="3" t="s">
        <v>845</v>
      </c>
      <c r="E9" s="3" t="s">
        <v>845</v>
      </c>
      <c r="F9" s="3" t="s">
        <v>845</v>
      </c>
      <c r="G9" s="3" t="s">
        <v>845</v>
      </c>
      <c r="H9" s="6" t="s">
        <v>845</v>
      </c>
      <c r="I9" s="6" t="s">
        <v>845</v>
      </c>
      <c r="J9" s="6" t="s">
        <v>845</v>
      </c>
    </row>
    <row r="10" spans="1:10" ht="14.25">
      <c r="A10" s="1" t="s">
        <v>845</v>
      </c>
      <c r="B10" s="1" t="s">
        <v>845</v>
      </c>
      <c r="C10" s="3" t="s">
        <v>845</v>
      </c>
      <c r="D10" s="3" t="s">
        <v>845</v>
      </c>
      <c r="E10" s="3" t="s">
        <v>845</v>
      </c>
      <c r="F10" s="3" t="s">
        <v>845</v>
      </c>
      <c r="G10" s="3" t="s">
        <v>845</v>
      </c>
      <c r="H10" s="6" t="s">
        <v>845</v>
      </c>
      <c r="I10" s="6" t="s">
        <v>845</v>
      </c>
      <c r="J10" s="6" t="s">
        <v>845</v>
      </c>
    </row>
    <row r="11" spans="1:10" ht="14.25">
      <c r="A11" s="1" t="s">
        <v>845</v>
      </c>
      <c r="B11" s="1" t="s">
        <v>845</v>
      </c>
      <c r="C11" s="3" t="s">
        <v>845</v>
      </c>
      <c r="D11" s="3" t="s">
        <v>845</v>
      </c>
      <c r="E11" s="3" t="s">
        <v>845</v>
      </c>
      <c r="F11" s="3" t="s">
        <v>845</v>
      </c>
      <c r="G11" s="3" t="s">
        <v>845</v>
      </c>
      <c r="H11" s="6" t="s">
        <v>845</v>
      </c>
      <c r="I11" s="6" t="s">
        <v>845</v>
      </c>
      <c r="J11" s="6" t="s">
        <v>845</v>
      </c>
    </row>
    <row r="12" spans="1:10" ht="14.25">
      <c r="A12" s="1" t="s">
        <v>845</v>
      </c>
      <c r="B12" s="1" t="s">
        <v>845</v>
      </c>
      <c r="C12" s="3" t="s">
        <v>845</v>
      </c>
      <c r="D12" s="3" t="s">
        <v>845</v>
      </c>
      <c r="E12" s="3" t="s">
        <v>845</v>
      </c>
      <c r="F12" s="3" t="s">
        <v>845</v>
      </c>
      <c r="G12" s="3" t="s">
        <v>845</v>
      </c>
      <c r="H12" s="6" t="s">
        <v>845</v>
      </c>
      <c r="I12" s="6" t="s">
        <v>845</v>
      </c>
      <c r="J12" s="6" t="s">
        <v>845</v>
      </c>
    </row>
    <row r="13" spans="1:10" ht="14.25">
      <c r="A13" s="1" t="s">
        <v>845</v>
      </c>
      <c r="B13" s="1" t="s">
        <v>845</v>
      </c>
      <c r="C13" s="3" t="s">
        <v>845</v>
      </c>
      <c r="D13" s="3" t="s">
        <v>845</v>
      </c>
      <c r="E13" s="3" t="s">
        <v>845</v>
      </c>
      <c r="F13" s="3" t="s">
        <v>845</v>
      </c>
      <c r="G13" s="3" t="s">
        <v>845</v>
      </c>
      <c r="H13" s="6" t="s">
        <v>845</v>
      </c>
      <c r="I13" s="6" t="s">
        <v>845</v>
      </c>
      <c r="J13" s="6" t="s">
        <v>845</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theme="7" tint="0.5999900102615356"/>
  </sheetPr>
  <dimension ref="A2:L17"/>
  <sheetViews>
    <sheetView zoomScalePageLayoutView="0" workbookViewId="0" topLeftCell="A1">
      <selection activeCell="F5" sqref="F5"/>
    </sheetView>
  </sheetViews>
  <sheetFormatPr defaultColWidth="9.140625" defaultRowHeight="15"/>
  <cols>
    <col min="1" max="2" width="9.140625" style="1" customWidth="1"/>
    <col min="3" max="3" width="15.57421875" style="3" bestFit="1" customWidth="1"/>
    <col min="4" max="4" width="15.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2" t="str">
        <f>CONCATENATE(Key!D1,Key!A2," (",Key!B8,")")</f>
        <v>Aggregate Tariff, Action, and Risk Rates: Peppers (2012)</v>
      </c>
    </row>
    <row r="3" spans="2:12"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c r="L3" s="4"/>
    </row>
    <row r="4" spans="1:11" ht="14.25">
      <c r="A4" s="1">
        <v>1</v>
      </c>
      <c r="B4" s="1" t="s">
        <v>1021</v>
      </c>
      <c r="C4" s="3">
        <v>34619.72029999999</v>
      </c>
      <c r="D4" s="3">
        <v>11500.1743</v>
      </c>
      <c r="E4" s="3">
        <v>76.5655</v>
      </c>
      <c r="F4" s="3">
        <v>11431.954800000001</v>
      </c>
      <c r="G4" s="3">
        <v>0</v>
      </c>
      <c r="H4" s="6">
        <v>0.0031792271224469065</v>
      </c>
      <c r="I4" s="6">
        <v>0.015221779695766421</v>
      </c>
      <c r="J4" s="6">
        <v>0.015221779695766421</v>
      </c>
      <c r="K4" s="6"/>
    </row>
    <row r="5" spans="1:11" ht="14.25">
      <c r="A5" s="1">
        <v>2</v>
      </c>
      <c r="B5" s="1" t="s">
        <v>96</v>
      </c>
      <c r="C5" s="3">
        <v>293088.1862</v>
      </c>
      <c r="D5" s="3">
        <v>3441.9916000000003</v>
      </c>
      <c r="E5" s="3">
        <v>0</v>
      </c>
      <c r="F5" s="3">
        <v>3629.8536</v>
      </c>
      <c r="G5" s="3">
        <v>0.215</v>
      </c>
      <c r="H5" s="6">
        <v>1.7774195999999999E-06</v>
      </c>
      <c r="I5" s="6">
        <v>0.05465788099296483</v>
      </c>
      <c r="J5" s="6">
        <v>0.05465788099296483</v>
      </c>
      <c r="K5" s="6"/>
    </row>
    <row r="6" spans="1:11" ht="14.25">
      <c r="A6" s="1">
        <v>3</v>
      </c>
      <c r="B6" s="1" t="s">
        <v>889</v>
      </c>
      <c r="C6" s="3">
        <v>29130.843</v>
      </c>
      <c r="D6" s="3">
        <v>13620.20599</v>
      </c>
      <c r="E6" s="3">
        <v>0</v>
      </c>
      <c r="F6" s="3">
        <v>13620.95529</v>
      </c>
      <c r="G6" s="3">
        <v>0</v>
      </c>
      <c r="H6" s="6">
        <v>0</v>
      </c>
      <c r="I6" s="6">
        <v>0.0387327529123129</v>
      </c>
      <c r="J6" s="6">
        <v>0.038713519804495625</v>
      </c>
      <c r="K6" s="6"/>
    </row>
    <row r="7" spans="1:11" ht="14.25">
      <c r="A7" s="1">
        <v>4</v>
      </c>
      <c r="B7" s="1" t="s">
        <v>120</v>
      </c>
      <c r="C7" s="3">
        <v>2280666.507</v>
      </c>
      <c r="D7" s="3">
        <v>790883.715739</v>
      </c>
      <c r="E7" s="3">
        <v>430.103</v>
      </c>
      <c r="F7" s="3">
        <v>421410.457429</v>
      </c>
      <c r="G7" s="3">
        <v>387090.13419000007</v>
      </c>
      <c r="H7" s="6">
        <v>1.6441377999999998E-06</v>
      </c>
      <c r="I7" s="6">
        <v>0.0015042334111144253</v>
      </c>
      <c r="J7" s="6">
        <v>0.0014401699912712132</v>
      </c>
      <c r="K7" s="6"/>
    </row>
    <row r="8" spans="1:11" ht="14.25">
      <c r="A8" s="1">
        <v>5</v>
      </c>
      <c r="B8" s="1" t="s">
        <v>123</v>
      </c>
      <c r="C8" s="3">
        <v>51219.879</v>
      </c>
      <c r="D8" s="3">
        <v>19391.3815</v>
      </c>
      <c r="E8" s="3">
        <v>0</v>
      </c>
      <c r="F8" s="3">
        <v>19406.2295</v>
      </c>
      <c r="G8" s="3">
        <v>11.041</v>
      </c>
      <c r="H8" s="6">
        <v>0.0173767771</v>
      </c>
      <c r="I8" s="6">
        <v>0.018325829851165414</v>
      </c>
      <c r="J8" s="6">
        <v>0.018115566191662935</v>
      </c>
      <c r="K8" s="6"/>
    </row>
    <row r="9" spans="1:12" ht="14.25">
      <c r="A9" s="1" t="s">
        <v>845</v>
      </c>
      <c r="B9" s="1" t="s">
        <v>845</v>
      </c>
      <c r="C9" s="3" t="s">
        <v>845</v>
      </c>
      <c r="D9" s="3" t="s">
        <v>845</v>
      </c>
      <c r="E9" s="3" t="s">
        <v>845</v>
      </c>
      <c r="F9" s="3" t="s">
        <v>845</v>
      </c>
      <c r="G9" s="3" t="s">
        <v>845</v>
      </c>
      <c r="H9" s="6" t="s">
        <v>845</v>
      </c>
      <c r="I9" s="6" t="s">
        <v>845</v>
      </c>
      <c r="J9" s="6" t="s">
        <v>845</v>
      </c>
      <c r="L9" s="6"/>
    </row>
    <row r="10" spans="1:12" ht="14.25">
      <c r="A10" s="1" t="s">
        <v>845</v>
      </c>
      <c r="B10" s="1" t="s">
        <v>845</v>
      </c>
      <c r="C10" s="3" t="s">
        <v>845</v>
      </c>
      <c r="D10" s="3" t="s">
        <v>845</v>
      </c>
      <c r="E10" s="3" t="s">
        <v>845</v>
      </c>
      <c r="F10" s="3" t="s">
        <v>845</v>
      </c>
      <c r="G10" s="3" t="s">
        <v>845</v>
      </c>
      <c r="H10" s="6" t="s">
        <v>845</v>
      </c>
      <c r="I10" s="6" t="s">
        <v>845</v>
      </c>
      <c r="J10" s="6" t="s">
        <v>845</v>
      </c>
      <c r="L10" s="6"/>
    </row>
    <row r="11" spans="1:12" ht="14.25">
      <c r="A11" s="1" t="s">
        <v>845</v>
      </c>
      <c r="B11" s="1" t="s">
        <v>845</v>
      </c>
      <c r="C11" s="3" t="s">
        <v>845</v>
      </c>
      <c r="D11" s="3" t="s">
        <v>845</v>
      </c>
      <c r="E11" s="3" t="s">
        <v>845</v>
      </c>
      <c r="F11" s="3" t="s">
        <v>845</v>
      </c>
      <c r="G11" s="3" t="s">
        <v>845</v>
      </c>
      <c r="H11" s="6" t="s">
        <v>845</v>
      </c>
      <c r="I11" s="6" t="s">
        <v>845</v>
      </c>
      <c r="J11" s="6" t="s">
        <v>845</v>
      </c>
      <c r="L11" s="6"/>
    </row>
    <row r="12" spans="1:12" ht="14.25">
      <c r="A12" s="1" t="s">
        <v>845</v>
      </c>
      <c r="B12" s="1" t="s">
        <v>845</v>
      </c>
      <c r="C12" s="3" t="s">
        <v>845</v>
      </c>
      <c r="D12" s="3" t="s">
        <v>845</v>
      </c>
      <c r="E12" s="3" t="s">
        <v>845</v>
      </c>
      <c r="F12" s="3" t="s">
        <v>845</v>
      </c>
      <c r="G12" s="3" t="s">
        <v>845</v>
      </c>
      <c r="H12" s="6" t="s">
        <v>845</v>
      </c>
      <c r="I12" s="6" t="s">
        <v>845</v>
      </c>
      <c r="J12" s="6" t="s">
        <v>845</v>
      </c>
      <c r="L12" s="6"/>
    </row>
    <row r="13" spans="1:12" ht="14.25">
      <c r="A13" s="1" t="s">
        <v>845</v>
      </c>
      <c r="B13" s="1" t="s">
        <v>845</v>
      </c>
      <c r="C13" s="3" t="s">
        <v>845</v>
      </c>
      <c r="D13" s="3" t="s">
        <v>845</v>
      </c>
      <c r="E13" s="3" t="s">
        <v>845</v>
      </c>
      <c r="F13" s="3" t="s">
        <v>845</v>
      </c>
      <c r="G13" s="3" t="s">
        <v>845</v>
      </c>
      <c r="H13" s="6" t="s">
        <v>845</v>
      </c>
      <c r="I13" s="6" t="s">
        <v>845</v>
      </c>
      <c r="J13" s="6" t="s">
        <v>845</v>
      </c>
      <c r="L13" s="6"/>
    </row>
    <row r="14" spans="8:10" ht="14.25">
      <c r="H14" s="6"/>
      <c r="J14" s="6"/>
    </row>
    <row r="16" ht="14.25">
      <c r="G16" s="1"/>
    </row>
    <row r="17" spans="3:7" ht="14.25">
      <c r="C17" s="1"/>
      <c r="D17" s="1"/>
      <c r="E17" s="1"/>
      <c r="F17" s="1"/>
      <c r="G17" s="1"/>
    </row>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F5" sqref="F5"/>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2" t="str">
        <f>CONCATENATE(Key!D1,Key!A2," (",Key!B9,")")</f>
        <v>Aggregate Tariff, Action, and Risk Rates: Peppers (2013)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1021</v>
      </c>
      <c r="C4" s="3">
        <v>40190.0464</v>
      </c>
      <c r="D4" s="3">
        <v>13534.9519</v>
      </c>
      <c r="E4" s="3">
        <v>73.755</v>
      </c>
      <c r="F4" s="3">
        <v>13469.56295</v>
      </c>
      <c r="G4" s="3">
        <v>0</v>
      </c>
      <c r="H4" s="6">
        <v>0.0017850466920077913</v>
      </c>
      <c r="I4" s="6">
        <v>0.012334563719214188</v>
      </c>
      <c r="J4" s="6">
        <v>0.012862214065390929</v>
      </c>
    </row>
    <row r="5" spans="1:10" ht="14.25">
      <c r="A5" s="1">
        <v>2</v>
      </c>
      <c r="B5" s="1" t="s">
        <v>96</v>
      </c>
      <c r="C5" s="3">
        <v>311321.37</v>
      </c>
      <c r="D5" s="3">
        <v>2397.8864</v>
      </c>
      <c r="E5" s="3">
        <v>0</v>
      </c>
      <c r="F5" s="3">
        <v>2516.4903999999997</v>
      </c>
      <c r="G5" s="3">
        <v>0</v>
      </c>
      <c r="H5" s="6">
        <v>1.7774195999999999E-06</v>
      </c>
      <c r="I5" s="6">
        <v>0.05512749202371833</v>
      </c>
      <c r="J5" s="6">
        <v>0.05512749202371833</v>
      </c>
    </row>
    <row r="6" spans="1:10" ht="14.25">
      <c r="A6" s="1">
        <v>3</v>
      </c>
      <c r="B6" s="1" t="s">
        <v>889</v>
      </c>
      <c r="C6" s="3">
        <v>36049.635</v>
      </c>
      <c r="D6" s="3">
        <v>15548.60575</v>
      </c>
      <c r="E6" s="3">
        <v>0</v>
      </c>
      <c r="F6" s="3">
        <v>15567.60375</v>
      </c>
      <c r="G6" s="3">
        <v>0</v>
      </c>
      <c r="H6" s="6">
        <v>0</v>
      </c>
      <c r="I6" s="6">
        <v>0.039051643220561164</v>
      </c>
      <c r="J6" s="6">
        <v>0.03902998882611397</v>
      </c>
    </row>
    <row r="7" spans="1:10" ht="14.25">
      <c r="A7" s="1">
        <v>4</v>
      </c>
      <c r="B7" s="1" t="s">
        <v>120</v>
      </c>
      <c r="C7" s="3">
        <v>2298581.019</v>
      </c>
      <c r="D7" s="3">
        <v>742638.68603</v>
      </c>
      <c r="E7" s="3">
        <v>521.106</v>
      </c>
      <c r="F7" s="3">
        <v>431654.21504</v>
      </c>
      <c r="G7" s="3">
        <v>325101.55643</v>
      </c>
      <c r="H7" s="6">
        <v>1.6441377999999998E-06</v>
      </c>
      <c r="I7" s="6">
        <v>0.003548954307175468</v>
      </c>
      <c r="J7" s="6">
        <v>0.003377506549842305</v>
      </c>
    </row>
    <row r="8" spans="1:10" ht="14.25">
      <c r="A8" s="1">
        <v>5</v>
      </c>
      <c r="B8" s="1" t="s">
        <v>123</v>
      </c>
      <c r="C8" s="3">
        <v>32088.054</v>
      </c>
      <c r="D8" s="3">
        <v>11850.17</v>
      </c>
      <c r="E8" s="3">
        <v>0</v>
      </c>
      <c r="F8" s="3">
        <v>11847.8</v>
      </c>
      <c r="G8" s="3">
        <v>0</v>
      </c>
      <c r="H8" s="6">
        <v>0.017376777099999997</v>
      </c>
      <c r="I8" s="6">
        <v>0.012876586989446501</v>
      </c>
      <c r="J8" s="6">
        <v>0.012991752917907164</v>
      </c>
    </row>
    <row r="9" spans="1:10" ht="14.25">
      <c r="A9" s="1" t="s">
        <v>845</v>
      </c>
      <c r="B9" s="1" t="s">
        <v>845</v>
      </c>
      <c r="C9" s="3" t="s">
        <v>845</v>
      </c>
      <c r="D9" s="3" t="s">
        <v>845</v>
      </c>
      <c r="E9" s="3" t="s">
        <v>845</v>
      </c>
      <c r="F9" s="3" t="s">
        <v>845</v>
      </c>
      <c r="G9" s="3" t="s">
        <v>845</v>
      </c>
      <c r="H9" s="6" t="s">
        <v>845</v>
      </c>
      <c r="I9" s="6" t="s">
        <v>845</v>
      </c>
      <c r="J9" s="6" t="s">
        <v>845</v>
      </c>
    </row>
    <row r="10" spans="1:10" ht="14.25">
      <c r="A10" s="1" t="s">
        <v>845</v>
      </c>
      <c r="B10" s="1" t="s">
        <v>845</v>
      </c>
      <c r="C10" s="3" t="s">
        <v>845</v>
      </c>
      <c r="D10" s="3" t="s">
        <v>845</v>
      </c>
      <c r="E10" s="3" t="s">
        <v>845</v>
      </c>
      <c r="F10" s="3" t="s">
        <v>845</v>
      </c>
      <c r="G10" s="3" t="s">
        <v>845</v>
      </c>
      <c r="H10" s="6" t="s">
        <v>845</v>
      </c>
      <c r="I10" s="6" t="s">
        <v>845</v>
      </c>
      <c r="J10" s="6" t="s">
        <v>845</v>
      </c>
    </row>
    <row r="11" spans="1:10" ht="14.25">
      <c r="A11" s="1" t="s">
        <v>845</v>
      </c>
      <c r="B11" s="1" t="s">
        <v>845</v>
      </c>
      <c r="C11" s="3" t="s">
        <v>845</v>
      </c>
      <c r="D11" s="3" t="s">
        <v>845</v>
      </c>
      <c r="E11" s="3" t="s">
        <v>845</v>
      </c>
      <c r="F11" s="3" t="s">
        <v>845</v>
      </c>
      <c r="G11" s="3" t="s">
        <v>845</v>
      </c>
      <c r="H11" s="6" t="s">
        <v>845</v>
      </c>
      <c r="I11" s="6" t="s">
        <v>845</v>
      </c>
      <c r="J11" s="6" t="s">
        <v>845</v>
      </c>
    </row>
    <row r="12" spans="1:10" ht="14.25">
      <c r="A12" s="1" t="s">
        <v>845</v>
      </c>
      <c r="B12" s="1" t="s">
        <v>845</v>
      </c>
      <c r="C12" s="3" t="s">
        <v>845</v>
      </c>
      <c r="D12" s="3" t="s">
        <v>845</v>
      </c>
      <c r="E12" s="3" t="s">
        <v>845</v>
      </c>
      <c r="F12" s="3" t="s">
        <v>845</v>
      </c>
      <c r="G12" s="3" t="s">
        <v>845</v>
      </c>
      <c r="H12" s="6" t="s">
        <v>845</v>
      </c>
      <c r="I12" s="6" t="s">
        <v>845</v>
      </c>
      <c r="J12" s="6" t="s">
        <v>845</v>
      </c>
    </row>
    <row r="13" spans="1:10" ht="14.25">
      <c r="A13" s="1" t="s">
        <v>845</v>
      </c>
      <c r="B13" s="1" t="s">
        <v>845</v>
      </c>
      <c r="C13" s="3" t="s">
        <v>845</v>
      </c>
      <c r="D13" s="3" t="s">
        <v>845</v>
      </c>
      <c r="E13" s="3" t="s">
        <v>845</v>
      </c>
      <c r="F13" s="3" t="s">
        <v>845</v>
      </c>
      <c r="G13" s="3" t="s">
        <v>845</v>
      </c>
      <c r="H13" s="6" t="s">
        <v>845</v>
      </c>
      <c r="I13" s="6" t="s">
        <v>845</v>
      </c>
      <c r="J13" s="6" t="s">
        <v>845</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92D050"/>
  </sheetPr>
  <dimension ref="A2:K14"/>
  <sheetViews>
    <sheetView zoomScalePageLayoutView="0" workbookViewId="0" topLeftCell="A1">
      <selection activeCell="F5" sqref="F5"/>
    </sheetView>
  </sheetViews>
  <sheetFormatPr defaultColWidth="9.140625" defaultRowHeight="15"/>
  <cols>
    <col min="1" max="2" width="9.140625" style="1" customWidth="1"/>
    <col min="3" max="3" width="14.851562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4.8515625" style="1" bestFit="1" customWidth="1"/>
    <col min="11" max="16384" width="9.140625" style="1" customWidth="1"/>
  </cols>
  <sheetData>
    <row r="2" ht="14.25">
      <c r="B2" s="2" t="str">
        <f>CONCATENATE(Key!D2,Key!A1," (",Key!B1,")")</f>
        <v>Disaggregated Action Rates: Peppers (2006-2013)</v>
      </c>
    </row>
    <row r="3" spans="2:10" ht="14.25">
      <c r="B3" s="2"/>
      <c r="F3" s="168" t="s">
        <v>4</v>
      </c>
      <c r="G3" s="168"/>
      <c r="H3" s="168"/>
      <c r="I3" s="168"/>
      <c r="J3" s="168"/>
    </row>
    <row r="4" spans="2:9" ht="14.25">
      <c r="B4" s="7" t="s">
        <v>5</v>
      </c>
      <c r="C4" s="8" t="s">
        <v>6</v>
      </c>
      <c r="D4" s="8" t="s">
        <v>1</v>
      </c>
      <c r="E4" s="7" t="s">
        <v>8</v>
      </c>
      <c r="F4" s="7" t="s">
        <v>9</v>
      </c>
      <c r="G4" s="7" t="s">
        <v>10</v>
      </c>
      <c r="H4" s="7" t="s">
        <v>11</v>
      </c>
      <c r="I4" s="7" t="s">
        <v>12</v>
      </c>
    </row>
    <row r="5" spans="1:9" ht="14.25">
      <c r="A5" s="1">
        <v>1</v>
      </c>
      <c r="B5" s="1" t="s">
        <v>1021</v>
      </c>
      <c r="C5" s="3">
        <v>159974.14656999998</v>
      </c>
      <c r="D5" s="3">
        <v>84540.21777000002</v>
      </c>
      <c r="E5" s="6">
        <v>0.018588846692228152</v>
      </c>
      <c r="F5" s="6">
        <v>0.6613562261403805</v>
      </c>
      <c r="G5" s="6">
        <v>0.3077558311376307</v>
      </c>
      <c r="H5" s="6">
        <v>0.007438522183568008</v>
      </c>
      <c r="I5" s="6">
        <v>0.02344942053842088</v>
      </c>
    </row>
    <row r="6" spans="1:9" ht="14.25">
      <c r="A6" s="1">
        <v>2</v>
      </c>
      <c r="B6" s="1" t="s">
        <v>96</v>
      </c>
      <c r="C6" s="3">
        <v>1224799.5532</v>
      </c>
      <c r="D6" s="3">
        <v>21627.322299999996</v>
      </c>
      <c r="E6" s="6">
        <v>0.04189113820386778</v>
      </c>
      <c r="F6" s="6">
        <v>0</v>
      </c>
      <c r="G6" s="6">
        <v>0</v>
      </c>
      <c r="H6" s="6">
        <v>0</v>
      </c>
      <c r="I6" s="6">
        <v>1</v>
      </c>
    </row>
    <row r="7" spans="1:9" ht="14.25">
      <c r="A7" s="1">
        <v>3</v>
      </c>
      <c r="B7" s="1" t="s">
        <v>889</v>
      </c>
      <c r="C7" s="3">
        <v>120928.298</v>
      </c>
      <c r="D7" s="3">
        <v>83154.88266000002</v>
      </c>
      <c r="E7" s="6">
        <v>0.05156774729912728</v>
      </c>
      <c r="F7" s="6">
        <v>0.9714744112273933</v>
      </c>
      <c r="G7" s="6">
        <v>0.0011758041592116926</v>
      </c>
      <c r="H7" s="6">
        <v>0.00022276640573882776</v>
      </c>
      <c r="I7" s="6">
        <v>0.02712701820765581</v>
      </c>
    </row>
    <row r="8" spans="1:9" ht="14.25">
      <c r="A8" s="1">
        <v>4</v>
      </c>
      <c r="B8" s="1" t="s">
        <v>120</v>
      </c>
      <c r="C8" s="3">
        <v>9194035.379</v>
      </c>
      <c r="D8" s="3">
        <v>2620793.3306890014</v>
      </c>
      <c r="E8" s="6">
        <v>0.002283352520175404</v>
      </c>
      <c r="F8" s="6">
        <v>0.0016138867292499978</v>
      </c>
      <c r="G8" s="6">
        <v>0.0027391662790523285</v>
      </c>
      <c r="H8" s="6">
        <v>0.017269772157971604</v>
      </c>
      <c r="I8" s="6">
        <v>0.9783771748337261</v>
      </c>
    </row>
    <row r="9" spans="1:11" ht="14.25">
      <c r="A9" s="1">
        <v>5</v>
      </c>
      <c r="B9" s="1" t="s">
        <v>123</v>
      </c>
      <c r="C9" s="3">
        <v>216672.026</v>
      </c>
      <c r="D9" s="3">
        <v>135097.95389999996</v>
      </c>
      <c r="E9" s="6">
        <v>0.019927319703459477</v>
      </c>
      <c r="F9" s="6">
        <v>0.9669523214136708</v>
      </c>
      <c r="G9" s="6">
        <v>0.013264019092718404</v>
      </c>
      <c r="H9" s="6">
        <v>0.0015545914273926494</v>
      </c>
      <c r="I9" s="6">
        <v>0.01822906806621775</v>
      </c>
      <c r="K9" s="9"/>
    </row>
    <row r="10" spans="1:9" ht="14.25">
      <c r="A10" s="1" t="s">
        <v>845</v>
      </c>
      <c r="B10" s="1" t="s">
        <v>845</v>
      </c>
      <c r="C10" s="3" t="s">
        <v>845</v>
      </c>
      <c r="D10" s="3" t="s">
        <v>845</v>
      </c>
      <c r="E10" s="6" t="s">
        <v>845</v>
      </c>
      <c r="F10" s="6" t="s">
        <v>845</v>
      </c>
      <c r="G10" s="6" t="s">
        <v>845</v>
      </c>
      <c r="H10" s="6" t="s">
        <v>845</v>
      </c>
      <c r="I10" s="6" t="s">
        <v>845</v>
      </c>
    </row>
    <row r="11" spans="1:9" ht="14.25">
      <c r="A11" s="1" t="s">
        <v>845</v>
      </c>
      <c r="B11" s="1" t="s">
        <v>845</v>
      </c>
      <c r="C11" s="3" t="s">
        <v>845</v>
      </c>
      <c r="D11" s="3" t="s">
        <v>845</v>
      </c>
      <c r="E11" s="6" t="s">
        <v>845</v>
      </c>
      <c r="F11" s="6" t="s">
        <v>845</v>
      </c>
      <c r="G11" s="6" t="s">
        <v>845</v>
      </c>
      <c r="H11" s="6" t="s">
        <v>845</v>
      </c>
      <c r="I11" s="6" t="s">
        <v>845</v>
      </c>
    </row>
    <row r="12" spans="1:9" ht="14.25">
      <c r="A12" s="1" t="s">
        <v>845</v>
      </c>
      <c r="B12" s="1" t="s">
        <v>845</v>
      </c>
      <c r="C12" s="3" t="s">
        <v>845</v>
      </c>
      <c r="D12" s="3" t="s">
        <v>845</v>
      </c>
      <c r="E12" s="6" t="s">
        <v>845</v>
      </c>
      <c r="F12" s="6" t="s">
        <v>845</v>
      </c>
      <c r="G12" s="6" t="s">
        <v>845</v>
      </c>
      <c r="H12" s="6" t="s">
        <v>845</v>
      </c>
      <c r="I12" s="6" t="s">
        <v>845</v>
      </c>
    </row>
    <row r="13" spans="1:9" ht="14.25">
      <c r="A13" s="1" t="s">
        <v>845</v>
      </c>
      <c r="B13" s="1" t="s">
        <v>845</v>
      </c>
      <c r="C13" s="3" t="s">
        <v>845</v>
      </c>
      <c r="D13" s="3" t="s">
        <v>845</v>
      </c>
      <c r="E13" s="6" t="s">
        <v>845</v>
      </c>
      <c r="F13" s="6" t="s">
        <v>845</v>
      </c>
      <c r="G13" s="6" t="s">
        <v>845</v>
      </c>
      <c r="H13" s="6" t="s">
        <v>845</v>
      </c>
      <c r="I13" s="6" t="s">
        <v>845</v>
      </c>
    </row>
    <row r="14" spans="1:9" ht="14.25">
      <c r="A14" s="1" t="s">
        <v>845</v>
      </c>
      <c r="B14" s="1" t="s">
        <v>845</v>
      </c>
      <c r="C14" s="3" t="s">
        <v>845</v>
      </c>
      <c r="D14" s="3" t="s">
        <v>845</v>
      </c>
      <c r="E14" s="6" t="s">
        <v>845</v>
      </c>
      <c r="F14" s="6" t="s">
        <v>845</v>
      </c>
      <c r="G14" s="6" t="s">
        <v>845</v>
      </c>
      <c r="H14" s="6" t="s">
        <v>845</v>
      </c>
      <c r="I14" s="6" t="s">
        <v>845</v>
      </c>
    </row>
  </sheetData>
  <sheetProtection/>
  <mergeCells count="1">
    <mergeCell ref="F3:J3"/>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F5" sqref="F5"/>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10" width="15.140625" style="1" bestFit="1" customWidth="1"/>
    <col min="11" max="16384" width="9.140625" style="1" customWidth="1"/>
  </cols>
  <sheetData>
    <row r="2" ht="14.25">
      <c r="B2" s="2" t="str">
        <f>CONCATENATE(Key!D2,Key!A1," (",Key!B2,")")</f>
        <v>Disaggregated Action Rates: Peppers (2006)</v>
      </c>
    </row>
    <row r="3" spans="2:10" ht="14.25">
      <c r="B3" s="2"/>
      <c r="F3" s="168" t="s">
        <v>13</v>
      </c>
      <c r="G3" s="168"/>
      <c r="H3" s="168"/>
      <c r="I3" s="168"/>
      <c r="J3" s="168"/>
    </row>
    <row r="4" spans="2:9"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1021</v>
      </c>
      <c r="C5" s="3">
        <v>8066.498</v>
      </c>
      <c r="D5" s="3">
        <v>7146.2025</v>
      </c>
      <c r="E5" s="6">
        <v>0.009892065220212593</v>
      </c>
      <c r="F5" s="6">
        <v>0.7653288067153714</v>
      </c>
      <c r="G5" s="6">
        <v>0.0011533802413825258</v>
      </c>
      <c r="H5" s="6">
        <v>0.0542085764747592</v>
      </c>
      <c r="I5" s="6">
        <v>0.17930923656848688</v>
      </c>
    </row>
    <row r="6" spans="1:9" ht="14.25">
      <c r="A6" s="1">
        <v>2</v>
      </c>
      <c r="B6" s="1" t="s">
        <v>96</v>
      </c>
      <c r="C6" s="3">
        <v>63735.359</v>
      </c>
      <c r="D6" s="3">
        <v>0.466</v>
      </c>
      <c r="E6" s="6">
        <v>0</v>
      </c>
      <c r="F6" s="6" t="s">
        <v>845</v>
      </c>
      <c r="G6" s="6" t="s">
        <v>845</v>
      </c>
      <c r="H6" s="6" t="s">
        <v>845</v>
      </c>
      <c r="I6" s="6" t="s">
        <v>845</v>
      </c>
    </row>
    <row r="7" spans="1:9" ht="14.25">
      <c r="A7" s="1">
        <v>3</v>
      </c>
      <c r="B7" s="1" t="s">
        <v>889</v>
      </c>
      <c r="C7" s="3">
        <v>4235.811</v>
      </c>
      <c r="D7" s="3">
        <v>6846.9688400000005</v>
      </c>
      <c r="E7" s="6">
        <v>0.06247022332999435</v>
      </c>
      <c r="F7" s="6">
        <v>0.950802227316218</v>
      </c>
      <c r="G7" s="6">
        <v>0.003195647585599064</v>
      </c>
      <c r="H7" s="6">
        <v>0</v>
      </c>
      <c r="I7" s="6">
        <v>0.04600212509818306</v>
      </c>
    </row>
    <row r="8" spans="1:9" ht="14.25">
      <c r="A8" s="1">
        <v>4</v>
      </c>
      <c r="B8" s="1" t="s">
        <v>120</v>
      </c>
      <c r="C8" s="3">
        <v>463664.165</v>
      </c>
      <c r="D8" s="3">
        <v>288607.72849</v>
      </c>
      <c r="E8" s="6">
        <v>0.002399841864885185</v>
      </c>
      <c r="F8" s="6">
        <v>0</v>
      </c>
      <c r="G8" s="6">
        <v>2.246309714105757E-06</v>
      </c>
      <c r="H8" s="6">
        <v>0.032589226168073</v>
      </c>
      <c r="I8" s="6">
        <v>0.9674085275222128</v>
      </c>
    </row>
    <row r="9" spans="1:9" ht="14.25">
      <c r="A9" s="1">
        <v>5</v>
      </c>
      <c r="B9" s="1" t="s">
        <v>123</v>
      </c>
      <c r="C9" s="3">
        <v>16270.896</v>
      </c>
      <c r="D9" s="3">
        <v>16578.053</v>
      </c>
      <c r="E9" s="6">
        <v>0.01777611423272967</v>
      </c>
      <c r="F9" s="6">
        <v>0.7589577008572399</v>
      </c>
      <c r="G9" s="6">
        <v>0.005179538855715025</v>
      </c>
      <c r="H9" s="6">
        <v>0</v>
      </c>
      <c r="I9" s="6">
        <v>0.23586276028704503</v>
      </c>
    </row>
    <row r="10" spans="1:9" ht="14.25">
      <c r="A10" s="1" t="s">
        <v>845</v>
      </c>
      <c r="B10" s="1" t="s">
        <v>845</v>
      </c>
      <c r="C10" s="3" t="s">
        <v>845</v>
      </c>
      <c r="D10" s="3" t="s">
        <v>845</v>
      </c>
      <c r="E10" s="6" t="s">
        <v>845</v>
      </c>
      <c r="F10" s="6" t="s">
        <v>845</v>
      </c>
      <c r="G10" s="6" t="s">
        <v>845</v>
      </c>
      <c r="H10" s="6" t="s">
        <v>845</v>
      </c>
      <c r="I10" s="6" t="s">
        <v>845</v>
      </c>
    </row>
    <row r="11" spans="1:9" ht="14.25">
      <c r="A11" s="1" t="s">
        <v>845</v>
      </c>
      <c r="B11" s="1" t="s">
        <v>845</v>
      </c>
      <c r="C11" s="3" t="s">
        <v>845</v>
      </c>
      <c r="D11" s="3" t="s">
        <v>845</v>
      </c>
      <c r="E11" s="6" t="s">
        <v>845</v>
      </c>
      <c r="F11" s="6" t="s">
        <v>845</v>
      </c>
      <c r="G11" s="6" t="s">
        <v>845</v>
      </c>
      <c r="H11" s="6" t="s">
        <v>845</v>
      </c>
      <c r="I11" s="6" t="s">
        <v>845</v>
      </c>
    </row>
    <row r="12" spans="1:9" ht="14.25">
      <c r="A12" s="1" t="s">
        <v>845</v>
      </c>
      <c r="B12" s="1" t="s">
        <v>845</v>
      </c>
      <c r="C12" s="3" t="s">
        <v>845</v>
      </c>
      <c r="D12" s="3" t="s">
        <v>845</v>
      </c>
      <c r="E12" s="6" t="s">
        <v>845</v>
      </c>
      <c r="F12" s="6" t="s">
        <v>845</v>
      </c>
      <c r="G12" s="6" t="s">
        <v>845</v>
      </c>
      <c r="H12" s="6" t="s">
        <v>845</v>
      </c>
      <c r="I12" s="6" t="s">
        <v>845</v>
      </c>
    </row>
    <row r="13" spans="1:9" ht="14.25">
      <c r="A13" s="1" t="s">
        <v>845</v>
      </c>
      <c r="B13" s="1" t="s">
        <v>845</v>
      </c>
      <c r="C13" s="3" t="s">
        <v>845</v>
      </c>
      <c r="D13" s="3" t="s">
        <v>845</v>
      </c>
      <c r="E13" s="6" t="s">
        <v>845</v>
      </c>
      <c r="F13" s="6" t="s">
        <v>845</v>
      </c>
      <c r="G13" s="6" t="s">
        <v>845</v>
      </c>
      <c r="H13" s="6" t="s">
        <v>845</v>
      </c>
      <c r="I13" s="6" t="s">
        <v>845</v>
      </c>
    </row>
    <row r="14" spans="1:9" ht="14.25">
      <c r="A14" s="1" t="s">
        <v>845</v>
      </c>
      <c r="B14" s="1" t="s">
        <v>845</v>
      </c>
      <c r="C14" s="3" t="s">
        <v>845</v>
      </c>
      <c r="D14" s="3" t="s">
        <v>845</v>
      </c>
      <c r="E14" s="6" t="s">
        <v>845</v>
      </c>
      <c r="F14" s="6" t="s">
        <v>845</v>
      </c>
      <c r="G14" s="6" t="s">
        <v>845</v>
      </c>
      <c r="H14" s="6" t="s">
        <v>845</v>
      </c>
      <c r="I14" s="6" t="s">
        <v>845</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F5" sqref="F5"/>
    </sheetView>
  </sheetViews>
  <sheetFormatPr defaultColWidth="9.140625" defaultRowHeight="15"/>
  <cols>
    <col min="1" max="2" width="9.140625" style="1" customWidth="1"/>
    <col min="3" max="3" width="14.57421875" style="3" bestFit="1" customWidth="1"/>
    <col min="4" max="4" width="18.7109375" style="3" bestFit="1"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6.421875" style="1" customWidth="1"/>
    <col min="11" max="16384" width="9.140625" style="1" customWidth="1"/>
  </cols>
  <sheetData>
    <row r="2" ht="14.25">
      <c r="B2" s="2" t="str">
        <f>CONCATENATE(Key!D2,Key!A1," (",Key!B3,")")</f>
        <v>Disaggregated Action Rates: Peppers (2007)</v>
      </c>
    </row>
    <row r="3" spans="2:10" ht="14.25">
      <c r="B3" s="2"/>
      <c r="F3" s="168" t="s">
        <v>13</v>
      </c>
      <c r="G3" s="168"/>
      <c r="H3" s="168"/>
      <c r="I3" s="168"/>
      <c r="J3" s="168"/>
    </row>
    <row r="4" spans="2:9" s="7" customFormat="1"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1021</v>
      </c>
      <c r="C5" s="3">
        <v>8151.504</v>
      </c>
      <c r="D5" s="3">
        <v>7423.9461200000005</v>
      </c>
      <c r="E5" s="6">
        <v>0.02351802745921084</v>
      </c>
      <c r="F5" s="6">
        <v>0.8248047287081434</v>
      </c>
      <c r="G5" s="6">
        <v>0.004443579896659569</v>
      </c>
      <c r="H5" s="6">
        <v>0.002786151720000153</v>
      </c>
      <c r="I5" s="6">
        <v>0.1679655396751967</v>
      </c>
    </row>
    <row r="6" spans="1:9" ht="14.25">
      <c r="A6" s="1">
        <v>2</v>
      </c>
      <c r="B6" s="1" t="s">
        <v>96</v>
      </c>
      <c r="C6" s="3">
        <v>71397.321</v>
      </c>
      <c r="D6" s="3">
        <v>16.005</v>
      </c>
      <c r="E6" s="6">
        <v>0</v>
      </c>
      <c r="F6" s="6" t="s">
        <v>845</v>
      </c>
      <c r="G6" s="6" t="s">
        <v>845</v>
      </c>
      <c r="H6" s="6" t="s">
        <v>845</v>
      </c>
      <c r="I6" s="6" t="s">
        <v>845</v>
      </c>
    </row>
    <row r="7" spans="1:9" ht="14.25">
      <c r="A7" s="1">
        <v>3</v>
      </c>
      <c r="B7" s="1" t="s">
        <v>889</v>
      </c>
      <c r="C7" s="3">
        <v>5083.643</v>
      </c>
      <c r="D7" s="3">
        <v>7565.40654</v>
      </c>
      <c r="E7" s="6">
        <v>0.07255572486555234</v>
      </c>
      <c r="F7" s="6">
        <v>0.9489704022433924</v>
      </c>
      <c r="G7" s="6">
        <v>0.00587558146955827</v>
      </c>
      <c r="H7" s="6">
        <v>0.0008761659651477904</v>
      </c>
      <c r="I7" s="6">
        <v>0.04427785032190146</v>
      </c>
    </row>
    <row r="8" spans="1:9" ht="14.25">
      <c r="A8" s="1">
        <v>4</v>
      </c>
      <c r="B8" s="1" t="s">
        <v>120</v>
      </c>
      <c r="C8" s="3">
        <v>491197.481</v>
      </c>
      <c r="D8" s="3">
        <v>231244.82950999998</v>
      </c>
      <c r="E8" s="6">
        <v>0.0026243533177068043</v>
      </c>
      <c r="F8" s="6">
        <v>0</v>
      </c>
      <c r="G8" s="6">
        <v>0</v>
      </c>
      <c r="H8" s="6">
        <v>0.0441365246691326</v>
      </c>
      <c r="I8" s="6">
        <v>0.9558634753308674</v>
      </c>
    </row>
    <row r="9" spans="1:9" ht="14.25">
      <c r="A9" s="1">
        <v>5</v>
      </c>
      <c r="B9" s="1" t="s">
        <v>123</v>
      </c>
      <c r="C9" s="3">
        <v>9624.511</v>
      </c>
      <c r="D9" s="3">
        <v>11873.906</v>
      </c>
      <c r="E9" s="6">
        <v>0.008668737827858644</v>
      </c>
      <c r="F9" s="6">
        <v>0.9938254984452567</v>
      </c>
      <c r="G9" s="6">
        <v>0.00617450155474322</v>
      </c>
      <c r="H9" s="6">
        <v>0</v>
      </c>
      <c r="I9" s="6">
        <v>0</v>
      </c>
    </row>
    <row r="10" spans="1:9" ht="14.25">
      <c r="A10" s="1" t="s">
        <v>845</v>
      </c>
      <c r="B10" s="1" t="s">
        <v>845</v>
      </c>
      <c r="C10" s="3" t="s">
        <v>845</v>
      </c>
      <c r="D10" s="3" t="s">
        <v>845</v>
      </c>
      <c r="E10" s="6" t="s">
        <v>845</v>
      </c>
      <c r="F10" s="6" t="s">
        <v>845</v>
      </c>
      <c r="G10" s="6" t="s">
        <v>845</v>
      </c>
      <c r="H10" s="6" t="s">
        <v>845</v>
      </c>
      <c r="I10" s="6" t="s">
        <v>845</v>
      </c>
    </row>
    <row r="11" spans="1:9" ht="14.25">
      <c r="A11" s="1" t="s">
        <v>845</v>
      </c>
      <c r="B11" s="1" t="s">
        <v>845</v>
      </c>
      <c r="C11" s="3" t="s">
        <v>845</v>
      </c>
      <c r="D11" s="3" t="s">
        <v>845</v>
      </c>
      <c r="E11" s="6" t="s">
        <v>845</v>
      </c>
      <c r="F11" s="6" t="s">
        <v>845</v>
      </c>
      <c r="G11" s="6" t="s">
        <v>845</v>
      </c>
      <c r="H11" s="6" t="s">
        <v>845</v>
      </c>
      <c r="I11" s="6" t="s">
        <v>845</v>
      </c>
    </row>
    <row r="12" spans="1:9" ht="14.25">
      <c r="A12" s="1" t="s">
        <v>845</v>
      </c>
      <c r="B12" s="1" t="s">
        <v>845</v>
      </c>
      <c r="C12" s="3" t="s">
        <v>845</v>
      </c>
      <c r="D12" s="3" t="s">
        <v>845</v>
      </c>
      <c r="E12" s="6" t="s">
        <v>845</v>
      </c>
      <c r="F12" s="6" t="s">
        <v>845</v>
      </c>
      <c r="G12" s="6" t="s">
        <v>845</v>
      </c>
      <c r="H12" s="6" t="s">
        <v>845</v>
      </c>
      <c r="I12" s="6" t="s">
        <v>845</v>
      </c>
    </row>
    <row r="13" spans="1:9" ht="14.25">
      <c r="A13" s="1" t="s">
        <v>845</v>
      </c>
      <c r="B13" s="1" t="s">
        <v>845</v>
      </c>
      <c r="C13" s="3" t="s">
        <v>845</v>
      </c>
      <c r="D13" s="3" t="s">
        <v>845</v>
      </c>
      <c r="E13" s="6" t="s">
        <v>845</v>
      </c>
      <c r="F13" s="6" t="s">
        <v>845</v>
      </c>
      <c r="G13" s="6" t="s">
        <v>845</v>
      </c>
      <c r="H13" s="6" t="s">
        <v>845</v>
      </c>
      <c r="I13" s="6" t="s">
        <v>845</v>
      </c>
    </row>
    <row r="14" spans="1:9" ht="14.25">
      <c r="A14" s="1" t="s">
        <v>845</v>
      </c>
      <c r="B14" s="1" t="s">
        <v>845</v>
      </c>
      <c r="C14" s="3" t="s">
        <v>845</v>
      </c>
      <c r="D14" s="3" t="s">
        <v>845</v>
      </c>
      <c r="E14" s="6" t="s">
        <v>845</v>
      </c>
      <c r="F14" s="6" t="s">
        <v>845</v>
      </c>
      <c r="G14" s="6" t="s">
        <v>845</v>
      </c>
      <c r="H14" s="6" t="s">
        <v>845</v>
      </c>
      <c r="I14" s="6" t="s">
        <v>845</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F5" sqref="F5"/>
    </sheetView>
  </sheetViews>
  <sheetFormatPr defaultColWidth="9.140625" defaultRowHeight="15"/>
  <cols>
    <col min="1" max="2" width="9.140625" style="1" customWidth="1"/>
    <col min="3" max="3" width="14.57421875" style="3" bestFit="1" customWidth="1"/>
    <col min="4" max="4" width="14.57421875" style="3"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(",Key!B4,")")</f>
        <v>Disaggregated Action Rates: Peppers (2008)</v>
      </c>
    </row>
    <row r="3" spans="2:10" ht="14.25">
      <c r="B3" s="2"/>
      <c r="F3" s="168" t="s">
        <v>13</v>
      </c>
      <c r="G3" s="168"/>
      <c r="H3" s="168"/>
      <c r="I3" s="168"/>
      <c r="J3" s="168"/>
    </row>
    <row r="4" spans="2:9"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1021</v>
      </c>
      <c r="C5" s="3">
        <v>10124.947</v>
      </c>
      <c r="D5" s="3">
        <v>9313.93311</v>
      </c>
      <c r="E5" s="6">
        <v>0.007631044120042582</v>
      </c>
      <c r="F5" s="6">
        <v>0.8167225132414498</v>
      </c>
      <c r="G5" s="6">
        <v>0.126041087644432</v>
      </c>
      <c r="H5" s="6">
        <v>0.05569225296592195</v>
      </c>
      <c r="I5" s="6">
        <v>0.0015441461481960149</v>
      </c>
    </row>
    <row r="6" spans="1:9" ht="14.25">
      <c r="A6" s="1">
        <v>2</v>
      </c>
      <c r="B6" s="1" t="s">
        <v>96</v>
      </c>
      <c r="C6" s="3">
        <v>67397.762</v>
      </c>
      <c r="D6" s="3">
        <v>4154.157200000001</v>
      </c>
      <c r="E6" s="6">
        <v>0</v>
      </c>
      <c r="F6" s="6" t="s">
        <v>845</v>
      </c>
      <c r="G6" s="6" t="s">
        <v>845</v>
      </c>
      <c r="H6" s="6" t="s">
        <v>845</v>
      </c>
      <c r="I6" s="6" t="s">
        <v>845</v>
      </c>
    </row>
    <row r="7" spans="1:9" ht="14.25">
      <c r="A7" s="1">
        <v>3</v>
      </c>
      <c r="B7" s="1" t="s">
        <v>889</v>
      </c>
      <c r="C7" s="3">
        <v>4928.556</v>
      </c>
      <c r="D7" s="3">
        <v>6854.043100000001</v>
      </c>
      <c r="E7" s="6">
        <v>0.08886283112958007</v>
      </c>
      <c r="F7" s="6">
        <v>0.9588649968376234</v>
      </c>
      <c r="G7" s="6">
        <v>0</v>
      </c>
      <c r="H7" s="6">
        <v>0</v>
      </c>
      <c r="I7" s="6">
        <v>0.0411350031623767</v>
      </c>
    </row>
    <row r="8" spans="1:9" ht="14.25">
      <c r="A8" s="1">
        <v>4</v>
      </c>
      <c r="B8" s="1" t="s">
        <v>120</v>
      </c>
      <c r="C8" s="3">
        <v>524634.477</v>
      </c>
      <c r="D8" s="3">
        <v>245458.44348999998</v>
      </c>
      <c r="E8" s="6">
        <v>0.0014089352499960018</v>
      </c>
      <c r="F8" s="6">
        <v>0</v>
      </c>
      <c r="G8" s="6">
        <v>7.63198745002949E-06</v>
      </c>
      <c r="H8" s="6">
        <v>0.04711372142653398</v>
      </c>
      <c r="I8" s="6">
        <v>0.952878646586016</v>
      </c>
    </row>
    <row r="9" spans="1:9" ht="14.25">
      <c r="A9" s="1">
        <v>5</v>
      </c>
      <c r="B9" s="1" t="s">
        <v>123</v>
      </c>
      <c r="C9" s="3">
        <v>10175.836</v>
      </c>
      <c r="D9" s="3">
        <v>18061.5474</v>
      </c>
      <c r="E9" s="6">
        <v>0.01005135002929305</v>
      </c>
      <c r="F9" s="6">
        <v>0.991824674883159</v>
      </c>
      <c r="G9" s="6">
        <v>0.008175325116841301</v>
      </c>
      <c r="H9" s="6">
        <v>0</v>
      </c>
      <c r="I9" s="6">
        <v>0</v>
      </c>
    </row>
    <row r="10" spans="1:9" ht="14.25">
      <c r="A10" s="1" t="s">
        <v>845</v>
      </c>
      <c r="B10" s="1" t="s">
        <v>845</v>
      </c>
      <c r="C10" s="3" t="s">
        <v>845</v>
      </c>
      <c r="D10" s="3" t="s">
        <v>845</v>
      </c>
      <c r="E10" s="6" t="s">
        <v>845</v>
      </c>
      <c r="F10" s="6" t="s">
        <v>845</v>
      </c>
      <c r="G10" s="6" t="s">
        <v>845</v>
      </c>
      <c r="H10" s="6" t="s">
        <v>845</v>
      </c>
      <c r="I10" s="6" t="s">
        <v>845</v>
      </c>
    </row>
    <row r="11" spans="1:9" ht="14.25">
      <c r="A11" s="1" t="s">
        <v>845</v>
      </c>
      <c r="B11" s="1" t="s">
        <v>845</v>
      </c>
      <c r="C11" s="3" t="s">
        <v>845</v>
      </c>
      <c r="D11" s="3" t="s">
        <v>845</v>
      </c>
      <c r="E11" s="6" t="s">
        <v>845</v>
      </c>
      <c r="F11" s="6" t="s">
        <v>845</v>
      </c>
      <c r="G11" s="6" t="s">
        <v>845</v>
      </c>
      <c r="H11" s="6" t="s">
        <v>845</v>
      </c>
      <c r="I11" s="6" t="s">
        <v>845</v>
      </c>
    </row>
    <row r="12" spans="1:9" ht="14.25">
      <c r="A12" s="1" t="s">
        <v>845</v>
      </c>
      <c r="B12" s="1" t="s">
        <v>845</v>
      </c>
      <c r="C12" s="3" t="s">
        <v>845</v>
      </c>
      <c r="D12" s="3" t="s">
        <v>845</v>
      </c>
      <c r="E12" s="6" t="s">
        <v>845</v>
      </c>
      <c r="F12" s="6" t="s">
        <v>845</v>
      </c>
      <c r="G12" s="6" t="s">
        <v>845</v>
      </c>
      <c r="H12" s="6" t="s">
        <v>845</v>
      </c>
      <c r="I12" s="6" t="s">
        <v>845</v>
      </c>
    </row>
    <row r="13" spans="1:9" ht="14.25">
      <c r="A13" s="1" t="s">
        <v>845</v>
      </c>
      <c r="B13" s="1" t="s">
        <v>845</v>
      </c>
      <c r="C13" s="3" t="s">
        <v>845</v>
      </c>
      <c r="D13" s="3" t="s">
        <v>845</v>
      </c>
      <c r="E13" s="6" t="s">
        <v>845</v>
      </c>
      <c r="F13" s="6" t="s">
        <v>845</v>
      </c>
      <c r="G13" s="6" t="s">
        <v>845</v>
      </c>
      <c r="H13" s="6" t="s">
        <v>845</v>
      </c>
      <c r="I13" s="6" t="s">
        <v>845</v>
      </c>
    </row>
    <row r="14" spans="1:9" ht="14.25">
      <c r="A14" s="1" t="s">
        <v>845</v>
      </c>
      <c r="B14" s="1" t="s">
        <v>845</v>
      </c>
      <c r="C14" s="3" t="s">
        <v>845</v>
      </c>
      <c r="D14" s="3" t="s">
        <v>845</v>
      </c>
      <c r="E14" s="6" t="s">
        <v>845</v>
      </c>
      <c r="F14" s="6" t="s">
        <v>845</v>
      </c>
      <c r="G14" s="6" t="s">
        <v>845</v>
      </c>
      <c r="H14" s="6" t="s">
        <v>845</v>
      </c>
      <c r="I14" s="6" t="s">
        <v>845</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92D050"/>
  </sheetPr>
  <dimension ref="A2:J14"/>
  <sheetViews>
    <sheetView zoomScalePageLayoutView="0" workbookViewId="0" topLeftCell="A1">
      <selection activeCell="F5" sqref="F5"/>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(",Key!B5,")")</f>
        <v>Disaggregated Action Rates: Peppers (2009)</v>
      </c>
    </row>
    <row r="3" spans="2:10" ht="14.25">
      <c r="B3" s="2"/>
      <c r="F3" s="168" t="s">
        <v>13</v>
      </c>
      <c r="G3" s="168"/>
      <c r="H3" s="168"/>
      <c r="I3" s="168"/>
      <c r="J3" s="168"/>
    </row>
    <row r="4" spans="2:9"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1021</v>
      </c>
      <c r="C5" s="3">
        <v>11945.89437</v>
      </c>
      <c r="D5" s="3">
        <v>11031.777320000003</v>
      </c>
      <c r="E5" s="6">
        <v>0.006660005587561835</v>
      </c>
      <c r="F5" s="6">
        <v>0.828028677665506</v>
      </c>
      <c r="G5" s="6">
        <v>0.11316525656953932</v>
      </c>
      <c r="H5" s="6">
        <v>0</v>
      </c>
      <c r="I5" s="6">
        <v>0.05880606576495444</v>
      </c>
    </row>
    <row r="6" spans="1:9" ht="14.25">
      <c r="A6" s="1">
        <v>2</v>
      </c>
      <c r="B6" s="1" t="s">
        <v>96</v>
      </c>
      <c r="C6" s="3">
        <v>73668.844</v>
      </c>
      <c r="D6" s="3">
        <v>3062.9383900000003</v>
      </c>
      <c r="E6" s="6">
        <v>0</v>
      </c>
      <c r="F6" s="6" t="s">
        <v>845</v>
      </c>
      <c r="G6" s="6" t="s">
        <v>845</v>
      </c>
      <c r="H6" s="6" t="s">
        <v>845</v>
      </c>
      <c r="I6" s="6" t="s">
        <v>845</v>
      </c>
    </row>
    <row r="7" spans="1:9" ht="14.25">
      <c r="A7" s="1">
        <v>3</v>
      </c>
      <c r="B7" s="1" t="s">
        <v>889</v>
      </c>
      <c r="C7" s="3">
        <v>4710.028</v>
      </c>
      <c r="D7" s="3">
        <v>8289.4502</v>
      </c>
      <c r="E7" s="6">
        <v>0.07617747134526985</v>
      </c>
      <c r="F7" s="6">
        <v>0.9222590012933178</v>
      </c>
      <c r="G7" s="6">
        <v>0</v>
      </c>
      <c r="H7" s="6">
        <v>0</v>
      </c>
      <c r="I7" s="6">
        <v>0.07774099870668214</v>
      </c>
    </row>
    <row r="8" spans="1:9" ht="14.25">
      <c r="A8" s="1">
        <v>4</v>
      </c>
      <c r="B8" s="1" t="s">
        <v>120</v>
      </c>
      <c r="C8" s="3">
        <v>541432.866</v>
      </c>
      <c r="D8" s="3">
        <v>278759.7173</v>
      </c>
      <c r="E8" s="6">
        <v>0.001866165670755161</v>
      </c>
      <c r="F8" s="6">
        <v>0</v>
      </c>
      <c r="G8" s="6">
        <v>2.154758214638115E-06</v>
      </c>
      <c r="H8" s="6">
        <v>0.018600999697503093</v>
      </c>
      <c r="I8" s="6">
        <v>0.9813968455442823</v>
      </c>
    </row>
    <row r="9" spans="1:9" ht="14.25">
      <c r="A9" s="1">
        <v>5</v>
      </c>
      <c r="B9" s="1" t="s">
        <v>123</v>
      </c>
      <c r="C9" s="3">
        <v>17223.852</v>
      </c>
      <c r="D9" s="3">
        <v>18348.888199999998</v>
      </c>
      <c r="E9" s="6">
        <v>0.011297208297580486</v>
      </c>
      <c r="F9" s="6">
        <v>0</v>
      </c>
      <c r="G9" s="6">
        <v>0.01620370124304185</v>
      </c>
      <c r="H9" s="6">
        <v>0</v>
      </c>
      <c r="I9" s="6">
        <v>0.1621151929131363</v>
      </c>
    </row>
    <row r="10" spans="1:9" ht="14.25">
      <c r="A10" s="1" t="s">
        <v>845</v>
      </c>
      <c r="B10" s="1" t="s">
        <v>845</v>
      </c>
      <c r="C10" s="3" t="s">
        <v>845</v>
      </c>
      <c r="D10" s="3" t="s">
        <v>845</v>
      </c>
      <c r="E10" s="6" t="s">
        <v>845</v>
      </c>
      <c r="F10" s="6" t="s">
        <v>845</v>
      </c>
      <c r="G10" s="6" t="s">
        <v>845</v>
      </c>
      <c r="H10" s="6" t="s">
        <v>845</v>
      </c>
      <c r="I10" s="6" t="s">
        <v>845</v>
      </c>
    </row>
    <row r="11" spans="1:9" ht="14.25">
      <c r="A11" s="1" t="s">
        <v>845</v>
      </c>
      <c r="B11" s="1" t="s">
        <v>845</v>
      </c>
      <c r="C11" s="3" t="s">
        <v>845</v>
      </c>
      <c r="D11" s="3" t="s">
        <v>845</v>
      </c>
      <c r="E11" s="6" t="s">
        <v>845</v>
      </c>
      <c r="F11" s="6" t="s">
        <v>845</v>
      </c>
      <c r="G11" s="6" t="s">
        <v>845</v>
      </c>
      <c r="H11" s="6" t="s">
        <v>845</v>
      </c>
      <c r="I11" s="6" t="s">
        <v>845</v>
      </c>
    </row>
    <row r="12" spans="1:9" ht="14.25">
      <c r="A12" s="1" t="s">
        <v>845</v>
      </c>
      <c r="B12" s="1" t="s">
        <v>845</v>
      </c>
      <c r="C12" s="3" t="s">
        <v>845</v>
      </c>
      <c r="D12" s="3" t="s">
        <v>845</v>
      </c>
      <c r="E12" s="6" t="s">
        <v>845</v>
      </c>
      <c r="F12" s="6" t="s">
        <v>845</v>
      </c>
      <c r="G12" s="6" t="s">
        <v>845</v>
      </c>
      <c r="H12" s="6" t="s">
        <v>845</v>
      </c>
      <c r="I12" s="6" t="s">
        <v>845</v>
      </c>
    </row>
    <row r="13" spans="1:9" ht="14.25">
      <c r="A13" s="1" t="s">
        <v>845</v>
      </c>
      <c r="B13" s="1" t="s">
        <v>845</v>
      </c>
      <c r="C13" s="3" t="s">
        <v>845</v>
      </c>
      <c r="D13" s="3" t="s">
        <v>845</v>
      </c>
      <c r="E13" s="6" t="s">
        <v>845</v>
      </c>
      <c r="F13" s="6" t="s">
        <v>845</v>
      </c>
      <c r="G13" s="6" t="s">
        <v>845</v>
      </c>
      <c r="H13" s="6" t="s">
        <v>845</v>
      </c>
      <c r="I13" s="6" t="s">
        <v>845</v>
      </c>
    </row>
    <row r="14" spans="1:9" ht="14.25">
      <c r="A14" s="1" t="s">
        <v>845</v>
      </c>
      <c r="B14" s="1" t="s">
        <v>845</v>
      </c>
      <c r="C14" s="3" t="s">
        <v>845</v>
      </c>
      <c r="D14" s="3" t="s">
        <v>845</v>
      </c>
      <c r="E14" s="6" t="s">
        <v>845</v>
      </c>
      <c r="F14" s="6" t="s">
        <v>845</v>
      </c>
      <c r="G14" s="6" t="s">
        <v>845</v>
      </c>
      <c r="H14" s="6" t="s">
        <v>845</v>
      </c>
      <c r="I14" s="6" t="s">
        <v>845</v>
      </c>
    </row>
  </sheetData>
  <sheetProtection/>
  <mergeCells count="1">
    <mergeCell ref="F3:J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G52" sqref="G52"/>
    </sheetView>
  </sheetViews>
  <sheetFormatPr defaultColWidth="9.140625" defaultRowHeight="15"/>
  <sheetData>
    <row r="1" spans="1:4" ht="14.25">
      <c r="A1" t="s">
        <v>66</v>
      </c>
      <c r="B1" t="str">
        <f>CONCATENATE(MIN(B2:B38),"-",MAX(B2:B9))</f>
        <v>2006-2013</v>
      </c>
      <c r="D1" t="s">
        <v>48</v>
      </c>
    </row>
    <row r="2" spans="1:4" ht="14.25">
      <c r="A2" t="str">
        <f>A1</f>
        <v>Peppers</v>
      </c>
      <c r="B2">
        <v>2006</v>
      </c>
      <c r="D2" t="s">
        <v>38</v>
      </c>
    </row>
    <row r="3" spans="1:4" ht="14.25">
      <c r="A3" t="str">
        <f aca="true" t="shared" si="0" ref="A3:A9">A2</f>
        <v>Peppers</v>
      </c>
      <c r="B3">
        <f>B2+1</f>
        <v>2007</v>
      </c>
      <c r="D3" t="s">
        <v>37</v>
      </c>
    </row>
    <row r="4" spans="1:2" ht="14.25">
      <c r="A4" t="str">
        <f t="shared" si="0"/>
        <v>Peppers</v>
      </c>
      <c r="B4">
        <f aca="true" t="shared" si="1" ref="B4:B9">B3+1</f>
        <v>2008</v>
      </c>
    </row>
    <row r="5" spans="1:5" ht="14.25">
      <c r="A5" t="str">
        <f t="shared" si="0"/>
        <v>Peppers</v>
      </c>
      <c r="B5">
        <f t="shared" si="1"/>
        <v>2009</v>
      </c>
      <c r="D5" s="46" t="s">
        <v>841</v>
      </c>
      <c r="E5" s="45"/>
    </row>
    <row r="6" spans="1:5" ht="14.25">
      <c r="A6" t="str">
        <f t="shared" si="0"/>
        <v>Peppers</v>
      </c>
      <c r="B6">
        <f t="shared" si="1"/>
        <v>2010</v>
      </c>
      <c r="D6" s="46" t="s">
        <v>842</v>
      </c>
      <c r="E6" s="45"/>
    </row>
    <row r="7" spans="1:5" ht="14.25">
      <c r="A7" t="str">
        <f t="shared" si="0"/>
        <v>Peppers</v>
      </c>
      <c r="B7">
        <f t="shared" si="1"/>
        <v>2011</v>
      </c>
      <c r="D7" s="46" t="s">
        <v>843</v>
      </c>
      <c r="E7" s="45"/>
    </row>
    <row r="8" spans="1:5" ht="14.25">
      <c r="A8" t="str">
        <f t="shared" si="0"/>
        <v>Peppers</v>
      </c>
      <c r="B8">
        <f t="shared" si="1"/>
        <v>2012</v>
      </c>
      <c r="D8" s="46" t="s">
        <v>844</v>
      </c>
      <c r="E8" s="45"/>
    </row>
    <row r="9" spans="1:5" ht="14.25">
      <c r="A9" t="str">
        <f t="shared" si="0"/>
        <v>Peppers</v>
      </c>
      <c r="B9">
        <f t="shared" si="1"/>
        <v>2013</v>
      </c>
      <c r="D9" s="47" t="s">
        <v>52</v>
      </c>
      <c r="E9" s="45"/>
    </row>
    <row r="10" spans="2:5" ht="14.25">
      <c r="B10">
        <v>2014</v>
      </c>
      <c r="D10" s="45"/>
      <c r="E10" s="45"/>
    </row>
    <row r="11" spans="1:2" ht="14.25">
      <c r="A11" t="s">
        <v>42</v>
      </c>
      <c r="B11" t="str">
        <f>CONCATENATE(MIN(B12:B48),"-",MAX(B12:B48))</f>
        <v>2006-2013</v>
      </c>
    </row>
    <row r="12" spans="1:2" ht="14.25">
      <c r="A12" t="s">
        <v>42</v>
      </c>
      <c r="B12">
        <v>2006</v>
      </c>
    </row>
    <row r="13" spans="1:2" ht="14.25">
      <c r="A13" t="s">
        <v>42</v>
      </c>
      <c r="B13">
        <f>B12+1</f>
        <v>2007</v>
      </c>
    </row>
    <row r="14" spans="1:2" ht="14.25">
      <c r="A14" t="s">
        <v>42</v>
      </c>
      <c r="B14">
        <f aca="true" t="shared" si="2" ref="B14:B19">B13+1</f>
        <v>2008</v>
      </c>
    </row>
    <row r="15" spans="1:2" ht="14.25">
      <c r="A15" t="s">
        <v>42</v>
      </c>
      <c r="B15">
        <f t="shared" si="2"/>
        <v>2009</v>
      </c>
    </row>
    <row r="16" spans="1:2" ht="14.25">
      <c r="A16" t="s">
        <v>42</v>
      </c>
      <c r="B16">
        <f t="shared" si="2"/>
        <v>2010</v>
      </c>
    </row>
    <row r="17" spans="1:2" ht="14.25">
      <c r="A17" t="s">
        <v>42</v>
      </c>
      <c r="B17">
        <f t="shared" si="2"/>
        <v>2011</v>
      </c>
    </row>
    <row r="18" spans="1:2" ht="14.25">
      <c r="A18" t="s">
        <v>42</v>
      </c>
      <c r="B18">
        <f t="shared" si="2"/>
        <v>2012</v>
      </c>
    </row>
    <row r="19" spans="1:2" ht="14.25">
      <c r="A19" t="s">
        <v>42</v>
      </c>
      <c r="B19">
        <f t="shared" si="2"/>
        <v>2013</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F5" sqref="F5"/>
    </sheetView>
  </sheetViews>
  <sheetFormatPr defaultColWidth="9.140625" defaultRowHeight="15"/>
  <cols>
    <col min="1" max="2" width="9.140625" style="1" customWidth="1"/>
    <col min="3" max="3" width="14.57421875" style="3" bestFit="1" customWidth="1"/>
    <col min="4" max="4" width="14.57421875" style="3"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(",Key!B6,")")</f>
        <v>Disaggregated Action Rates: Peppers (2010)</v>
      </c>
    </row>
    <row r="3" spans="2:10" ht="14.25">
      <c r="B3" s="2"/>
      <c r="F3" s="168" t="s">
        <v>13</v>
      </c>
      <c r="G3" s="168"/>
      <c r="H3" s="168"/>
      <c r="I3" s="168"/>
      <c r="J3" s="168"/>
    </row>
    <row r="4" spans="2:9"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1021</v>
      </c>
      <c r="C5" s="3">
        <v>10701.43669</v>
      </c>
      <c r="D5" s="3">
        <v>12664.23489</v>
      </c>
      <c r="E5" s="6">
        <v>0.01772664875596393</v>
      </c>
      <c r="F5" s="6">
        <v>0.9713190513168365</v>
      </c>
      <c r="G5" s="6">
        <v>0.017661102859852427</v>
      </c>
      <c r="H5" s="6">
        <v>0.007436171742150835</v>
      </c>
      <c r="I5" s="6">
        <v>0.0035836740811602576</v>
      </c>
    </row>
    <row r="6" spans="1:9" ht="14.25">
      <c r="A6" s="1">
        <v>2</v>
      </c>
      <c r="B6" s="1" t="s">
        <v>96</v>
      </c>
      <c r="C6" s="3">
        <v>88254.318</v>
      </c>
      <c r="D6" s="3">
        <v>4902.905650000001</v>
      </c>
      <c r="E6" s="6">
        <v>0.02399126045388657</v>
      </c>
      <c r="F6" s="6">
        <v>0</v>
      </c>
      <c r="G6" s="6">
        <v>0</v>
      </c>
      <c r="H6" s="6">
        <v>0</v>
      </c>
      <c r="I6" s="6">
        <v>1</v>
      </c>
    </row>
    <row r="7" spans="1:9" ht="14.25">
      <c r="A7" s="1">
        <v>3</v>
      </c>
      <c r="B7" s="1" t="s">
        <v>889</v>
      </c>
      <c r="C7" s="3">
        <v>6569.453</v>
      </c>
      <c r="D7" s="3">
        <v>11049.3078</v>
      </c>
      <c r="E7" s="6">
        <v>0.08935501462060542</v>
      </c>
      <c r="F7" s="6">
        <v>0.981639530432226</v>
      </c>
      <c r="G7" s="6">
        <v>0</v>
      </c>
      <c r="H7" s="6">
        <v>0.0018159712186694437</v>
      </c>
      <c r="I7" s="6">
        <v>0.016544498349104354</v>
      </c>
    </row>
    <row r="8" spans="1:9" ht="14.25">
      <c r="A8" s="1">
        <v>4</v>
      </c>
      <c r="B8" s="1" t="s">
        <v>120</v>
      </c>
      <c r="C8" s="3">
        <v>639714.142</v>
      </c>
      <c r="D8" s="3">
        <v>355885.23189</v>
      </c>
      <c r="E8" s="6">
        <v>0.0014195630484045978</v>
      </c>
      <c r="F8" s="6">
        <v>0.00020179742782334978</v>
      </c>
      <c r="G8" s="6">
        <v>5.609757855052631E-05</v>
      </c>
      <c r="H8" s="6">
        <v>0.03029677685536302</v>
      </c>
      <c r="I8" s="6">
        <v>0.9694453281382632</v>
      </c>
    </row>
    <row r="9" spans="1:9" ht="14.25">
      <c r="A9" s="1">
        <v>5</v>
      </c>
      <c r="B9" s="1" t="s">
        <v>123</v>
      </c>
      <c r="C9" s="3">
        <v>18237.786</v>
      </c>
      <c r="D9" s="3">
        <v>16970.25</v>
      </c>
      <c r="E9" s="6">
        <v>0.0294752481393091</v>
      </c>
      <c r="F9" s="6">
        <v>0.9971783664687156</v>
      </c>
      <c r="G9" s="6">
        <v>0.0028216335312843087</v>
      </c>
      <c r="H9" s="6">
        <v>0</v>
      </c>
      <c r="I9" s="6">
        <v>0</v>
      </c>
    </row>
    <row r="10" spans="1:9" ht="14.25">
      <c r="A10" s="1" t="s">
        <v>845</v>
      </c>
      <c r="B10" s="1" t="s">
        <v>845</v>
      </c>
      <c r="C10" s="3" t="s">
        <v>845</v>
      </c>
      <c r="D10" s="3" t="s">
        <v>845</v>
      </c>
      <c r="E10" s="6" t="s">
        <v>845</v>
      </c>
      <c r="F10" s="6" t="s">
        <v>845</v>
      </c>
      <c r="G10" s="6" t="s">
        <v>845</v>
      </c>
      <c r="H10" s="6" t="s">
        <v>845</v>
      </c>
      <c r="I10" s="6" t="s">
        <v>845</v>
      </c>
    </row>
    <row r="11" spans="1:9" ht="14.25">
      <c r="A11" s="1" t="s">
        <v>845</v>
      </c>
      <c r="B11" s="1" t="s">
        <v>845</v>
      </c>
      <c r="C11" s="3" t="s">
        <v>845</v>
      </c>
      <c r="D11" s="3" t="s">
        <v>845</v>
      </c>
      <c r="E11" s="6" t="s">
        <v>845</v>
      </c>
      <c r="F11" s="6" t="s">
        <v>845</v>
      </c>
      <c r="G11" s="6" t="s">
        <v>845</v>
      </c>
      <c r="H11" s="6" t="s">
        <v>845</v>
      </c>
      <c r="I11" s="6" t="s">
        <v>845</v>
      </c>
    </row>
    <row r="12" spans="1:9" ht="14.25">
      <c r="A12" s="1" t="s">
        <v>845</v>
      </c>
      <c r="B12" s="1" t="s">
        <v>845</v>
      </c>
      <c r="C12" s="3" t="s">
        <v>845</v>
      </c>
      <c r="D12" s="3" t="s">
        <v>845</v>
      </c>
      <c r="E12" s="6" t="s">
        <v>845</v>
      </c>
      <c r="F12" s="6" t="s">
        <v>845</v>
      </c>
      <c r="G12" s="6" t="s">
        <v>845</v>
      </c>
      <c r="H12" s="6" t="s">
        <v>845</v>
      </c>
      <c r="I12" s="6" t="s">
        <v>845</v>
      </c>
    </row>
    <row r="13" spans="1:9" ht="14.25">
      <c r="A13" s="1" t="s">
        <v>845</v>
      </c>
      <c r="B13" s="1" t="s">
        <v>845</v>
      </c>
      <c r="C13" s="3" t="s">
        <v>845</v>
      </c>
      <c r="D13" s="3" t="s">
        <v>845</v>
      </c>
      <c r="E13" s="6" t="s">
        <v>845</v>
      </c>
      <c r="F13" s="6" t="s">
        <v>845</v>
      </c>
      <c r="G13" s="6" t="s">
        <v>845</v>
      </c>
      <c r="H13" s="6" t="s">
        <v>845</v>
      </c>
      <c r="I13" s="6" t="s">
        <v>845</v>
      </c>
    </row>
    <row r="14" spans="1:9" ht="14.25">
      <c r="A14" s="1" t="s">
        <v>845</v>
      </c>
      <c r="B14" s="1" t="s">
        <v>845</v>
      </c>
      <c r="C14" s="3" t="s">
        <v>845</v>
      </c>
      <c r="D14" s="3" t="s">
        <v>845</v>
      </c>
      <c r="E14" s="6" t="s">
        <v>845</v>
      </c>
      <c r="F14" s="6" t="s">
        <v>845</v>
      </c>
      <c r="G14" s="6" t="s">
        <v>845</v>
      </c>
      <c r="H14" s="6" t="s">
        <v>845</v>
      </c>
      <c r="I14" s="6" t="s">
        <v>845</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F5" sqref="F5"/>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(",Key!B7,")")</f>
        <v>Disaggregated Action Rates: Peppers (2011)</v>
      </c>
      <c r="C2" s="10"/>
      <c r="D2" s="10"/>
      <c r="E2" s="11"/>
      <c r="F2" s="11"/>
      <c r="G2" s="11"/>
      <c r="H2" s="11"/>
      <c r="I2" s="11"/>
      <c r="J2" s="11"/>
    </row>
    <row r="3" spans="2:10" ht="14.25">
      <c r="B3" s="2"/>
      <c r="C3" s="10"/>
      <c r="D3" s="10"/>
      <c r="E3" s="11"/>
      <c r="F3" s="168" t="s">
        <v>13</v>
      </c>
      <c r="G3" s="168"/>
      <c r="H3" s="168"/>
      <c r="I3" s="168"/>
      <c r="J3" s="168"/>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1021</v>
      </c>
      <c r="C5" s="3">
        <v>36174.09981</v>
      </c>
      <c r="D5" s="3">
        <v>12058.606079999998</v>
      </c>
      <c r="E5" s="6">
        <v>0.036511700090427486</v>
      </c>
      <c r="F5" s="6">
        <v>0.3458456689372017</v>
      </c>
      <c r="G5" s="6">
        <v>0.6428934516784974</v>
      </c>
      <c r="H5" s="6">
        <v>0</v>
      </c>
      <c r="I5" s="6">
        <v>0.011260879384300877</v>
      </c>
    </row>
    <row r="6" spans="1:9" ht="14.25">
      <c r="A6" s="1">
        <v>2</v>
      </c>
      <c r="B6" s="1" t="s">
        <v>96</v>
      </c>
      <c r="C6" s="3">
        <v>255936.393</v>
      </c>
      <c r="D6" s="3">
        <v>3344.50606</v>
      </c>
      <c r="E6" s="6">
        <v>0.05328872032894603</v>
      </c>
      <c r="F6" s="6">
        <v>0</v>
      </c>
      <c r="G6" s="6">
        <v>0</v>
      </c>
      <c r="H6" s="6">
        <v>0</v>
      </c>
      <c r="I6" s="6">
        <v>1</v>
      </c>
    </row>
    <row r="7" spans="1:9" ht="14.25">
      <c r="A7" s="1">
        <v>3</v>
      </c>
      <c r="B7" s="1" t="s">
        <v>889</v>
      </c>
      <c r="C7" s="3">
        <v>30220.329</v>
      </c>
      <c r="D7" s="3">
        <v>13361.147140000001</v>
      </c>
      <c r="E7" s="6">
        <v>0.055679347200121715</v>
      </c>
      <c r="F7" s="6">
        <v>0.9793917449564346</v>
      </c>
      <c r="G7" s="6">
        <v>0.002564115785817143</v>
      </c>
      <c r="H7" s="6">
        <v>0</v>
      </c>
      <c r="I7" s="6">
        <v>0.018044139257748164</v>
      </c>
    </row>
    <row r="8" spans="1:9" ht="14.25">
      <c r="A8" s="1">
        <v>4</v>
      </c>
      <c r="B8" s="1" t="s">
        <v>120</v>
      </c>
      <c r="C8" s="3">
        <v>1954144.722</v>
      </c>
      <c r="D8" s="3">
        <v>367772.70754000003</v>
      </c>
      <c r="E8" s="6">
        <v>0.0022237450638539036</v>
      </c>
      <c r="F8" s="6">
        <v>0.0028989466294489694</v>
      </c>
      <c r="G8" s="6">
        <v>0.0038389319504862</v>
      </c>
      <c r="H8" s="6">
        <v>0.008502261319339914</v>
      </c>
      <c r="I8" s="6">
        <v>0.9847598601007249</v>
      </c>
    </row>
    <row r="9" spans="1:9" ht="14.25">
      <c r="A9" s="1">
        <v>5</v>
      </c>
      <c r="B9" s="1" t="s">
        <v>123</v>
      </c>
      <c r="C9" s="3">
        <v>61831.212</v>
      </c>
      <c r="D9" s="3">
        <v>22011.2798</v>
      </c>
      <c r="E9" s="6">
        <v>0.028445179019879207</v>
      </c>
      <c r="F9" s="6">
        <v>0.9994876564309944</v>
      </c>
      <c r="G9" s="6">
        <v>0.000512343569005544</v>
      </c>
      <c r="H9" s="6">
        <v>0</v>
      </c>
      <c r="I9" s="6">
        <v>0</v>
      </c>
    </row>
    <row r="10" spans="1:9" ht="14.25">
      <c r="A10" s="1" t="s">
        <v>845</v>
      </c>
      <c r="B10" s="1" t="s">
        <v>845</v>
      </c>
      <c r="C10" s="3" t="s">
        <v>845</v>
      </c>
      <c r="D10" s="3" t="s">
        <v>845</v>
      </c>
      <c r="E10" s="6" t="s">
        <v>845</v>
      </c>
      <c r="F10" s="6" t="s">
        <v>845</v>
      </c>
      <c r="G10" s="6" t="s">
        <v>845</v>
      </c>
      <c r="H10" s="6" t="s">
        <v>845</v>
      </c>
      <c r="I10" s="6" t="s">
        <v>845</v>
      </c>
    </row>
    <row r="11" spans="1:9" ht="14.25">
      <c r="A11" s="1" t="s">
        <v>845</v>
      </c>
      <c r="B11" s="1" t="s">
        <v>845</v>
      </c>
      <c r="C11" s="3" t="s">
        <v>845</v>
      </c>
      <c r="D11" s="3" t="s">
        <v>845</v>
      </c>
      <c r="E11" s="6" t="s">
        <v>845</v>
      </c>
      <c r="F11" s="6" t="s">
        <v>845</v>
      </c>
      <c r="G11" s="6" t="s">
        <v>845</v>
      </c>
      <c r="H11" s="6" t="s">
        <v>845</v>
      </c>
      <c r="I11" s="6" t="s">
        <v>845</v>
      </c>
    </row>
    <row r="12" spans="1:9" ht="14.25">
      <c r="A12" s="1" t="s">
        <v>845</v>
      </c>
      <c r="B12" s="1" t="s">
        <v>845</v>
      </c>
      <c r="C12" s="3" t="s">
        <v>845</v>
      </c>
      <c r="D12" s="3" t="s">
        <v>845</v>
      </c>
      <c r="E12" s="6" t="s">
        <v>845</v>
      </c>
      <c r="F12" s="6" t="s">
        <v>845</v>
      </c>
      <c r="G12" s="6" t="s">
        <v>845</v>
      </c>
      <c r="H12" s="6" t="s">
        <v>845</v>
      </c>
      <c r="I12" s="6" t="s">
        <v>845</v>
      </c>
    </row>
    <row r="13" spans="1:9" ht="14.25">
      <c r="A13" s="1" t="s">
        <v>845</v>
      </c>
      <c r="B13" s="1" t="s">
        <v>845</v>
      </c>
      <c r="C13" s="3" t="s">
        <v>845</v>
      </c>
      <c r="D13" s="3" t="s">
        <v>845</v>
      </c>
      <c r="E13" s="6" t="s">
        <v>845</v>
      </c>
      <c r="F13" s="6" t="s">
        <v>845</v>
      </c>
      <c r="G13" s="6" t="s">
        <v>845</v>
      </c>
      <c r="H13" s="6" t="s">
        <v>845</v>
      </c>
      <c r="I13" s="6" t="s">
        <v>845</v>
      </c>
    </row>
    <row r="14" spans="1:9" ht="14.25">
      <c r="A14" s="1" t="s">
        <v>845</v>
      </c>
      <c r="B14" s="1" t="s">
        <v>845</v>
      </c>
      <c r="C14" s="3" t="s">
        <v>845</v>
      </c>
      <c r="D14" s="3" t="s">
        <v>845</v>
      </c>
      <c r="E14" s="6" t="s">
        <v>845</v>
      </c>
      <c r="F14" s="6" t="s">
        <v>845</v>
      </c>
      <c r="G14" s="6" t="s">
        <v>845</v>
      </c>
      <c r="H14" s="6" t="s">
        <v>845</v>
      </c>
      <c r="I14" s="6" t="s">
        <v>845</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F5" sqref="F5"/>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(",Key!B7,")")</f>
        <v>Disaggregated Action Rates: Peppers (2011)</v>
      </c>
      <c r="C2" s="10"/>
      <c r="D2" s="10"/>
      <c r="E2" s="11"/>
      <c r="F2" s="11"/>
      <c r="G2" s="11"/>
      <c r="H2" s="11"/>
      <c r="I2" s="11"/>
      <c r="J2" s="11"/>
    </row>
    <row r="3" spans="2:10" ht="14.25">
      <c r="B3" s="2"/>
      <c r="C3" s="10"/>
      <c r="D3" s="10"/>
      <c r="E3" s="11"/>
      <c r="F3" s="168" t="s">
        <v>13</v>
      </c>
      <c r="G3" s="168"/>
      <c r="H3" s="168"/>
      <c r="I3" s="168"/>
      <c r="J3" s="168"/>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1021</v>
      </c>
      <c r="C5" s="3">
        <v>34619.72029999999</v>
      </c>
      <c r="D5" s="3">
        <v>11431.954800000001</v>
      </c>
      <c r="E5" s="6">
        <v>0.015221779695766421</v>
      </c>
      <c r="F5" s="6">
        <v>0.9371735764531031</v>
      </c>
      <c r="G5" s="6">
        <v>0.04114231461469515</v>
      </c>
      <c r="H5" s="6">
        <v>0.021684108932201664</v>
      </c>
      <c r="I5" s="6">
        <v>0</v>
      </c>
    </row>
    <row r="6" spans="1:9" ht="14.25">
      <c r="A6" s="1">
        <v>2</v>
      </c>
      <c r="B6" s="1" t="s">
        <v>96</v>
      </c>
      <c r="C6" s="3">
        <v>293088.1862</v>
      </c>
      <c r="D6" s="3">
        <v>3629.8536</v>
      </c>
      <c r="E6" s="6">
        <v>0.05465788099296483</v>
      </c>
      <c r="F6" s="6">
        <v>0</v>
      </c>
      <c r="G6" s="6">
        <v>0</v>
      </c>
      <c r="H6" s="6">
        <v>0</v>
      </c>
      <c r="I6" s="6">
        <v>1</v>
      </c>
    </row>
    <row r="7" spans="1:9" ht="14.25">
      <c r="A7" s="1">
        <v>3</v>
      </c>
      <c r="B7" s="1" t="s">
        <v>889</v>
      </c>
      <c r="C7" s="3">
        <v>29130.843</v>
      </c>
      <c r="D7" s="3">
        <v>13620.95529</v>
      </c>
      <c r="E7" s="6">
        <v>0.0387327529123129</v>
      </c>
      <c r="F7" s="6">
        <v>0.997779798056247</v>
      </c>
      <c r="G7" s="6">
        <v>4.440232159134809E-06</v>
      </c>
      <c r="H7" s="6">
        <v>0</v>
      </c>
      <c r="I7" s="6">
        <v>0.0022157617115937606</v>
      </c>
    </row>
    <row r="8" spans="1:9" ht="14.25">
      <c r="A8" s="1">
        <v>4</v>
      </c>
      <c r="B8" s="1" t="s">
        <v>120</v>
      </c>
      <c r="C8" s="3">
        <v>2280666.507</v>
      </c>
      <c r="D8" s="3">
        <v>421410.457429</v>
      </c>
      <c r="E8" s="6">
        <v>0.0015042334111144253</v>
      </c>
      <c r="F8" s="6">
        <v>0.0033039816739186714</v>
      </c>
      <c r="G8" s="6">
        <v>0</v>
      </c>
      <c r="H8" s="6">
        <v>0.0439918044737763</v>
      </c>
      <c r="I8" s="6">
        <v>0.952704213852305</v>
      </c>
    </row>
    <row r="9" spans="1:9" ht="14.25">
      <c r="A9" s="1">
        <v>5</v>
      </c>
      <c r="B9" s="1" t="s">
        <v>123</v>
      </c>
      <c r="C9" s="3">
        <v>51219.879</v>
      </c>
      <c r="D9" s="3">
        <v>19406.2295</v>
      </c>
      <c r="E9" s="6">
        <v>0.018325829851165414</v>
      </c>
      <c r="F9" s="6">
        <v>0.9481362018461336</v>
      </c>
      <c r="G9" s="6">
        <v>0.05186379815386629</v>
      </c>
      <c r="H9" s="6">
        <v>0</v>
      </c>
      <c r="I9" s="6">
        <v>0</v>
      </c>
    </row>
    <row r="10" spans="1:9" ht="14.25">
      <c r="A10" s="1" t="s">
        <v>845</v>
      </c>
      <c r="B10" s="1" t="s">
        <v>845</v>
      </c>
      <c r="C10" s="3" t="s">
        <v>845</v>
      </c>
      <c r="D10" s="3" t="s">
        <v>845</v>
      </c>
      <c r="E10" s="6" t="s">
        <v>845</v>
      </c>
      <c r="F10" s="6" t="s">
        <v>845</v>
      </c>
      <c r="G10" s="6" t="s">
        <v>845</v>
      </c>
      <c r="H10" s="6" t="s">
        <v>845</v>
      </c>
      <c r="I10" s="6" t="s">
        <v>845</v>
      </c>
    </row>
    <row r="11" spans="1:9" ht="14.25">
      <c r="A11" s="1" t="s">
        <v>845</v>
      </c>
      <c r="B11" s="1" t="s">
        <v>845</v>
      </c>
      <c r="C11" s="3" t="s">
        <v>845</v>
      </c>
      <c r="D11" s="3" t="s">
        <v>845</v>
      </c>
      <c r="E11" s="6" t="s">
        <v>845</v>
      </c>
      <c r="F11" s="6" t="s">
        <v>845</v>
      </c>
      <c r="G11" s="6" t="s">
        <v>845</v>
      </c>
      <c r="H11" s="6" t="s">
        <v>845</v>
      </c>
      <c r="I11" s="6" t="s">
        <v>845</v>
      </c>
    </row>
    <row r="12" spans="1:9" ht="14.25">
      <c r="A12" s="1" t="s">
        <v>845</v>
      </c>
      <c r="B12" s="1" t="s">
        <v>845</v>
      </c>
      <c r="C12" s="3" t="s">
        <v>845</v>
      </c>
      <c r="D12" s="3" t="s">
        <v>845</v>
      </c>
      <c r="E12" s="6" t="s">
        <v>845</v>
      </c>
      <c r="F12" s="6" t="s">
        <v>845</v>
      </c>
      <c r="G12" s="6" t="s">
        <v>845</v>
      </c>
      <c r="H12" s="6" t="s">
        <v>845</v>
      </c>
      <c r="I12" s="6" t="s">
        <v>845</v>
      </c>
    </row>
    <row r="13" spans="1:9" ht="14.25">
      <c r="A13" s="1" t="s">
        <v>845</v>
      </c>
      <c r="B13" s="1" t="s">
        <v>845</v>
      </c>
      <c r="C13" s="3" t="s">
        <v>845</v>
      </c>
      <c r="D13" s="3" t="s">
        <v>845</v>
      </c>
      <c r="E13" s="6" t="s">
        <v>845</v>
      </c>
      <c r="F13" s="6" t="s">
        <v>845</v>
      </c>
      <c r="G13" s="6" t="s">
        <v>845</v>
      </c>
      <c r="H13" s="6" t="s">
        <v>845</v>
      </c>
      <c r="I13" s="6" t="s">
        <v>845</v>
      </c>
    </row>
    <row r="14" spans="1:9" ht="14.25">
      <c r="A14" s="1" t="s">
        <v>845</v>
      </c>
      <c r="B14" s="1" t="s">
        <v>845</v>
      </c>
      <c r="C14" s="3" t="s">
        <v>845</v>
      </c>
      <c r="D14" s="3" t="s">
        <v>845</v>
      </c>
      <c r="E14" s="6" t="s">
        <v>845</v>
      </c>
      <c r="F14" s="6" t="s">
        <v>845</v>
      </c>
      <c r="G14" s="6" t="s">
        <v>845</v>
      </c>
      <c r="H14" s="6" t="s">
        <v>845</v>
      </c>
      <c r="I14" s="6" t="s">
        <v>845</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F5" sqref="F5"/>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(",Key!B9,")")</f>
        <v>Disaggregated Action Rates: Peppers (2013)</v>
      </c>
      <c r="C2" s="10"/>
      <c r="D2" s="10"/>
      <c r="E2" s="11"/>
      <c r="F2" s="11"/>
      <c r="G2" s="11"/>
      <c r="H2" s="11"/>
      <c r="I2" s="11"/>
      <c r="J2" s="11"/>
    </row>
    <row r="3" spans="2:10" ht="14.25">
      <c r="B3" s="2"/>
      <c r="C3" s="10"/>
      <c r="D3" s="10"/>
      <c r="E3" s="11"/>
      <c r="F3" s="168" t="s">
        <v>13</v>
      </c>
      <c r="G3" s="168"/>
      <c r="H3" s="168"/>
      <c r="I3" s="168"/>
      <c r="J3" s="168"/>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1021</v>
      </c>
      <c r="C5" s="3">
        <v>40190.0464</v>
      </c>
      <c r="D5" s="3">
        <v>13469.56295</v>
      </c>
      <c r="E5" s="6">
        <v>0.012334563719214188</v>
      </c>
      <c r="F5" s="6">
        <v>0.9670834894422512</v>
      </c>
      <c r="G5" s="6">
        <v>0.02174963254263063</v>
      </c>
      <c r="H5" s="6">
        <v>0.0012951461831418978</v>
      </c>
      <c r="I5" s="6">
        <v>0.009871731831976179</v>
      </c>
    </row>
    <row r="6" spans="1:9" ht="14.25">
      <c r="A6" s="1">
        <v>2</v>
      </c>
      <c r="B6" s="1" t="s">
        <v>96</v>
      </c>
      <c r="C6" s="3">
        <v>311321.37</v>
      </c>
      <c r="D6" s="3">
        <v>2516.4903999999997</v>
      </c>
      <c r="E6" s="6">
        <v>0.05512749202371833</v>
      </c>
      <c r="F6" s="6">
        <v>0</v>
      </c>
      <c r="G6" s="6">
        <v>0</v>
      </c>
      <c r="H6" s="6">
        <v>0</v>
      </c>
      <c r="I6" s="6">
        <v>1</v>
      </c>
    </row>
    <row r="7" spans="1:9" ht="14.25">
      <c r="A7" s="1">
        <v>3</v>
      </c>
      <c r="B7" s="1" t="s">
        <v>889</v>
      </c>
      <c r="C7" s="3">
        <v>36049.635</v>
      </c>
      <c r="D7" s="3">
        <v>15567.60375</v>
      </c>
      <c r="E7" s="6">
        <v>0.039051643220561164</v>
      </c>
      <c r="F7" s="6">
        <v>0.9629373516605371</v>
      </c>
      <c r="G7" s="6">
        <v>0</v>
      </c>
      <c r="H7" s="6">
        <v>0</v>
      </c>
      <c r="I7" s="6">
        <v>0.03706264833946308</v>
      </c>
    </row>
    <row r="8" spans="1:9" ht="14.25">
      <c r="A8" s="1">
        <v>4</v>
      </c>
      <c r="B8" s="1" t="s">
        <v>120</v>
      </c>
      <c r="C8" s="3">
        <v>2298581.019</v>
      </c>
      <c r="D8" s="3">
        <v>431654.21504</v>
      </c>
      <c r="E8" s="6">
        <v>0.003548954307175468</v>
      </c>
      <c r="F8" s="6">
        <v>0.0011970713428598055</v>
      </c>
      <c r="G8" s="6">
        <v>0.004996655910049233</v>
      </c>
      <c r="H8" s="6">
        <v>4.780059465517952E-05</v>
      </c>
      <c r="I8" s="6">
        <v>0.9937584721524357</v>
      </c>
    </row>
    <row r="9" spans="1:9" ht="14.25">
      <c r="A9" s="1">
        <v>5</v>
      </c>
      <c r="B9" s="1" t="s">
        <v>123</v>
      </c>
      <c r="C9" s="3">
        <v>32088.054</v>
      </c>
      <c r="D9" s="3">
        <v>11847.8</v>
      </c>
      <c r="E9" s="6">
        <v>0.012876586989446501</v>
      </c>
      <c r="F9" s="6">
        <v>0.9833501239935364</v>
      </c>
      <c r="G9" s="6">
        <v>0.0004049554629931132</v>
      </c>
      <c r="H9" s="6">
        <v>0.016244920543470386</v>
      </c>
      <c r="I9" s="6">
        <v>0</v>
      </c>
    </row>
    <row r="10" spans="1:9" ht="14.25">
      <c r="A10" s="1" t="s">
        <v>845</v>
      </c>
      <c r="B10" s="1" t="s">
        <v>845</v>
      </c>
      <c r="C10" s="3" t="s">
        <v>845</v>
      </c>
      <c r="D10" s="3" t="s">
        <v>845</v>
      </c>
      <c r="E10" s="6" t="s">
        <v>845</v>
      </c>
      <c r="F10" s="6" t="s">
        <v>845</v>
      </c>
      <c r="G10" s="6" t="s">
        <v>845</v>
      </c>
      <c r="H10" s="6" t="s">
        <v>845</v>
      </c>
      <c r="I10" s="6" t="s">
        <v>845</v>
      </c>
    </row>
    <row r="11" spans="1:9" ht="14.25">
      <c r="A11" s="1" t="s">
        <v>845</v>
      </c>
      <c r="B11" s="1" t="s">
        <v>845</v>
      </c>
      <c r="C11" s="3" t="s">
        <v>845</v>
      </c>
      <c r="D11" s="3" t="s">
        <v>845</v>
      </c>
      <c r="E11" s="6" t="s">
        <v>845</v>
      </c>
      <c r="F11" s="6" t="s">
        <v>845</v>
      </c>
      <c r="G11" s="6" t="s">
        <v>845</v>
      </c>
      <c r="H11" s="6" t="s">
        <v>845</v>
      </c>
      <c r="I11" s="6" t="s">
        <v>845</v>
      </c>
    </row>
    <row r="12" spans="1:9" ht="14.25">
      <c r="A12" s="1" t="s">
        <v>845</v>
      </c>
      <c r="B12" s="1" t="s">
        <v>845</v>
      </c>
      <c r="C12" s="3" t="s">
        <v>845</v>
      </c>
      <c r="D12" s="3" t="s">
        <v>845</v>
      </c>
      <c r="E12" s="6" t="s">
        <v>845</v>
      </c>
      <c r="F12" s="6" t="s">
        <v>845</v>
      </c>
      <c r="G12" s="6" t="s">
        <v>845</v>
      </c>
      <c r="H12" s="6" t="s">
        <v>845</v>
      </c>
      <c r="I12" s="6" t="s">
        <v>845</v>
      </c>
    </row>
    <row r="13" spans="1:9" ht="14.25">
      <c r="A13" s="1" t="s">
        <v>845</v>
      </c>
      <c r="B13" s="1" t="s">
        <v>845</v>
      </c>
      <c r="C13" s="3" t="s">
        <v>845</v>
      </c>
      <c r="D13" s="3" t="s">
        <v>845</v>
      </c>
      <c r="E13" s="6" t="s">
        <v>845</v>
      </c>
      <c r="F13" s="6" t="s">
        <v>845</v>
      </c>
      <c r="G13" s="6" t="s">
        <v>845</v>
      </c>
      <c r="H13" s="6" t="s">
        <v>845</v>
      </c>
      <c r="I13" s="6" t="s">
        <v>845</v>
      </c>
    </row>
    <row r="14" spans="1:9" ht="14.25">
      <c r="A14" s="1" t="s">
        <v>845</v>
      </c>
      <c r="B14" s="1" t="s">
        <v>845</v>
      </c>
      <c r="C14" s="3" t="s">
        <v>845</v>
      </c>
      <c r="D14" s="3" t="s">
        <v>845</v>
      </c>
      <c r="E14" s="6" t="s">
        <v>845</v>
      </c>
      <c r="F14" s="6" t="s">
        <v>845</v>
      </c>
      <c r="G14" s="6" t="s">
        <v>845</v>
      </c>
      <c r="H14" s="6" t="s">
        <v>845</v>
      </c>
      <c r="I14" s="6" t="s">
        <v>845</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00B0F0"/>
  </sheetPr>
  <dimension ref="A2:L14"/>
  <sheetViews>
    <sheetView zoomScalePageLayoutView="0" workbookViewId="0" topLeftCell="A1">
      <selection activeCell="F5" sqref="F5"/>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2" width="14.421875" style="1" bestFit="1" customWidth="1"/>
    <col min="13" max="16384" width="9.140625" style="1" customWidth="1"/>
  </cols>
  <sheetData>
    <row r="2" ht="14.25">
      <c r="B2" s="2" t="str">
        <f>CONCATENATE(Key!D3,Key!A1," (",Key!B1,")")</f>
        <v>Disaggregated Risk Rates: Peppers (2006-2013)</v>
      </c>
    </row>
    <row r="3" spans="2:12" ht="14.25">
      <c r="B3" s="12"/>
      <c r="C3" s="8"/>
      <c r="D3" s="8"/>
      <c r="E3" s="7"/>
      <c r="F3" s="168" t="s">
        <v>14</v>
      </c>
      <c r="G3" s="168"/>
      <c r="H3" s="168"/>
      <c r="I3" s="168"/>
      <c r="J3" s="168"/>
      <c r="K3" s="168"/>
      <c r="L3" s="168"/>
    </row>
    <row r="4" spans="2:11" s="7" customFormat="1" ht="14.25">
      <c r="B4" s="4" t="s">
        <v>0</v>
      </c>
      <c r="C4" s="5" t="s">
        <v>6</v>
      </c>
      <c r="D4" s="5" t="s">
        <v>1</v>
      </c>
      <c r="E4" s="4" t="s">
        <v>15</v>
      </c>
      <c r="F4" s="7" t="s">
        <v>60</v>
      </c>
      <c r="G4" s="7" t="s">
        <v>61</v>
      </c>
      <c r="H4" s="4" t="s">
        <v>17</v>
      </c>
      <c r="I4" s="4" t="s">
        <v>18</v>
      </c>
      <c r="J4" s="4" t="s">
        <v>62</v>
      </c>
      <c r="K4" s="4" t="s">
        <v>63</v>
      </c>
    </row>
    <row r="5" spans="1:11" ht="14.25">
      <c r="A5" s="1">
        <v>1</v>
      </c>
      <c r="B5" s="1" t="s">
        <v>1021</v>
      </c>
      <c r="C5" s="3">
        <v>159974.14656999998</v>
      </c>
      <c r="D5" s="3">
        <v>84540.21777000002</v>
      </c>
      <c r="E5" s="6">
        <v>0.018333863869450972</v>
      </c>
      <c r="F5" s="13">
        <v>0.6524655112208272</v>
      </c>
      <c r="G5" s="13">
        <v>0.016746215004247573</v>
      </c>
      <c r="H5" s="13">
        <v>0.004110618617511054</v>
      </c>
      <c r="I5" s="13">
        <v>0.32667765515741415</v>
      </c>
      <c r="J5" s="13">
        <v>0</v>
      </c>
      <c r="K5" s="13">
        <v>0</v>
      </c>
    </row>
    <row r="6" spans="1:11" ht="14.25">
      <c r="A6" s="1">
        <v>2</v>
      </c>
      <c r="B6" s="1" t="s">
        <v>96</v>
      </c>
      <c r="C6" s="3">
        <v>1224799.5532</v>
      </c>
      <c r="D6" s="3">
        <v>21627.322299999996</v>
      </c>
      <c r="E6" s="6">
        <v>0.04134387345882491</v>
      </c>
      <c r="F6" s="13">
        <v>0.004152517733623842</v>
      </c>
      <c r="G6" s="13">
        <v>0.04498821545549773</v>
      </c>
      <c r="H6" s="13">
        <v>0</v>
      </c>
      <c r="I6" s="13">
        <v>0.6905091030692808</v>
      </c>
      <c r="J6" s="13">
        <v>0.2603501637415977</v>
      </c>
      <c r="K6" s="13">
        <v>0</v>
      </c>
    </row>
    <row r="7" spans="1:11" ht="14.25">
      <c r="A7" s="1">
        <v>3</v>
      </c>
      <c r="B7" s="1" t="s">
        <v>889</v>
      </c>
      <c r="C7" s="3">
        <v>120928.298</v>
      </c>
      <c r="D7" s="3">
        <v>83154.88266000002</v>
      </c>
      <c r="E7" s="6">
        <v>0.05036333107207422</v>
      </c>
      <c r="F7" s="13">
        <v>0.9897134564230597</v>
      </c>
      <c r="G7" s="13">
        <v>0.0014835498421228027</v>
      </c>
      <c r="H7" s="13">
        <v>0.0006440395152832535</v>
      </c>
      <c r="I7" s="13">
        <v>0.0018990098566089343</v>
      </c>
      <c r="J7" s="13">
        <v>0.006259944362925212</v>
      </c>
      <c r="K7" s="13">
        <v>0</v>
      </c>
    </row>
    <row r="8" spans="1:11" ht="14.25">
      <c r="A8" s="1">
        <v>4</v>
      </c>
      <c r="B8" s="1" t="s">
        <v>120</v>
      </c>
      <c r="C8" s="3">
        <v>9194035.379</v>
      </c>
      <c r="D8" s="3">
        <v>2620793.3306890014</v>
      </c>
      <c r="E8" s="6">
        <v>0.002202532850013073</v>
      </c>
      <c r="F8" s="13">
        <v>0.250393421552719</v>
      </c>
      <c r="G8" s="13">
        <v>0.00020880636166604723</v>
      </c>
      <c r="H8" s="13">
        <v>0.25694813508979536</v>
      </c>
      <c r="I8" s="13">
        <v>0.04861528905385002</v>
      </c>
      <c r="J8" s="13">
        <v>0.4438343479419695</v>
      </c>
      <c r="K8" s="13">
        <v>0</v>
      </c>
    </row>
    <row r="9" spans="1:11" ht="14.25">
      <c r="A9" s="1">
        <v>5</v>
      </c>
      <c r="B9" s="1" t="s">
        <v>123</v>
      </c>
      <c r="C9" s="3">
        <v>216672.026</v>
      </c>
      <c r="D9" s="3">
        <v>135097.95389999996</v>
      </c>
      <c r="E9" s="6">
        <v>0.019714016591854455</v>
      </c>
      <c r="F9" s="6">
        <v>0.9871946276705234</v>
      </c>
      <c r="G9" s="6">
        <v>0.003296730197781046</v>
      </c>
      <c r="H9" s="6">
        <v>0.0037223164097178545</v>
      </c>
      <c r="I9" s="6">
        <v>0.005786325721977605</v>
      </c>
      <c r="J9" s="6">
        <v>0</v>
      </c>
      <c r="K9" s="6">
        <v>0</v>
      </c>
    </row>
    <row r="10" spans="1:11" ht="14.25">
      <c r="A10" s="1" t="s">
        <v>845</v>
      </c>
      <c r="B10" s="1" t="s">
        <v>845</v>
      </c>
      <c r="C10" s="3" t="s">
        <v>845</v>
      </c>
      <c r="D10" s="3" t="s">
        <v>845</v>
      </c>
      <c r="E10" s="6" t="s">
        <v>845</v>
      </c>
      <c r="F10" s="6" t="s">
        <v>845</v>
      </c>
      <c r="G10" s="6" t="s">
        <v>845</v>
      </c>
      <c r="H10" s="6" t="s">
        <v>845</v>
      </c>
      <c r="I10" s="6" t="s">
        <v>845</v>
      </c>
      <c r="J10" s="6" t="s">
        <v>845</v>
      </c>
      <c r="K10" s="6" t="s">
        <v>845</v>
      </c>
    </row>
    <row r="11" spans="1:11" ht="14.25">
      <c r="A11" s="1" t="s">
        <v>845</v>
      </c>
      <c r="B11" s="1" t="s">
        <v>845</v>
      </c>
      <c r="C11" s="3" t="s">
        <v>845</v>
      </c>
      <c r="D11" s="3" t="s">
        <v>845</v>
      </c>
      <c r="E11" s="6" t="s">
        <v>845</v>
      </c>
      <c r="F11" s="6" t="s">
        <v>845</v>
      </c>
      <c r="G11" s="6" t="s">
        <v>845</v>
      </c>
      <c r="H11" s="6" t="s">
        <v>845</v>
      </c>
      <c r="I11" s="6" t="s">
        <v>845</v>
      </c>
      <c r="J11" s="6" t="s">
        <v>845</v>
      </c>
      <c r="K11" s="6" t="s">
        <v>845</v>
      </c>
    </row>
    <row r="12" spans="1:11" ht="14.25">
      <c r="A12" s="1" t="s">
        <v>845</v>
      </c>
      <c r="B12" s="1" t="s">
        <v>845</v>
      </c>
      <c r="C12" s="3" t="s">
        <v>845</v>
      </c>
      <c r="D12" s="3" t="s">
        <v>845</v>
      </c>
      <c r="E12" s="6" t="s">
        <v>845</v>
      </c>
      <c r="F12" s="6" t="s">
        <v>845</v>
      </c>
      <c r="G12" s="6" t="s">
        <v>845</v>
      </c>
      <c r="H12" s="6" t="s">
        <v>845</v>
      </c>
      <c r="I12" s="6" t="s">
        <v>845</v>
      </c>
      <c r="J12" s="6" t="s">
        <v>845</v>
      </c>
      <c r="K12" s="6" t="s">
        <v>845</v>
      </c>
    </row>
    <row r="13" spans="1:11" ht="14.25">
      <c r="A13" s="1" t="s">
        <v>845</v>
      </c>
      <c r="B13" s="1" t="s">
        <v>845</v>
      </c>
      <c r="C13" s="3" t="s">
        <v>845</v>
      </c>
      <c r="D13" s="3" t="s">
        <v>845</v>
      </c>
      <c r="E13" s="6" t="s">
        <v>845</v>
      </c>
      <c r="F13" s="6" t="s">
        <v>845</v>
      </c>
      <c r="G13" s="6" t="s">
        <v>845</v>
      </c>
      <c r="H13" s="6" t="s">
        <v>845</v>
      </c>
      <c r="I13" s="6" t="s">
        <v>845</v>
      </c>
      <c r="J13" s="6" t="s">
        <v>845</v>
      </c>
      <c r="K13" s="6" t="s">
        <v>845</v>
      </c>
    </row>
    <row r="14" spans="1:11" ht="14.25">
      <c r="A14" s="1" t="s">
        <v>845</v>
      </c>
      <c r="B14" s="1" t="s">
        <v>845</v>
      </c>
      <c r="C14" s="3" t="s">
        <v>845</v>
      </c>
      <c r="D14" s="3" t="s">
        <v>845</v>
      </c>
      <c r="E14" s="6" t="s">
        <v>845</v>
      </c>
      <c r="F14" s="6" t="s">
        <v>845</v>
      </c>
      <c r="G14" s="6" t="s">
        <v>845</v>
      </c>
      <c r="H14" s="6" t="s">
        <v>845</v>
      </c>
      <c r="I14" s="6" t="s">
        <v>845</v>
      </c>
      <c r="J14" s="6" t="s">
        <v>845</v>
      </c>
      <c r="K14" s="6" t="s">
        <v>845</v>
      </c>
    </row>
  </sheetData>
  <sheetProtection/>
  <mergeCells count="1">
    <mergeCell ref="F3:L3"/>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F5" sqref="F5"/>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2" width="14.421875" style="1" bestFit="1" customWidth="1"/>
    <col min="13" max="16384" width="9.140625" style="1" customWidth="1"/>
  </cols>
  <sheetData>
    <row r="2" ht="14.25">
      <c r="B2" s="2" t="str">
        <f>CONCATENATE(Key!D3,Key!A1," (",Key!B2,")")</f>
        <v>Disaggregated Risk Rates: Peppers (2006)</v>
      </c>
    </row>
    <row r="3" spans="2:12" ht="14.25">
      <c r="B3" s="2"/>
      <c r="F3" s="168" t="s">
        <v>16</v>
      </c>
      <c r="G3" s="168"/>
      <c r="H3" s="168"/>
      <c r="I3" s="168"/>
      <c r="J3" s="168"/>
      <c r="K3" s="168"/>
      <c r="L3" s="168"/>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1021</v>
      </c>
      <c r="C5" s="3">
        <v>8066.498</v>
      </c>
      <c r="D5" s="3">
        <v>7146.2025</v>
      </c>
      <c r="E5" s="6">
        <v>0.009610798647003342</v>
      </c>
      <c r="F5" s="13">
        <v>0.758460994289952</v>
      </c>
      <c r="G5" s="13">
        <v>0.07777889445052377</v>
      </c>
      <c r="H5" s="13">
        <v>4.4016601080868144E-05</v>
      </c>
      <c r="I5" s="13">
        <v>0.1637160946584434</v>
      </c>
      <c r="J5" s="13">
        <v>0</v>
      </c>
      <c r="K5" s="13">
        <v>0</v>
      </c>
    </row>
    <row r="6" spans="1:11" ht="14.25">
      <c r="A6" s="1">
        <v>2</v>
      </c>
      <c r="B6" s="1" t="s">
        <v>96</v>
      </c>
      <c r="C6" s="3">
        <v>63735.359</v>
      </c>
      <c r="D6" s="3">
        <v>0.466</v>
      </c>
      <c r="E6" s="6">
        <v>0</v>
      </c>
      <c r="F6" s="13" t="s">
        <v>845</v>
      </c>
      <c r="G6" s="13" t="s">
        <v>845</v>
      </c>
      <c r="H6" s="13" t="s">
        <v>845</v>
      </c>
      <c r="I6" s="13" t="s">
        <v>845</v>
      </c>
      <c r="J6" s="13" t="s">
        <v>845</v>
      </c>
      <c r="K6" s="13" t="s">
        <v>845</v>
      </c>
    </row>
    <row r="7" spans="1:11" ht="14.25">
      <c r="A7" s="1">
        <v>3</v>
      </c>
      <c r="B7" s="1" t="s">
        <v>889</v>
      </c>
      <c r="C7" s="3">
        <v>4235.811</v>
      </c>
      <c r="D7" s="3">
        <v>6846.9688400000005</v>
      </c>
      <c r="E7" s="6">
        <v>0.06166228264573841</v>
      </c>
      <c r="F7" s="13">
        <v>0.9691332491078642</v>
      </c>
      <c r="G7" s="13">
        <v>0.0308667508921359</v>
      </c>
      <c r="H7" s="13">
        <v>0</v>
      </c>
      <c r="I7" s="13">
        <v>0</v>
      </c>
      <c r="J7" s="13">
        <v>0</v>
      </c>
      <c r="K7" s="13">
        <v>0</v>
      </c>
    </row>
    <row r="8" spans="1:11" ht="14.25">
      <c r="A8" s="1">
        <v>4</v>
      </c>
      <c r="B8" s="1" t="s">
        <v>120</v>
      </c>
      <c r="C8" s="3">
        <v>463664.165</v>
      </c>
      <c r="D8" s="3">
        <v>288607.72849</v>
      </c>
      <c r="E8" s="6">
        <v>0.002382754277533719</v>
      </c>
      <c r="F8" s="13">
        <v>0.08563579616972096</v>
      </c>
      <c r="G8" s="13">
        <v>5.907215343855479E-05</v>
      </c>
      <c r="H8" s="13">
        <v>0.2275250597783919</v>
      </c>
      <c r="I8" s="13">
        <v>0.6867800718984486</v>
      </c>
      <c r="J8" s="13">
        <v>0</v>
      </c>
      <c r="K8" s="13">
        <v>0</v>
      </c>
    </row>
    <row r="9" spans="1:11" ht="14.25">
      <c r="A9" s="1">
        <v>5</v>
      </c>
      <c r="B9" s="1" t="s">
        <v>123</v>
      </c>
      <c r="C9" s="3">
        <v>16270.896</v>
      </c>
      <c r="D9" s="3">
        <v>16578.053</v>
      </c>
      <c r="E9" s="6">
        <v>0.015904141807513848</v>
      </c>
      <c r="F9" s="6">
        <v>0.9039837987817917</v>
      </c>
      <c r="G9" s="6">
        <v>0.0032525549765178674</v>
      </c>
      <c r="H9" s="6">
        <v>0</v>
      </c>
      <c r="I9" s="6">
        <v>0.09276364624169038</v>
      </c>
      <c r="J9" s="6">
        <v>0</v>
      </c>
      <c r="K9" s="6">
        <v>0</v>
      </c>
    </row>
    <row r="10" spans="1:11" ht="14.25">
      <c r="A10" s="1" t="s">
        <v>845</v>
      </c>
      <c r="B10" s="1" t="s">
        <v>845</v>
      </c>
      <c r="C10" s="3" t="s">
        <v>845</v>
      </c>
      <c r="D10" s="3" t="s">
        <v>845</v>
      </c>
      <c r="E10" s="6" t="s">
        <v>845</v>
      </c>
      <c r="F10" s="6" t="s">
        <v>845</v>
      </c>
      <c r="G10" s="6" t="s">
        <v>845</v>
      </c>
      <c r="H10" s="6" t="s">
        <v>845</v>
      </c>
      <c r="I10" s="6" t="s">
        <v>845</v>
      </c>
      <c r="J10" s="6" t="s">
        <v>845</v>
      </c>
      <c r="K10" s="6" t="s">
        <v>845</v>
      </c>
    </row>
    <row r="11" spans="1:11" ht="14.25">
      <c r="A11" s="1" t="s">
        <v>845</v>
      </c>
      <c r="B11" s="1" t="s">
        <v>845</v>
      </c>
      <c r="C11" s="3" t="s">
        <v>845</v>
      </c>
      <c r="D11" s="3" t="s">
        <v>845</v>
      </c>
      <c r="E11" s="6" t="s">
        <v>845</v>
      </c>
      <c r="F11" s="6" t="s">
        <v>845</v>
      </c>
      <c r="G11" s="6" t="s">
        <v>845</v>
      </c>
      <c r="H11" s="6" t="s">
        <v>845</v>
      </c>
      <c r="I11" s="6" t="s">
        <v>845</v>
      </c>
      <c r="J11" s="6" t="s">
        <v>845</v>
      </c>
      <c r="K11" s="6" t="s">
        <v>845</v>
      </c>
    </row>
    <row r="12" spans="1:11" ht="14.25">
      <c r="A12" s="1" t="s">
        <v>845</v>
      </c>
      <c r="B12" s="1" t="s">
        <v>845</v>
      </c>
      <c r="C12" s="3" t="s">
        <v>845</v>
      </c>
      <c r="D12" s="3" t="s">
        <v>845</v>
      </c>
      <c r="E12" s="6" t="s">
        <v>845</v>
      </c>
      <c r="F12" s="6" t="s">
        <v>845</v>
      </c>
      <c r="G12" s="6" t="s">
        <v>845</v>
      </c>
      <c r="H12" s="6" t="s">
        <v>845</v>
      </c>
      <c r="I12" s="6" t="s">
        <v>845</v>
      </c>
      <c r="J12" s="6" t="s">
        <v>845</v>
      </c>
      <c r="K12" s="6" t="s">
        <v>845</v>
      </c>
    </row>
    <row r="13" spans="1:11" ht="14.25">
      <c r="A13" s="1" t="s">
        <v>845</v>
      </c>
      <c r="B13" s="1" t="s">
        <v>845</v>
      </c>
      <c r="C13" s="3" t="s">
        <v>845</v>
      </c>
      <c r="D13" s="3" t="s">
        <v>845</v>
      </c>
      <c r="E13" s="6" t="s">
        <v>845</v>
      </c>
      <c r="F13" s="6" t="s">
        <v>845</v>
      </c>
      <c r="G13" s="6" t="s">
        <v>845</v>
      </c>
      <c r="H13" s="6" t="s">
        <v>845</v>
      </c>
      <c r="I13" s="6" t="s">
        <v>845</v>
      </c>
      <c r="J13" s="6" t="s">
        <v>845</v>
      </c>
      <c r="K13" s="6" t="s">
        <v>845</v>
      </c>
    </row>
    <row r="14" spans="1:11" ht="14.25">
      <c r="A14" s="1" t="s">
        <v>845</v>
      </c>
      <c r="B14" s="1" t="s">
        <v>845</v>
      </c>
      <c r="C14" s="3" t="s">
        <v>845</v>
      </c>
      <c r="D14" s="3" t="s">
        <v>845</v>
      </c>
      <c r="E14" s="6" t="s">
        <v>845</v>
      </c>
      <c r="F14" s="6" t="s">
        <v>845</v>
      </c>
      <c r="G14" s="6" t="s">
        <v>845</v>
      </c>
      <c r="H14" s="6" t="s">
        <v>845</v>
      </c>
      <c r="I14" s="6" t="s">
        <v>845</v>
      </c>
      <c r="J14" s="6" t="s">
        <v>845</v>
      </c>
      <c r="K14" s="6" t="s">
        <v>845</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F5" sqref="F5"/>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(",Key!B3,")")</f>
        <v>Disaggregated Risk Rates: Peppers (2007)</v>
      </c>
    </row>
    <row r="3" spans="2:12" ht="14.25">
      <c r="B3" s="2"/>
      <c r="F3" s="168" t="s">
        <v>16</v>
      </c>
      <c r="G3" s="168"/>
      <c r="H3" s="168"/>
      <c r="I3" s="168"/>
      <c r="J3" s="168"/>
      <c r="K3" s="168"/>
      <c r="L3" s="168"/>
    </row>
    <row r="4" spans="2:11" s="14" customFormat="1" ht="14.25">
      <c r="B4" s="15" t="str">
        <f>'Risk Rates (2006)'!B4</f>
        <v>Country</v>
      </c>
      <c r="C4" s="15" t="str">
        <f>'Risk Rates (2006)'!C4</f>
        <v>Imports (MTs)</v>
      </c>
      <c r="D4" s="15" t="str">
        <f>'Risk Rates (2006)'!D4</f>
        <v>Entered (MTs)</v>
      </c>
      <c r="E4" s="15" t="str">
        <f>'Risk Rates (2006)'!E4</f>
        <v>Risk Rate</v>
      </c>
      <c r="F4" s="15" t="str">
        <f>'Risk Rates (2006)'!F4</f>
        <v>Actionable Pests </v>
      </c>
      <c r="G4" s="15" t="str">
        <f>'Risk Rates (2006)'!G4</f>
        <v>Phyto Descrepancy</v>
      </c>
      <c r="H4" s="15" t="str">
        <f>'Risk Rates (2006)'!H4</f>
        <v>Contamination</v>
      </c>
      <c r="I4" s="15" t="str">
        <f>'Risk Rates (2006)'!I4</f>
        <v>Prohibited Product </v>
      </c>
      <c r="J4" s="15" t="str">
        <f>'Risk Rates (2006)'!J4</f>
        <v>Wood Packing Material Violation</v>
      </c>
      <c r="K4" s="15" t="str">
        <f>'Risk Rates (2006)'!K4</f>
        <v>Unknown Pest</v>
      </c>
    </row>
    <row r="5" spans="1:11" ht="14.25">
      <c r="A5" s="1">
        <v>1</v>
      </c>
      <c r="B5" s="1" t="s">
        <v>1021</v>
      </c>
      <c r="C5" s="3">
        <v>8151.504</v>
      </c>
      <c r="D5" s="3">
        <v>7423.9461200000005</v>
      </c>
      <c r="E5" s="6">
        <v>0.024322434669779312</v>
      </c>
      <c r="F5" s="13">
        <v>0.7985018863639576</v>
      </c>
      <c r="G5" s="13">
        <v>0.03414981109145049</v>
      </c>
      <c r="H5" s="13">
        <v>0</v>
      </c>
      <c r="I5" s="13">
        <v>0.16734830254459196</v>
      </c>
      <c r="J5" s="13">
        <v>0</v>
      </c>
      <c r="K5" s="13">
        <v>0</v>
      </c>
    </row>
    <row r="6" spans="1:11" ht="14.25">
      <c r="A6" s="1">
        <v>2</v>
      </c>
      <c r="B6" s="1" t="s">
        <v>96</v>
      </c>
      <c r="C6" s="3">
        <v>71397.321</v>
      </c>
      <c r="D6" s="3">
        <v>16.005</v>
      </c>
      <c r="E6" s="6">
        <v>0</v>
      </c>
      <c r="F6" s="13" t="s">
        <v>845</v>
      </c>
      <c r="G6" s="13" t="s">
        <v>845</v>
      </c>
      <c r="H6" s="13" t="s">
        <v>845</v>
      </c>
      <c r="I6" s="13" t="s">
        <v>845</v>
      </c>
      <c r="J6" s="13" t="s">
        <v>845</v>
      </c>
      <c r="K6" s="13" t="s">
        <v>845</v>
      </c>
    </row>
    <row r="7" spans="1:11" ht="14.25">
      <c r="A7" s="1">
        <v>3</v>
      </c>
      <c r="B7" s="1" t="s">
        <v>889</v>
      </c>
      <c r="C7" s="3">
        <v>5083.643</v>
      </c>
      <c r="D7" s="3">
        <v>7565.40654</v>
      </c>
      <c r="E7" s="6">
        <v>0.06706440509551428</v>
      </c>
      <c r="F7" s="13">
        <v>1</v>
      </c>
      <c r="G7" s="13">
        <v>0</v>
      </c>
      <c r="H7" s="13">
        <v>0</v>
      </c>
      <c r="I7" s="13">
        <v>0</v>
      </c>
      <c r="J7" s="13">
        <v>0</v>
      </c>
      <c r="K7" s="13">
        <v>0</v>
      </c>
    </row>
    <row r="8" spans="1:11" ht="14.25">
      <c r="A8" s="1">
        <v>4</v>
      </c>
      <c r="B8" s="1" t="s">
        <v>120</v>
      </c>
      <c r="C8" s="3">
        <v>491197.481</v>
      </c>
      <c r="D8" s="3">
        <v>231244.82950999998</v>
      </c>
      <c r="E8" s="6">
        <v>0.002621130451803322</v>
      </c>
      <c r="F8" s="13">
        <v>0.07745294235891902</v>
      </c>
      <c r="G8" s="13">
        <v>0.00026108342175132365</v>
      </c>
      <c r="H8" s="13">
        <v>0.15075128278174132</v>
      </c>
      <c r="I8" s="13">
        <v>0.12160398321511398</v>
      </c>
      <c r="J8" s="13">
        <v>0.6499307082224745</v>
      </c>
      <c r="K8" s="13">
        <v>0</v>
      </c>
    </row>
    <row r="9" spans="1:11" ht="14.25">
      <c r="A9" s="1">
        <v>5</v>
      </c>
      <c r="B9" s="1" t="s">
        <v>123</v>
      </c>
      <c r="C9" s="3">
        <v>9624.511</v>
      </c>
      <c r="D9" s="3">
        <v>11873.906</v>
      </c>
      <c r="E9" s="6">
        <v>0.00877411799223299</v>
      </c>
      <c r="F9" s="6">
        <v>0.9846432277715348</v>
      </c>
      <c r="G9" s="6">
        <v>0.015356772228465064</v>
      </c>
      <c r="H9" s="6">
        <v>0</v>
      </c>
      <c r="I9" s="6">
        <v>0</v>
      </c>
      <c r="J9" s="6">
        <v>0</v>
      </c>
      <c r="K9" s="6">
        <v>0</v>
      </c>
    </row>
    <row r="10" spans="1:11" ht="14.25">
      <c r="A10" s="1" t="s">
        <v>845</v>
      </c>
      <c r="B10" s="1" t="s">
        <v>845</v>
      </c>
      <c r="C10" s="3" t="s">
        <v>845</v>
      </c>
      <c r="D10" s="3" t="s">
        <v>845</v>
      </c>
      <c r="E10" s="6" t="s">
        <v>845</v>
      </c>
      <c r="F10" s="6" t="s">
        <v>845</v>
      </c>
      <c r="G10" s="6" t="s">
        <v>845</v>
      </c>
      <c r="H10" s="6" t="s">
        <v>845</v>
      </c>
      <c r="I10" s="6" t="s">
        <v>845</v>
      </c>
      <c r="J10" s="6" t="s">
        <v>845</v>
      </c>
      <c r="K10" s="6" t="s">
        <v>845</v>
      </c>
    </row>
    <row r="11" spans="1:11" ht="14.25">
      <c r="A11" s="1" t="s">
        <v>845</v>
      </c>
      <c r="B11" s="1" t="s">
        <v>845</v>
      </c>
      <c r="C11" s="3" t="s">
        <v>845</v>
      </c>
      <c r="D11" s="3" t="s">
        <v>845</v>
      </c>
      <c r="E11" s="6" t="s">
        <v>845</v>
      </c>
      <c r="F11" s="6" t="s">
        <v>845</v>
      </c>
      <c r="G11" s="6" t="s">
        <v>845</v>
      </c>
      <c r="H11" s="6" t="s">
        <v>845</v>
      </c>
      <c r="I11" s="6" t="s">
        <v>845</v>
      </c>
      <c r="J11" s="6" t="s">
        <v>845</v>
      </c>
      <c r="K11" s="6" t="s">
        <v>845</v>
      </c>
    </row>
    <row r="12" spans="1:11" ht="14.25">
      <c r="A12" s="1" t="s">
        <v>845</v>
      </c>
      <c r="B12" s="1" t="s">
        <v>845</v>
      </c>
      <c r="C12" s="3" t="s">
        <v>845</v>
      </c>
      <c r="D12" s="3" t="s">
        <v>845</v>
      </c>
      <c r="E12" s="6" t="s">
        <v>845</v>
      </c>
      <c r="F12" s="6" t="s">
        <v>845</v>
      </c>
      <c r="G12" s="6" t="s">
        <v>845</v>
      </c>
      <c r="H12" s="6" t="s">
        <v>845</v>
      </c>
      <c r="I12" s="6" t="s">
        <v>845</v>
      </c>
      <c r="J12" s="6" t="s">
        <v>845</v>
      </c>
      <c r="K12" s="6" t="s">
        <v>845</v>
      </c>
    </row>
    <row r="13" spans="1:11" ht="14.25">
      <c r="A13" s="1" t="s">
        <v>845</v>
      </c>
      <c r="B13" s="1" t="s">
        <v>845</v>
      </c>
      <c r="C13" s="3" t="s">
        <v>845</v>
      </c>
      <c r="D13" s="3" t="s">
        <v>845</v>
      </c>
      <c r="E13" s="6" t="s">
        <v>845</v>
      </c>
      <c r="F13" s="6" t="s">
        <v>845</v>
      </c>
      <c r="G13" s="6" t="s">
        <v>845</v>
      </c>
      <c r="H13" s="6" t="s">
        <v>845</v>
      </c>
      <c r="I13" s="6" t="s">
        <v>845</v>
      </c>
      <c r="J13" s="6" t="s">
        <v>845</v>
      </c>
      <c r="K13" s="6" t="s">
        <v>845</v>
      </c>
    </row>
    <row r="14" spans="1:11" ht="14.25">
      <c r="A14" s="1" t="s">
        <v>845</v>
      </c>
      <c r="B14" s="1" t="s">
        <v>845</v>
      </c>
      <c r="C14" s="3" t="s">
        <v>845</v>
      </c>
      <c r="D14" s="3" t="s">
        <v>845</v>
      </c>
      <c r="E14" s="6" t="s">
        <v>845</v>
      </c>
      <c r="F14" s="6" t="s">
        <v>845</v>
      </c>
      <c r="G14" s="6" t="s">
        <v>845</v>
      </c>
      <c r="H14" s="6" t="s">
        <v>845</v>
      </c>
      <c r="I14" s="6" t="s">
        <v>845</v>
      </c>
      <c r="J14" s="6" t="s">
        <v>845</v>
      </c>
      <c r="K14" s="6" t="s">
        <v>845</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F5" sqref="F5"/>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(",Key!B4,")")</f>
        <v>Disaggregated Risk Rates: Peppers (2008)</v>
      </c>
    </row>
    <row r="3" spans="2:12" ht="14.25">
      <c r="B3" s="2"/>
      <c r="F3" s="168" t="s">
        <v>16</v>
      </c>
      <c r="G3" s="168"/>
      <c r="H3" s="168"/>
      <c r="I3" s="168"/>
      <c r="J3" s="168"/>
      <c r="K3" s="168"/>
      <c r="L3" s="168"/>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1021</v>
      </c>
      <c r="C5" s="3">
        <v>10124.947</v>
      </c>
      <c r="D5" s="3">
        <v>9313.93311</v>
      </c>
      <c r="E5" s="6">
        <v>0.007631044120042582</v>
      </c>
      <c r="F5" s="13">
        <v>0.8504147560335563</v>
      </c>
      <c r="G5" s="13">
        <v>0.0307179933601946</v>
      </c>
      <c r="H5" s="13">
        <v>0</v>
      </c>
      <c r="I5" s="13">
        <v>0.11886725060624882</v>
      </c>
      <c r="J5" s="13">
        <v>0</v>
      </c>
      <c r="K5" s="13">
        <v>0</v>
      </c>
    </row>
    <row r="6" spans="1:11" ht="14.25">
      <c r="A6" s="1">
        <v>2</v>
      </c>
      <c r="B6" s="1" t="s">
        <v>96</v>
      </c>
      <c r="C6" s="3">
        <v>67397.762</v>
      </c>
      <c r="D6" s="3">
        <v>4154.157200000001</v>
      </c>
      <c r="E6" s="6">
        <v>0</v>
      </c>
      <c r="F6" s="13" t="s">
        <v>845</v>
      </c>
      <c r="G6" s="13" t="s">
        <v>845</v>
      </c>
      <c r="H6" s="13" t="s">
        <v>845</v>
      </c>
      <c r="I6" s="13" t="s">
        <v>845</v>
      </c>
      <c r="J6" s="13" t="s">
        <v>845</v>
      </c>
      <c r="K6" s="13" t="s">
        <v>845</v>
      </c>
    </row>
    <row r="7" spans="1:11" ht="14.25">
      <c r="A7" s="1">
        <v>3</v>
      </c>
      <c r="B7" s="1" t="s">
        <v>889</v>
      </c>
      <c r="C7" s="3">
        <v>4928.556</v>
      </c>
      <c r="D7" s="3">
        <v>6854.043100000001</v>
      </c>
      <c r="E7" s="6">
        <v>0.07406439074635306</v>
      </c>
      <c r="F7" s="13">
        <v>1</v>
      </c>
      <c r="G7" s="13">
        <v>0</v>
      </c>
      <c r="H7" s="13">
        <v>0</v>
      </c>
      <c r="I7" s="13">
        <v>0</v>
      </c>
      <c r="J7" s="13">
        <v>0</v>
      </c>
      <c r="K7" s="13">
        <v>0</v>
      </c>
    </row>
    <row r="8" spans="1:11" ht="14.25">
      <c r="A8" s="1">
        <v>4</v>
      </c>
      <c r="B8" s="1" t="s">
        <v>120</v>
      </c>
      <c r="C8" s="3">
        <v>524634.477</v>
      </c>
      <c r="D8" s="3">
        <v>245458.44348999998</v>
      </c>
      <c r="E8" s="6">
        <v>0.0014082765164205233</v>
      </c>
      <c r="F8" s="13">
        <v>0.11166607150224246</v>
      </c>
      <c r="G8" s="13">
        <v>0</v>
      </c>
      <c r="H8" s="13">
        <v>0.11356275505197466</v>
      </c>
      <c r="I8" s="13">
        <v>7.635557378464952E-06</v>
      </c>
      <c r="J8" s="13">
        <v>0.7747635378884044</v>
      </c>
      <c r="K8" s="13">
        <v>0</v>
      </c>
    </row>
    <row r="9" spans="1:11" ht="14.25">
      <c r="A9" s="1">
        <v>5</v>
      </c>
      <c r="B9" s="1" t="s">
        <v>123</v>
      </c>
      <c r="C9" s="3">
        <v>10175.836</v>
      </c>
      <c r="D9" s="3">
        <v>18061.5474</v>
      </c>
      <c r="E9" s="6">
        <v>0.01005135002929305</v>
      </c>
      <c r="F9" s="6">
        <v>0.9971356575877229</v>
      </c>
      <c r="G9" s="6">
        <v>0</v>
      </c>
      <c r="H9" s="6">
        <v>0</v>
      </c>
      <c r="I9" s="6">
        <v>0.002864342412277186</v>
      </c>
      <c r="J9" s="6">
        <v>0</v>
      </c>
      <c r="K9" s="6">
        <v>0</v>
      </c>
    </row>
    <row r="10" spans="1:11" ht="14.25">
      <c r="A10" s="1" t="s">
        <v>845</v>
      </c>
      <c r="B10" s="1" t="s">
        <v>845</v>
      </c>
      <c r="C10" s="3" t="s">
        <v>845</v>
      </c>
      <c r="D10" s="3" t="s">
        <v>845</v>
      </c>
      <c r="E10" s="6" t="s">
        <v>845</v>
      </c>
      <c r="F10" s="6" t="s">
        <v>845</v>
      </c>
      <c r="G10" s="6" t="s">
        <v>845</v>
      </c>
      <c r="H10" s="6" t="s">
        <v>845</v>
      </c>
      <c r="I10" s="6" t="s">
        <v>845</v>
      </c>
      <c r="J10" s="6" t="s">
        <v>845</v>
      </c>
      <c r="K10" s="6" t="s">
        <v>845</v>
      </c>
    </row>
    <row r="11" spans="1:11" ht="14.25">
      <c r="A11" s="1" t="s">
        <v>845</v>
      </c>
      <c r="B11" s="1" t="s">
        <v>845</v>
      </c>
      <c r="C11" s="3" t="s">
        <v>845</v>
      </c>
      <c r="D11" s="3" t="s">
        <v>845</v>
      </c>
      <c r="E11" s="6" t="s">
        <v>845</v>
      </c>
      <c r="F11" s="6" t="s">
        <v>845</v>
      </c>
      <c r="G11" s="6" t="s">
        <v>845</v>
      </c>
      <c r="H11" s="6" t="s">
        <v>845</v>
      </c>
      <c r="I11" s="6" t="s">
        <v>845</v>
      </c>
      <c r="J11" s="6" t="s">
        <v>845</v>
      </c>
      <c r="K11" s="6" t="s">
        <v>845</v>
      </c>
    </row>
    <row r="12" spans="1:11" ht="14.25">
      <c r="A12" s="1" t="s">
        <v>845</v>
      </c>
      <c r="B12" s="1" t="s">
        <v>845</v>
      </c>
      <c r="C12" s="3" t="s">
        <v>845</v>
      </c>
      <c r="D12" s="3" t="s">
        <v>845</v>
      </c>
      <c r="E12" s="6" t="s">
        <v>845</v>
      </c>
      <c r="F12" s="6" t="s">
        <v>845</v>
      </c>
      <c r="G12" s="6" t="s">
        <v>845</v>
      </c>
      <c r="H12" s="6" t="s">
        <v>845</v>
      </c>
      <c r="I12" s="6" t="s">
        <v>845</v>
      </c>
      <c r="J12" s="6" t="s">
        <v>845</v>
      </c>
      <c r="K12" s="6" t="s">
        <v>845</v>
      </c>
    </row>
    <row r="13" spans="1:11" ht="14.25">
      <c r="A13" s="1" t="s">
        <v>845</v>
      </c>
      <c r="B13" s="1" t="s">
        <v>845</v>
      </c>
      <c r="C13" s="3" t="s">
        <v>845</v>
      </c>
      <c r="D13" s="3" t="s">
        <v>845</v>
      </c>
      <c r="E13" s="6" t="s">
        <v>845</v>
      </c>
      <c r="F13" s="6" t="s">
        <v>845</v>
      </c>
      <c r="G13" s="6" t="s">
        <v>845</v>
      </c>
      <c r="H13" s="6" t="s">
        <v>845</v>
      </c>
      <c r="I13" s="6" t="s">
        <v>845</v>
      </c>
      <c r="J13" s="6" t="s">
        <v>845</v>
      </c>
      <c r="K13" s="6" t="s">
        <v>845</v>
      </c>
    </row>
    <row r="14" spans="1:11" ht="14.25">
      <c r="A14" s="1" t="s">
        <v>845</v>
      </c>
      <c r="B14" s="1" t="s">
        <v>845</v>
      </c>
      <c r="C14" s="3" t="s">
        <v>845</v>
      </c>
      <c r="D14" s="3" t="s">
        <v>845</v>
      </c>
      <c r="E14" s="6" t="s">
        <v>845</v>
      </c>
      <c r="F14" s="6" t="s">
        <v>845</v>
      </c>
      <c r="G14" s="6" t="s">
        <v>845</v>
      </c>
      <c r="H14" s="6" t="s">
        <v>845</v>
      </c>
      <c r="I14" s="6" t="s">
        <v>845</v>
      </c>
      <c r="J14" s="6" t="s">
        <v>845</v>
      </c>
      <c r="K14" s="6" t="s">
        <v>845</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F5" sqref="F5"/>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(",Key!B5,")")</f>
        <v>Disaggregated Risk Rates: Peppers (2009)</v>
      </c>
    </row>
    <row r="3" spans="2:12" ht="14.25">
      <c r="B3" s="2"/>
      <c r="F3" s="168" t="s">
        <v>16</v>
      </c>
      <c r="G3" s="168"/>
      <c r="H3" s="168"/>
      <c r="I3" s="168"/>
      <c r="J3" s="168"/>
      <c r="K3" s="168"/>
      <c r="L3" s="168"/>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1021</v>
      </c>
      <c r="C5" s="3">
        <v>11945.89437</v>
      </c>
      <c r="D5" s="3">
        <v>11031.777320000003</v>
      </c>
      <c r="E5" s="6">
        <v>0.005446956062526869</v>
      </c>
      <c r="F5" s="13">
        <v>0.7583848858751425</v>
      </c>
      <c r="G5" s="13">
        <v>0.050101761959512506</v>
      </c>
      <c r="H5" s="13">
        <v>0</v>
      </c>
      <c r="I5" s="13">
        <v>0.19151335216534499</v>
      </c>
      <c r="J5" s="13">
        <v>0</v>
      </c>
      <c r="K5" s="13">
        <v>0</v>
      </c>
    </row>
    <row r="6" spans="1:11" ht="14.25">
      <c r="A6" s="1">
        <v>2</v>
      </c>
      <c r="B6" s="1" t="s">
        <v>96</v>
      </c>
      <c r="C6" s="3">
        <v>73668.844</v>
      </c>
      <c r="D6" s="3">
        <v>3062.9383900000003</v>
      </c>
      <c r="E6" s="6">
        <v>0</v>
      </c>
      <c r="F6" s="13" t="s">
        <v>845</v>
      </c>
      <c r="G6" s="13" t="s">
        <v>845</v>
      </c>
      <c r="H6" s="13" t="s">
        <v>845</v>
      </c>
      <c r="I6" s="13" t="s">
        <v>845</v>
      </c>
      <c r="J6" s="13" t="s">
        <v>845</v>
      </c>
      <c r="K6" s="13" t="s">
        <v>845</v>
      </c>
    </row>
    <row r="7" spans="1:11" ht="14.25">
      <c r="A7" s="1">
        <v>3</v>
      </c>
      <c r="B7" s="1" t="s">
        <v>889</v>
      </c>
      <c r="C7" s="3">
        <v>4710.028</v>
      </c>
      <c r="D7" s="3">
        <v>8289.4502</v>
      </c>
      <c r="E7" s="6">
        <v>0.07612040531669653</v>
      </c>
      <c r="F7" s="13">
        <v>0.9994819345872539</v>
      </c>
      <c r="G7" s="13">
        <v>0.0005180654127462748</v>
      </c>
      <c r="H7" s="13">
        <v>0</v>
      </c>
      <c r="I7" s="13">
        <v>0</v>
      </c>
      <c r="J7" s="13">
        <v>0</v>
      </c>
      <c r="K7" s="13">
        <v>0</v>
      </c>
    </row>
    <row r="8" spans="1:11" ht="14.25">
      <c r="A8" s="1">
        <v>4</v>
      </c>
      <c r="B8" s="1" t="s">
        <v>120</v>
      </c>
      <c r="C8" s="3">
        <v>541432.866</v>
      </c>
      <c r="D8" s="3">
        <v>278759.7173</v>
      </c>
      <c r="E8" s="6">
        <v>0.0018531606638251957</v>
      </c>
      <c r="F8" s="13">
        <v>0.1701507559956216</v>
      </c>
      <c r="G8" s="13">
        <v>0.0009495871144670043</v>
      </c>
      <c r="H8" s="13">
        <v>0.2064334210864846</v>
      </c>
      <c r="I8" s="13">
        <v>0.004102147874400913</v>
      </c>
      <c r="J8" s="13">
        <v>0.6183640879290259</v>
      </c>
      <c r="K8" s="13">
        <v>0</v>
      </c>
    </row>
    <row r="9" spans="1:11" ht="14.25">
      <c r="A9" s="1">
        <v>5</v>
      </c>
      <c r="B9" s="1" t="s">
        <v>123</v>
      </c>
      <c r="C9" s="3">
        <v>17223.852</v>
      </c>
      <c r="D9" s="3">
        <v>18348.888199999998</v>
      </c>
      <c r="E9" s="6">
        <v>0.01078396552534045</v>
      </c>
      <c r="F9" s="6">
        <v>0.9994763599583946</v>
      </c>
      <c r="G9" s="6">
        <v>0.0005236400416051975</v>
      </c>
      <c r="H9" s="6">
        <v>0</v>
      </c>
      <c r="I9" s="6">
        <v>0</v>
      </c>
      <c r="J9" s="6">
        <v>0</v>
      </c>
      <c r="K9" s="6">
        <v>0</v>
      </c>
    </row>
    <row r="10" spans="1:11" ht="14.25">
      <c r="A10" s="1" t="s">
        <v>845</v>
      </c>
      <c r="B10" s="1" t="s">
        <v>845</v>
      </c>
      <c r="C10" s="3" t="s">
        <v>845</v>
      </c>
      <c r="D10" s="3" t="s">
        <v>845</v>
      </c>
      <c r="E10" s="6" t="s">
        <v>845</v>
      </c>
      <c r="F10" s="6" t="s">
        <v>845</v>
      </c>
      <c r="G10" s="6" t="s">
        <v>845</v>
      </c>
      <c r="H10" s="6" t="s">
        <v>845</v>
      </c>
      <c r="I10" s="6" t="s">
        <v>845</v>
      </c>
      <c r="J10" s="6" t="s">
        <v>845</v>
      </c>
      <c r="K10" s="6" t="s">
        <v>845</v>
      </c>
    </row>
    <row r="11" spans="1:11" ht="14.25">
      <c r="A11" s="1" t="s">
        <v>845</v>
      </c>
      <c r="B11" s="1" t="s">
        <v>845</v>
      </c>
      <c r="C11" s="3" t="s">
        <v>845</v>
      </c>
      <c r="D11" s="3" t="s">
        <v>845</v>
      </c>
      <c r="E11" s="6" t="s">
        <v>845</v>
      </c>
      <c r="F11" s="6" t="s">
        <v>845</v>
      </c>
      <c r="G11" s="6" t="s">
        <v>845</v>
      </c>
      <c r="H11" s="6" t="s">
        <v>845</v>
      </c>
      <c r="I11" s="6" t="s">
        <v>845</v>
      </c>
      <c r="J11" s="6" t="s">
        <v>845</v>
      </c>
      <c r="K11" s="6" t="s">
        <v>845</v>
      </c>
    </row>
    <row r="12" spans="1:11" ht="14.25">
      <c r="A12" s="1" t="s">
        <v>845</v>
      </c>
      <c r="B12" s="1" t="s">
        <v>845</v>
      </c>
      <c r="C12" s="3" t="s">
        <v>845</v>
      </c>
      <c r="D12" s="3" t="s">
        <v>845</v>
      </c>
      <c r="E12" s="6" t="s">
        <v>845</v>
      </c>
      <c r="F12" s="6" t="s">
        <v>845</v>
      </c>
      <c r="G12" s="6" t="s">
        <v>845</v>
      </c>
      <c r="H12" s="6" t="s">
        <v>845</v>
      </c>
      <c r="I12" s="6" t="s">
        <v>845</v>
      </c>
      <c r="J12" s="6" t="s">
        <v>845</v>
      </c>
      <c r="K12" s="6" t="s">
        <v>845</v>
      </c>
    </row>
    <row r="13" spans="1:11" ht="14.25">
      <c r="A13" s="1" t="s">
        <v>845</v>
      </c>
      <c r="B13" s="1" t="s">
        <v>845</v>
      </c>
      <c r="C13" s="3" t="s">
        <v>845</v>
      </c>
      <c r="D13" s="3" t="s">
        <v>845</v>
      </c>
      <c r="E13" s="6" t="s">
        <v>845</v>
      </c>
      <c r="F13" s="6" t="s">
        <v>845</v>
      </c>
      <c r="G13" s="6" t="s">
        <v>845</v>
      </c>
      <c r="H13" s="6" t="s">
        <v>845</v>
      </c>
      <c r="I13" s="6" t="s">
        <v>845</v>
      </c>
      <c r="J13" s="6" t="s">
        <v>845</v>
      </c>
      <c r="K13" s="6" t="s">
        <v>845</v>
      </c>
    </row>
    <row r="14" spans="1:11" ht="14.25">
      <c r="A14" s="1" t="s">
        <v>845</v>
      </c>
      <c r="B14" s="1" t="s">
        <v>845</v>
      </c>
      <c r="C14" s="3" t="s">
        <v>845</v>
      </c>
      <c r="D14" s="3" t="s">
        <v>845</v>
      </c>
      <c r="E14" s="6" t="s">
        <v>845</v>
      </c>
      <c r="F14" s="6" t="s">
        <v>845</v>
      </c>
      <c r="G14" s="6" t="s">
        <v>845</v>
      </c>
      <c r="H14" s="6" t="s">
        <v>845</v>
      </c>
      <c r="I14" s="6" t="s">
        <v>845</v>
      </c>
      <c r="J14" s="6" t="s">
        <v>845</v>
      </c>
      <c r="K14" s="6" t="s">
        <v>845</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F5" sqref="F5"/>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(",Key!B6,")")</f>
        <v>Disaggregated Risk Rates: Peppers (2010)</v>
      </c>
    </row>
    <row r="3" spans="2:12" ht="14.25">
      <c r="B3" s="2"/>
      <c r="F3" s="168" t="s">
        <v>16</v>
      </c>
      <c r="G3" s="168"/>
      <c r="H3" s="168"/>
      <c r="I3" s="168"/>
      <c r="J3" s="168"/>
      <c r="K3" s="168"/>
      <c r="L3" s="168"/>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1021</v>
      </c>
      <c r="C5" s="3">
        <v>10701.43669</v>
      </c>
      <c r="D5" s="3">
        <v>12664.23489</v>
      </c>
      <c r="E5" s="6">
        <v>0.016174957631337958</v>
      </c>
      <c r="F5" s="13">
        <v>0.9842294518007514</v>
      </c>
      <c r="G5" s="13">
        <v>0.0012637296265927652</v>
      </c>
      <c r="H5" s="13">
        <v>0</v>
      </c>
      <c r="I5" s="13">
        <v>0.014506818572655806</v>
      </c>
      <c r="J5" s="13">
        <v>0</v>
      </c>
      <c r="K5" s="13">
        <v>0</v>
      </c>
    </row>
    <row r="6" spans="1:11" ht="14.25">
      <c r="A6" s="1">
        <v>2</v>
      </c>
      <c r="B6" s="1" t="s">
        <v>96</v>
      </c>
      <c r="C6" s="3">
        <v>88254.318</v>
      </c>
      <c r="D6" s="3">
        <v>4902.905650000001</v>
      </c>
      <c r="E6" s="6">
        <v>0.02399126045388657</v>
      </c>
      <c r="F6" s="13">
        <v>0</v>
      </c>
      <c r="G6" s="13">
        <v>0.1022445674276467</v>
      </c>
      <c r="H6" s="13">
        <v>0</v>
      </c>
      <c r="I6" s="13">
        <v>0.8977554325723534</v>
      </c>
      <c r="J6" s="13">
        <v>0</v>
      </c>
      <c r="K6" s="13">
        <v>0</v>
      </c>
    </row>
    <row r="7" spans="1:11" ht="14.25">
      <c r="A7" s="1">
        <v>3</v>
      </c>
      <c r="B7" s="1" t="s">
        <v>889</v>
      </c>
      <c r="C7" s="3">
        <v>6569.453</v>
      </c>
      <c r="D7" s="3">
        <v>11049.3078</v>
      </c>
      <c r="E7" s="6">
        <v>0.08618486405009775</v>
      </c>
      <c r="F7" s="13">
        <v>0.988512374062476</v>
      </c>
      <c r="G7" s="13">
        <v>0</v>
      </c>
      <c r="H7" s="13">
        <v>0</v>
      </c>
      <c r="I7" s="13">
        <v>0</v>
      </c>
      <c r="J7" s="13">
        <v>0.011487625937524025</v>
      </c>
      <c r="K7" s="13">
        <v>0</v>
      </c>
    </row>
    <row r="8" spans="1:11" ht="14.25">
      <c r="A8" s="1">
        <v>4</v>
      </c>
      <c r="B8" s="1" t="s">
        <v>120</v>
      </c>
      <c r="C8" s="3">
        <v>639714.142</v>
      </c>
      <c r="D8" s="3">
        <v>355885.23189</v>
      </c>
      <c r="E8" s="6">
        <v>0.001398965069069606</v>
      </c>
      <c r="F8" s="13">
        <v>0.1856389007227008</v>
      </c>
      <c r="G8" s="13">
        <v>0</v>
      </c>
      <c r="H8" s="13">
        <v>0.35352631731083844</v>
      </c>
      <c r="I8" s="13">
        <v>0.0005005069697998152</v>
      </c>
      <c r="J8" s="13">
        <v>0.46033427499666074</v>
      </c>
      <c r="K8" s="13">
        <v>0</v>
      </c>
    </row>
    <row r="9" spans="1:11" ht="14.25">
      <c r="A9" s="1">
        <v>5</v>
      </c>
      <c r="B9" s="1" t="s">
        <v>123</v>
      </c>
      <c r="C9" s="3">
        <v>18237.786</v>
      </c>
      <c r="D9" s="3">
        <v>16970.25</v>
      </c>
      <c r="E9" s="6">
        <v>0.02951697842572182</v>
      </c>
      <c r="F9" s="6">
        <v>0.9978097075203598</v>
      </c>
      <c r="G9" s="6">
        <v>0.0014137722977890547</v>
      </c>
      <c r="H9" s="6">
        <v>0</v>
      </c>
      <c r="I9" s="6">
        <v>0.000776520181851004</v>
      </c>
      <c r="J9" s="6">
        <v>0</v>
      </c>
      <c r="K9" s="6">
        <v>0</v>
      </c>
    </row>
    <row r="10" spans="1:11" ht="14.25">
      <c r="A10" s="1" t="s">
        <v>845</v>
      </c>
      <c r="B10" s="1" t="s">
        <v>845</v>
      </c>
      <c r="C10" s="3" t="s">
        <v>845</v>
      </c>
      <c r="D10" s="3" t="s">
        <v>845</v>
      </c>
      <c r="E10" s="6" t="s">
        <v>845</v>
      </c>
      <c r="F10" s="6" t="s">
        <v>845</v>
      </c>
      <c r="G10" s="6" t="s">
        <v>845</v>
      </c>
      <c r="H10" s="6" t="s">
        <v>845</v>
      </c>
      <c r="I10" s="6" t="s">
        <v>845</v>
      </c>
      <c r="J10" s="6" t="s">
        <v>845</v>
      </c>
      <c r="K10" s="6" t="s">
        <v>845</v>
      </c>
    </row>
    <row r="11" spans="1:11" ht="14.25">
      <c r="A11" s="1" t="s">
        <v>845</v>
      </c>
      <c r="B11" s="1" t="s">
        <v>845</v>
      </c>
      <c r="C11" s="3" t="s">
        <v>845</v>
      </c>
      <c r="D11" s="3" t="s">
        <v>845</v>
      </c>
      <c r="E11" s="6" t="s">
        <v>845</v>
      </c>
      <c r="F11" s="6" t="s">
        <v>845</v>
      </c>
      <c r="G11" s="6" t="s">
        <v>845</v>
      </c>
      <c r="H11" s="6" t="s">
        <v>845</v>
      </c>
      <c r="I11" s="6" t="s">
        <v>845</v>
      </c>
      <c r="J11" s="6" t="s">
        <v>845</v>
      </c>
      <c r="K11" s="6" t="s">
        <v>845</v>
      </c>
    </row>
    <row r="12" spans="1:11" ht="14.25">
      <c r="A12" s="1" t="s">
        <v>845</v>
      </c>
      <c r="B12" s="1" t="s">
        <v>845</v>
      </c>
      <c r="C12" s="3" t="s">
        <v>845</v>
      </c>
      <c r="D12" s="3" t="s">
        <v>845</v>
      </c>
      <c r="E12" s="6" t="s">
        <v>845</v>
      </c>
      <c r="F12" s="6" t="s">
        <v>845</v>
      </c>
      <c r="G12" s="6" t="s">
        <v>845</v>
      </c>
      <c r="H12" s="6" t="s">
        <v>845</v>
      </c>
      <c r="I12" s="6" t="s">
        <v>845</v>
      </c>
      <c r="J12" s="6" t="s">
        <v>845</v>
      </c>
      <c r="K12" s="6" t="s">
        <v>845</v>
      </c>
    </row>
    <row r="13" spans="1:11" ht="14.25">
      <c r="A13" s="1" t="s">
        <v>845</v>
      </c>
      <c r="B13" s="1" t="s">
        <v>845</v>
      </c>
      <c r="C13" s="3" t="s">
        <v>845</v>
      </c>
      <c r="D13" s="3" t="s">
        <v>845</v>
      </c>
      <c r="E13" s="6" t="s">
        <v>845</v>
      </c>
      <c r="F13" s="6" t="s">
        <v>845</v>
      </c>
      <c r="G13" s="6" t="s">
        <v>845</v>
      </c>
      <c r="H13" s="6" t="s">
        <v>845</v>
      </c>
      <c r="I13" s="6" t="s">
        <v>845</v>
      </c>
      <c r="J13" s="6" t="s">
        <v>845</v>
      </c>
      <c r="K13" s="6" t="s">
        <v>845</v>
      </c>
    </row>
    <row r="14" spans="1:11" ht="14.25">
      <c r="A14" s="1" t="s">
        <v>845</v>
      </c>
      <c r="B14" s="1" t="s">
        <v>845</v>
      </c>
      <c r="C14" s="3" t="s">
        <v>845</v>
      </c>
      <c r="D14" s="3" t="s">
        <v>845</v>
      </c>
      <c r="E14" s="6" t="s">
        <v>845</v>
      </c>
      <c r="F14" s="6" t="s">
        <v>845</v>
      </c>
      <c r="G14" s="6" t="s">
        <v>845</v>
      </c>
      <c r="H14" s="6" t="s">
        <v>845</v>
      </c>
      <c r="I14" s="6" t="s">
        <v>845</v>
      </c>
      <c r="J14" s="6" t="s">
        <v>845</v>
      </c>
      <c r="K14" s="6" t="s">
        <v>845</v>
      </c>
    </row>
    <row r="15" spans="1:6" ht="14.25">
      <c r="A15" s="1" t="s">
        <v>845</v>
      </c>
      <c r="B15" s="1" t="s">
        <v>845</v>
      </c>
      <c r="E15" s="6"/>
      <c r="F15" s="6"/>
    </row>
  </sheetData>
  <sheetProtection/>
  <mergeCells count="1">
    <mergeCell ref="F3:L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42"/>
  <sheetViews>
    <sheetView tabSelected="1" zoomScalePageLayoutView="0" workbookViewId="0" topLeftCell="A16">
      <selection activeCell="B36" sqref="B36:B42"/>
    </sheetView>
  </sheetViews>
  <sheetFormatPr defaultColWidth="9.140625" defaultRowHeight="15"/>
  <cols>
    <col min="1" max="1" width="2.00390625" style="0" bestFit="1" customWidth="1"/>
    <col min="2" max="2" width="44.8515625" style="0" bestFit="1" customWidth="1"/>
  </cols>
  <sheetData>
    <row r="1" spans="2:3" ht="21">
      <c r="B1" s="109" t="s">
        <v>837</v>
      </c>
      <c r="C1" s="52"/>
    </row>
    <row r="2" spans="1:3" ht="14.25">
      <c r="A2" s="50"/>
      <c r="B2" s="51" t="s">
        <v>835</v>
      </c>
      <c r="C2" s="52"/>
    </row>
    <row r="3" spans="1:3" ht="14.25">
      <c r="A3" s="50"/>
      <c r="B3" s="56" t="s">
        <v>64</v>
      </c>
      <c r="C3" s="52"/>
    </row>
    <row r="4" spans="1:3" ht="14.25">
      <c r="A4" s="53">
        <v>1</v>
      </c>
      <c r="B4" s="49" t="s">
        <v>58</v>
      </c>
      <c r="C4" s="52"/>
    </row>
    <row r="5" spans="1:12" ht="14.25">
      <c r="A5" s="53">
        <v>2</v>
      </c>
      <c r="B5" s="49" t="s">
        <v>57</v>
      </c>
      <c r="C5" s="52"/>
      <c r="D5" s="52"/>
      <c r="E5" s="52"/>
      <c r="F5" s="52"/>
      <c r="G5" s="52"/>
      <c r="H5" s="52"/>
      <c r="I5" s="52"/>
      <c r="J5" s="52"/>
      <c r="K5" s="52"/>
      <c r="L5" s="41"/>
    </row>
    <row r="6" spans="1:12" ht="14.25">
      <c r="A6" s="53">
        <v>3</v>
      </c>
      <c r="B6" s="49" t="s">
        <v>59</v>
      </c>
      <c r="C6" s="52"/>
      <c r="D6" s="52"/>
      <c r="E6" s="52"/>
      <c r="F6" s="52"/>
      <c r="G6" s="52"/>
      <c r="H6" s="52"/>
      <c r="I6" s="52"/>
      <c r="J6" s="52"/>
      <c r="K6" s="52"/>
      <c r="L6" s="16"/>
    </row>
    <row r="7" spans="1:12" ht="14.25">
      <c r="A7" s="50"/>
      <c r="B7" s="110"/>
      <c r="C7" s="52"/>
      <c r="D7" s="52"/>
      <c r="E7" s="52"/>
      <c r="F7" s="52"/>
      <c r="G7" s="52"/>
      <c r="H7" s="52"/>
      <c r="I7" s="52"/>
      <c r="J7" s="52"/>
      <c r="K7" s="52"/>
      <c r="L7" s="16"/>
    </row>
    <row r="8" spans="1:12" ht="14.25">
      <c r="A8" s="50"/>
      <c r="B8" s="111" t="s">
        <v>836</v>
      </c>
      <c r="C8" s="52"/>
      <c r="D8" s="52"/>
      <c r="E8" s="52"/>
      <c r="F8" s="52"/>
      <c r="G8" s="52"/>
      <c r="H8" s="52"/>
      <c r="I8" s="52"/>
      <c r="J8" s="52"/>
      <c r="K8" s="52"/>
      <c r="L8" s="16"/>
    </row>
    <row r="9" spans="1:12" ht="14.25">
      <c r="A9" s="53">
        <v>1</v>
      </c>
      <c r="B9" s="40" t="str">
        <f>'Summary of Production and Trade'!A1</f>
        <v>Peppers: Production, Trade and Regulation Statistics</v>
      </c>
      <c r="C9" s="52"/>
      <c r="D9" s="52"/>
      <c r="E9" s="52"/>
      <c r="F9" s="52"/>
      <c r="G9" s="52"/>
      <c r="H9" s="52"/>
      <c r="I9" s="52"/>
      <c r="J9" s="52"/>
      <c r="K9" s="52"/>
      <c r="L9" s="16"/>
    </row>
    <row r="10" spans="1:12" ht="14.25">
      <c r="A10" s="50"/>
      <c r="B10" s="50"/>
      <c r="C10" s="52"/>
      <c r="D10" s="52"/>
      <c r="E10" s="52"/>
      <c r="F10" s="52"/>
      <c r="G10" s="52"/>
      <c r="H10" s="52"/>
      <c r="I10" s="52"/>
      <c r="J10" s="52"/>
      <c r="K10" s="52"/>
      <c r="L10" s="16"/>
    </row>
    <row r="11" spans="1:11" ht="14.25">
      <c r="A11" s="53"/>
      <c r="B11" s="54" t="s">
        <v>259</v>
      </c>
      <c r="C11" s="52"/>
      <c r="D11" s="52"/>
      <c r="E11" s="52"/>
      <c r="F11" s="52"/>
      <c r="G11" s="52"/>
      <c r="H11" s="52"/>
      <c r="I11" s="52"/>
      <c r="J11" s="50"/>
      <c r="K11" s="41"/>
    </row>
    <row r="12" spans="1:11" ht="14.25">
      <c r="A12" s="53">
        <v>1</v>
      </c>
      <c r="B12" s="55" t="s">
        <v>53</v>
      </c>
      <c r="C12" s="52"/>
      <c r="D12" s="52"/>
      <c r="E12" s="52"/>
      <c r="F12" s="52"/>
      <c r="G12" s="52"/>
      <c r="H12" s="52"/>
      <c r="I12" s="52"/>
      <c r="J12" s="50"/>
      <c r="K12" s="41"/>
    </row>
    <row r="13" spans="1:12" ht="14.25">
      <c r="A13" s="53">
        <v>2</v>
      </c>
      <c r="B13" s="53" t="s">
        <v>54</v>
      </c>
      <c r="C13" s="52"/>
      <c r="D13" s="52"/>
      <c r="E13" s="52"/>
      <c r="F13" s="52"/>
      <c r="G13" s="52"/>
      <c r="H13" s="52"/>
      <c r="I13" s="52"/>
      <c r="J13" s="52"/>
      <c r="K13" s="50"/>
      <c r="L13" s="41"/>
    </row>
    <row r="14" spans="1:12" ht="14.25">
      <c r="A14" s="53">
        <v>3</v>
      </c>
      <c r="B14" s="53" t="s">
        <v>55</v>
      </c>
      <c r="C14" s="52"/>
      <c r="D14" s="52"/>
      <c r="E14" s="52"/>
      <c r="F14" s="52"/>
      <c r="G14" s="52"/>
      <c r="H14" s="52"/>
      <c r="I14" s="52"/>
      <c r="J14" s="52"/>
      <c r="K14" s="50"/>
      <c r="L14" s="41"/>
    </row>
    <row r="15" spans="1:12" ht="14.25">
      <c r="A15" s="53">
        <v>4</v>
      </c>
      <c r="B15" s="53" t="s">
        <v>56</v>
      </c>
      <c r="C15" s="52"/>
      <c r="D15" s="52"/>
      <c r="E15" s="52"/>
      <c r="F15" s="52"/>
      <c r="G15" s="52"/>
      <c r="H15" s="52"/>
      <c r="I15" s="52"/>
      <c r="J15" s="52"/>
      <c r="K15" s="50"/>
      <c r="L15" s="41"/>
    </row>
    <row r="16" spans="1:12" ht="14.25">
      <c r="A16" s="50"/>
      <c r="B16" s="50"/>
      <c r="C16" s="52"/>
      <c r="D16" s="52"/>
      <c r="E16" s="52"/>
      <c r="F16" s="52"/>
      <c r="G16" s="52"/>
      <c r="H16" s="52"/>
      <c r="I16" s="52"/>
      <c r="J16" s="52"/>
      <c r="K16" s="52"/>
      <c r="L16" s="41"/>
    </row>
    <row r="17" spans="1:12" ht="14.25">
      <c r="A17" s="53"/>
      <c r="B17" s="54" t="s">
        <v>260</v>
      </c>
      <c r="C17" s="156" t="s">
        <v>43</v>
      </c>
      <c r="D17" s="157"/>
      <c r="E17" s="157"/>
      <c r="F17" s="157"/>
      <c r="G17" s="157"/>
      <c r="H17" s="157"/>
      <c r="I17" s="157"/>
      <c r="J17" s="157"/>
      <c r="K17" s="158"/>
      <c r="L17" s="16"/>
    </row>
    <row r="18" spans="1:12" ht="14.25">
      <c r="A18" s="53">
        <v>1</v>
      </c>
      <c r="B18" s="53" t="s">
        <v>261</v>
      </c>
      <c r="C18" s="48" t="s">
        <v>262</v>
      </c>
      <c r="D18" s="48">
        <v>2006</v>
      </c>
      <c r="E18" s="48">
        <v>2007</v>
      </c>
      <c r="F18" s="48">
        <v>2008</v>
      </c>
      <c r="G18" s="48">
        <v>2009</v>
      </c>
      <c r="H18" s="48">
        <v>2010</v>
      </c>
      <c r="I18" s="48">
        <v>2011</v>
      </c>
      <c r="J18" s="48">
        <v>2012</v>
      </c>
      <c r="K18" s="48">
        <v>2013</v>
      </c>
      <c r="L18" s="16"/>
    </row>
    <row r="19" spans="1:12" ht="14.25">
      <c r="A19" s="53">
        <v>2</v>
      </c>
      <c r="B19" s="53" t="s">
        <v>263</v>
      </c>
      <c r="C19" s="112" t="s">
        <v>262</v>
      </c>
      <c r="D19" s="48">
        <v>2006</v>
      </c>
      <c r="E19" s="48">
        <v>2007</v>
      </c>
      <c r="F19" s="48">
        <v>2008</v>
      </c>
      <c r="G19" s="48">
        <v>2009</v>
      </c>
      <c r="H19" s="48">
        <v>2010</v>
      </c>
      <c r="I19" s="48">
        <v>2011</v>
      </c>
      <c r="J19" s="48">
        <v>2012</v>
      </c>
      <c r="K19" s="48">
        <v>2013</v>
      </c>
      <c r="L19" s="16"/>
    </row>
    <row r="20" spans="1:12" ht="14.25">
      <c r="A20" s="53">
        <v>3</v>
      </c>
      <c r="B20" s="53" t="s">
        <v>264</v>
      </c>
      <c r="C20" s="112" t="s">
        <v>262</v>
      </c>
      <c r="D20" s="48">
        <v>2006</v>
      </c>
      <c r="E20" s="48">
        <v>2007</v>
      </c>
      <c r="F20" s="48">
        <v>2008</v>
      </c>
      <c r="G20" s="48">
        <v>2009</v>
      </c>
      <c r="H20" s="48">
        <v>2010</v>
      </c>
      <c r="I20" s="48">
        <v>2011</v>
      </c>
      <c r="J20" s="48">
        <v>2012</v>
      </c>
      <c r="K20" s="48">
        <v>2013</v>
      </c>
      <c r="L20" s="16"/>
    </row>
    <row r="21" spans="1:12" ht="14.25">
      <c r="A21" s="50"/>
      <c r="B21" s="50"/>
      <c r="C21" s="52"/>
      <c r="D21" s="52"/>
      <c r="E21" s="52"/>
      <c r="F21" s="52"/>
      <c r="G21" s="52"/>
      <c r="H21" s="52"/>
      <c r="I21" s="52"/>
      <c r="J21" s="52"/>
      <c r="K21" s="52"/>
      <c r="L21" s="16"/>
    </row>
    <row r="22" spans="1:12" ht="14.25">
      <c r="A22" s="53"/>
      <c r="B22" s="54" t="s">
        <v>65</v>
      </c>
      <c r="C22" s="52"/>
      <c r="D22" s="52"/>
      <c r="E22" s="52"/>
      <c r="F22" s="52"/>
      <c r="G22" s="52"/>
      <c r="H22" s="52"/>
      <c r="I22" s="52"/>
      <c r="J22" s="52"/>
      <c r="K22" s="50"/>
      <c r="L22" s="41"/>
    </row>
    <row r="23" spans="1:12" ht="14.25">
      <c r="A23" s="53">
        <v>1</v>
      </c>
      <c r="B23" s="40" t="s">
        <v>51</v>
      </c>
      <c r="C23" s="52"/>
      <c r="D23" s="52"/>
      <c r="E23" s="52"/>
      <c r="F23" s="52"/>
      <c r="G23" s="52"/>
      <c r="H23" s="52"/>
      <c r="I23" s="52"/>
      <c r="J23" s="52"/>
      <c r="K23" s="50"/>
      <c r="L23" s="41"/>
    </row>
    <row r="24" spans="1:12" ht="14.25">
      <c r="A24" s="53">
        <v>2</v>
      </c>
      <c r="B24" s="40" t="s">
        <v>49</v>
      </c>
      <c r="C24" s="52"/>
      <c r="D24" s="52"/>
      <c r="E24" s="52"/>
      <c r="F24" s="52"/>
      <c r="G24" s="52"/>
      <c r="H24" s="52"/>
      <c r="I24" s="52"/>
      <c r="J24" s="52"/>
      <c r="K24" s="50"/>
      <c r="L24" s="41"/>
    </row>
    <row r="25" spans="1:12" ht="14.25">
      <c r="A25" s="53">
        <v>3</v>
      </c>
      <c r="B25" s="40" t="s">
        <v>50</v>
      </c>
      <c r="C25" s="52"/>
      <c r="D25" s="52"/>
      <c r="E25" s="52"/>
      <c r="F25" s="52"/>
      <c r="G25" s="52"/>
      <c r="H25" s="52"/>
      <c r="I25" s="52"/>
      <c r="J25" s="52"/>
      <c r="K25" s="50"/>
      <c r="L25" s="41"/>
    </row>
    <row r="26" spans="1:12" ht="14.25">
      <c r="A26" s="53">
        <v>4</v>
      </c>
      <c r="B26" s="40" t="s">
        <v>830</v>
      </c>
      <c r="C26" s="52"/>
      <c r="D26" s="52"/>
      <c r="E26" s="52"/>
      <c r="F26" s="52"/>
      <c r="G26" s="52"/>
      <c r="H26" s="52"/>
      <c r="I26" s="52"/>
      <c r="J26" s="52"/>
      <c r="K26" s="50"/>
      <c r="L26" s="41"/>
    </row>
    <row r="27" spans="1:12" ht="14.25">
      <c r="A27" s="50"/>
      <c r="C27" s="52"/>
      <c r="D27" s="52"/>
      <c r="E27" s="52"/>
      <c r="F27" s="52"/>
      <c r="G27" s="52"/>
      <c r="H27" s="52"/>
      <c r="I27" s="52"/>
      <c r="J27" s="52"/>
      <c r="K27" s="52"/>
      <c r="L27" s="41"/>
    </row>
    <row r="28" spans="1:12" ht="14.25">
      <c r="A28" s="41"/>
      <c r="B28" s="50" t="s">
        <v>831</v>
      </c>
      <c r="C28" s="42"/>
      <c r="D28" s="42"/>
      <c r="E28" s="42"/>
      <c r="F28" s="42"/>
      <c r="G28" s="42"/>
      <c r="H28" s="42"/>
      <c r="I28" s="42"/>
      <c r="J28" s="42"/>
      <c r="K28" s="42"/>
      <c r="L28" s="41"/>
    </row>
    <row r="29" ht="14.25">
      <c r="B29" s="45" t="s">
        <v>832</v>
      </c>
    </row>
    <row r="30" ht="14.25">
      <c r="B30" s="45" t="s">
        <v>833</v>
      </c>
    </row>
    <row r="31" ht="14.25">
      <c r="B31" s="108" t="s">
        <v>834</v>
      </c>
    </row>
    <row r="36" ht="15.75">
      <c r="B36" s="186" t="s">
        <v>1028</v>
      </c>
    </row>
    <row r="37" ht="14.25">
      <c r="B37" s="187"/>
    </row>
    <row r="38" ht="14.25">
      <c r="B38" s="188" t="s">
        <v>1029</v>
      </c>
    </row>
    <row r="39" ht="14.25">
      <c r="B39" s="188" t="s">
        <v>1030</v>
      </c>
    </row>
    <row r="40" ht="14.25">
      <c r="B40" s="188" t="s">
        <v>1031</v>
      </c>
    </row>
    <row r="41" ht="14.25">
      <c r="B41" s="188" t="s">
        <v>1032</v>
      </c>
    </row>
    <row r="42" ht="14.25">
      <c r="B42" s="187"/>
    </row>
  </sheetData>
  <sheetProtection/>
  <mergeCells count="1">
    <mergeCell ref="C17:K17"/>
  </mergeCells>
  <hyperlinks>
    <hyperlink ref="C18" location="'Tariff, Action, Risk (2006-13)'!A1" display="'Tariff, Action, Risk (2006-13)'!A1"/>
    <hyperlink ref="D18" location="'Tariff, Action, Risk (2006)'!A1" display="'Tariff, Action, Risk (2006)'!A1"/>
    <hyperlink ref="E18" location="'Tariff, Action, Risk (2007)'!A1" display="'Tariff, Action, Risk (2007)'!A1"/>
    <hyperlink ref="F18" location="'Tariff, Action, Risk (2008)'!A1" display="'Tariff, Action, Risk (2008)'!A1"/>
    <hyperlink ref="G18" location="'Tariff, Action, Risk (2009)'!A1" display="'Tariff, Action, Risk (2009)'!A1"/>
    <hyperlink ref="H18" location="'Tariff, Action, Risk (2010)'!A1" display="'Tariff, Action, Risk (2010)'!A1"/>
    <hyperlink ref="I18" location="'Tariff, Action, Risk (2011)'!A1" display="'Tariff, Action, Risk (2011)'!A1"/>
    <hyperlink ref="J18" location="'Tariff, Action, Risk (2012)'!A1" display="'Tariff, Action, Risk (2012)'!A1"/>
    <hyperlink ref="K18" location="'Tariff, Action, Risk (2013)'!A1" display="'Tariff, Action, Risk (2013)'!A1"/>
    <hyperlink ref="C19" location="'Risk Rates (2006-13)'!A1" display="2006-2013"/>
    <hyperlink ref="D19" location="'Risk Rates (2006)'!A1" display="'Risk Rates (2006)'!A1"/>
    <hyperlink ref="E19" location="'Risk Rates (2007)'!A1" display="'Risk Rates (2007)'!A1"/>
    <hyperlink ref="F19" location="'Risk Rates (2008)'!A1" display="'Risk Rates (2008)'!A1"/>
    <hyperlink ref="G19" location="'Risk Rates (2009)'!A1" display="'Risk Rates (2009)'!A1"/>
    <hyperlink ref="H19" location="'Risk Rates (2010)'!A1" display="'Risk Rates (2010)'!A1"/>
    <hyperlink ref="I19" location="'Risk Rates (2011)'!A1" display="'Risk Rates (2011)'!A1"/>
    <hyperlink ref="J19" location="'Risk Rates (2012)'!A1" display="'Risk Rates (2012)'!A1"/>
    <hyperlink ref="K19" location="'Risk Rates (2013)'!A1" display="'Risk Rates (2013)'!A1"/>
    <hyperlink ref="C20" location="'Action Rates (2006-13)'!A1" display="2006-2013"/>
    <hyperlink ref="D20" location="'Action Rates (2006)'!A1" display="'Action Rates (2006)'!A1"/>
    <hyperlink ref="E20" location="'Action Rates (2007)'!A1" display="'Action Rates (2007)'!A1"/>
    <hyperlink ref="F20" location="'Tariff, Action, Risk (2008)'!A1" display="'Tariff, Action, Risk (2008)'!A1"/>
    <hyperlink ref="G20" location="'Action Rates (2009)'!A1" display="'Action Rates (2009)'!A1"/>
    <hyperlink ref="H20" location="'Action Rates (2010)'!A1" display="'Action Rates (2010)'!A1"/>
    <hyperlink ref="I20" location="'Action Rates (2011)'!A1" display="'Action Rates (2011)'!A1"/>
    <hyperlink ref="J20" location="'Action Rates (2012)'!A1" display="'Action Rates (2012)'!A1"/>
    <hyperlink ref="K20" location="'Action Rates (2013)'!A1" display="'Action Rates (2013)'!A1"/>
    <hyperlink ref="B26" location="'Commodity Name Concordance'!A1" display="Commodity Name Concordance"/>
    <hyperlink ref="B25" location="'Notes on Statistics'!A1" display="Notes on Statistics "/>
    <hyperlink ref="B23" location="'Import Regulations (2014)'!A1" display="Import Regulations"/>
    <hyperlink ref="B24" location="'Notes on Regulation'!A1" display="Notes on Import Regulations "/>
    <hyperlink ref="B31"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F5" sqref="F5"/>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(",Key!B7,")")</f>
        <v>Disaggregated Risk Rates: Peppers (2011)</v>
      </c>
    </row>
    <row r="3" spans="2:12" ht="14.25">
      <c r="B3" s="2"/>
      <c r="F3" s="168" t="s">
        <v>16</v>
      </c>
      <c r="G3" s="168"/>
      <c r="H3" s="168"/>
      <c r="I3" s="168"/>
      <c r="J3" s="168"/>
      <c r="K3" s="168"/>
      <c r="L3" s="168"/>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1021</v>
      </c>
      <c r="C5" s="3">
        <v>36174.09981</v>
      </c>
      <c r="D5" s="3">
        <v>12058.606079999998</v>
      </c>
      <c r="E5" s="6">
        <v>0.03556323390007689</v>
      </c>
      <c r="F5" s="13">
        <v>0.3284139081725822</v>
      </c>
      <c r="G5" s="13">
        <v>0.007012474049449476</v>
      </c>
      <c r="H5" s="13">
        <v>0</v>
      </c>
      <c r="I5" s="13">
        <v>0.6645736177779682</v>
      </c>
      <c r="J5" s="13">
        <v>0</v>
      </c>
      <c r="K5" s="13">
        <v>0</v>
      </c>
    </row>
    <row r="6" spans="1:11" ht="14.25">
      <c r="A6" s="1">
        <v>2</v>
      </c>
      <c r="B6" s="1" t="s">
        <v>96</v>
      </c>
      <c r="C6" s="3">
        <v>255936.393</v>
      </c>
      <c r="D6" s="3">
        <v>3344.50606</v>
      </c>
      <c r="E6" s="6">
        <v>0.05079082506128774</v>
      </c>
      <c r="F6" s="13">
        <v>0</v>
      </c>
      <c r="G6" s="13">
        <v>0.1496998846719917</v>
      </c>
      <c r="H6" s="13">
        <v>0</v>
      </c>
      <c r="I6" s="13">
        <v>0.8503001153280084</v>
      </c>
      <c r="J6" s="13">
        <v>0</v>
      </c>
      <c r="K6" s="13">
        <v>0</v>
      </c>
    </row>
    <row r="7" spans="1:11" ht="14.25">
      <c r="A7" s="1">
        <v>3</v>
      </c>
      <c r="B7" s="1" t="s">
        <v>889</v>
      </c>
      <c r="C7" s="3">
        <v>30220.329</v>
      </c>
      <c r="D7" s="3">
        <v>13361.147140000001</v>
      </c>
      <c r="E7" s="6">
        <v>0.05505264914187818</v>
      </c>
      <c r="F7" s="13">
        <v>0.997642359997166</v>
      </c>
      <c r="G7" s="13">
        <v>0</v>
      </c>
      <c r="H7" s="13">
        <v>0.0023576400028339915</v>
      </c>
      <c r="I7" s="13">
        <v>0</v>
      </c>
      <c r="J7" s="13">
        <v>0</v>
      </c>
      <c r="K7" s="13">
        <v>0</v>
      </c>
    </row>
    <row r="8" spans="1:11" ht="14.25">
      <c r="A8" s="1">
        <v>4</v>
      </c>
      <c r="B8" s="1" t="s">
        <v>120</v>
      </c>
      <c r="C8" s="3">
        <v>1954144.722</v>
      </c>
      <c r="D8" s="3">
        <v>367772.70754000003</v>
      </c>
      <c r="E8" s="6">
        <v>0.002135320019690737</v>
      </c>
      <c r="F8" s="13">
        <v>0.1163682973090774</v>
      </c>
      <c r="G8" s="13">
        <v>0.0006888012576920525</v>
      </c>
      <c r="H8" s="13">
        <v>0.4654953486610767</v>
      </c>
      <c r="I8" s="13">
        <v>0.005147204892131475</v>
      </c>
      <c r="J8" s="13">
        <v>0.41230034788002234</v>
      </c>
      <c r="K8" s="13">
        <v>0</v>
      </c>
    </row>
    <row r="9" spans="1:11" ht="14.25">
      <c r="A9" s="1">
        <v>5</v>
      </c>
      <c r="B9" s="1" t="s">
        <v>123</v>
      </c>
      <c r="C9" s="3">
        <v>61831.212</v>
      </c>
      <c r="D9" s="3">
        <v>22011.2798</v>
      </c>
      <c r="E9" s="6">
        <v>0.028419004438542887</v>
      </c>
      <c r="F9" s="6">
        <v>0.9997269745233953</v>
      </c>
      <c r="G9" s="6">
        <v>0.0002730254766046833</v>
      </c>
      <c r="H9" s="6">
        <v>0</v>
      </c>
      <c r="I9" s="6">
        <v>0</v>
      </c>
      <c r="J9" s="6">
        <v>0</v>
      </c>
      <c r="K9" s="6">
        <v>0</v>
      </c>
    </row>
    <row r="10" spans="1:11" ht="14.25">
      <c r="A10" s="1" t="s">
        <v>845</v>
      </c>
      <c r="B10" s="1" t="s">
        <v>845</v>
      </c>
      <c r="C10" s="3" t="s">
        <v>845</v>
      </c>
      <c r="D10" s="3" t="s">
        <v>845</v>
      </c>
      <c r="E10" s="6" t="s">
        <v>845</v>
      </c>
      <c r="F10" s="6" t="s">
        <v>845</v>
      </c>
      <c r="G10" s="6" t="s">
        <v>845</v>
      </c>
      <c r="H10" s="6" t="s">
        <v>845</v>
      </c>
      <c r="I10" s="6" t="s">
        <v>845</v>
      </c>
      <c r="J10" s="6" t="s">
        <v>845</v>
      </c>
      <c r="K10" s="6" t="s">
        <v>845</v>
      </c>
    </row>
    <row r="11" spans="1:11" ht="14.25">
      <c r="A11" s="1" t="s">
        <v>845</v>
      </c>
      <c r="B11" s="1" t="s">
        <v>845</v>
      </c>
      <c r="C11" s="3" t="s">
        <v>845</v>
      </c>
      <c r="D11" s="3" t="s">
        <v>845</v>
      </c>
      <c r="E11" s="6" t="s">
        <v>845</v>
      </c>
      <c r="F11" s="6" t="s">
        <v>845</v>
      </c>
      <c r="G11" s="6" t="s">
        <v>845</v>
      </c>
      <c r="H11" s="6" t="s">
        <v>845</v>
      </c>
      <c r="I11" s="6" t="s">
        <v>845</v>
      </c>
      <c r="J11" s="6" t="s">
        <v>845</v>
      </c>
      <c r="K11" s="6" t="s">
        <v>845</v>
      </c>
    </row>
    <row r="12" spans="1:11" ht="14.25">
      <c r="A12" s="1" t="s">
        <v>845</v>
      </c>
      <c r="B12" s="1" t="s">
        <v>845</v>
      </c>
      <c r="C12" s="3" t="s">
        <v>845</v>
      </c>
      <c r="D12" s="3" t="s">
        <v>845</v>
      </c>
      <c r="E12" s="6" t="s">
        <v>845</v>
      </c>
      <c r="F12" s="6" t="s">
        <v>845</v>
      </c>
      <c r="G12" s="6" t="s">
        <v>845</v>
      </c>
      <c r="H12" s="6" t="s">
        <v>845</v>
      </c>
      <c r="I12" s="6" t="s">
        <v>845</v>
      </c>
      <c r="J12" s="6" t="s">
        <v>845</v>
      </c>
      <c r="K12" s="6" t="s">
        <v>845</v>
      </c>
    </row>
    <row r="13" spans="1:11" ht="14.25">
      <c r="A13" s="1" t="s">
        <v>845</v>
      </c>
      <c r="B13" s="1" t="s">
        <v>845</v>
      </c>
      <c r="C13" s="3" t="s">
        <v>845</v>
      </c>
      <c r="D13" s="3" t="s">
        <v>845</v>
      </c>
      <c r="E13" s="6" t="s">
        <v>845</v>
      </c>
      <c r="F13" s="6" t="s">
        <v>845</v>
      </c>
      <c r="G13" s="6" t="s">
        <v>845</v>
      </c>
      <c r="H13" s="6" t="s">
        <v>845</v>
      </c>
      <c r="I13" s="6" t="s">
        <v>845</v>
      </c>
      <c r="J13" s="6" t="s">
        <v>845</v>
      </c>
      <c r="K13" s="6" t="s">
        <v>845</v>
      </c>
    </row>
    <row r="14" spans="1:11" ht="14.25">
      <c r="A14" s="1" t="s">
        <v>845</v>
      </c>
      <c r="B14" s="1" t="s">
        <v>845</v>
      </c>
      <c r="C14" s="3" t="s">
        <v>845</v>
      </c>
      <c r="D14" s="3" t="s">
        <v>845</v>
      </c>
      <c r="E14" s="6" t="s">
        <v>845</v>
      </c>
      <c r="F14" s="6" t="s">
        <v>845</v>
      </c>
      <c r="G14" s="6" t="s">
        <v>845</v>
      </c>
      <c r="H14" s="6" t="s">
        <v>845</v>
      </c>
      <c r="I14" s="6" t="s">
        <v>845</v>
      </c>
      <c r="J14" s="6" t="s">
        <v>845</v>
      </c>
      <c r="K14" s="6" t="s">
        <v>845</v>
      </c>
    </row>
    <row r="15" spans="1:6" ht="14.25">
      <c r="A15" s="1" t="s">
        <v>845</v>
      </c>
      <c r="B15" s="1" t="s">
        <v>845</v>
      </c>
      <c r="E15" s="6"/>
      <c r="F15" s="6"/>
    </row>
  </sheetData>
  <sheetProtection/>
  <mergeCells count="1">
    <mergeCell ref="F3:L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F5" sqref="F5"/>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(",Key!B8,")")</f>
        <v>Disaggregated Risk Rates: Peppers (2012)</v>
      </c>
    </row>
    <row r="3" spans="2:12" ht="14.25">
      <c r="B3" s="2"/>
      <c r="F3" s="168" t="s">
        <v>16</v>
      </c>
      <c r="G3" s="168"/>
      <c r="H3" s="168"/>
      <c r="I3" s="168"/>
      <c r="J3" s="168"/>
      <c r="K3" s="168"/>
      <c r="L3" s="168"/>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1021</v>
      </c>
      <c r="C5" s="3">
        <v>34619.72029999999</v>
      </c>
      <c r="D5" s="3">
        <v>11431.954800000001</v>
      </c>
      <c r="E5" s="6">
        <v>0.015221779695766421</v>
      </c>
      <c r="F5" s="13">
        <v>0.9601753956351161</v>
      </c>
      <c r="G5" s="13">
        <v>0</v>
      </c>
      <c r="H5" s="13">
        <v>0.022876462630409062</v>
      </c>
      <c r="I5" s="13">
        <v>0.016948141734474814</v>
      </c>
      <c r="J5" s="13">
        <v>0</v>
      </c>
      <c r="K5" s="13">
        <v>0</v>
      </c>
    </row>
    <row r="6" spans="1:11" ht="14.25">
      <c r="A6" s="1">
        <v>2</v>
      </c>
      <c r="B6" s="1" t="s">
        <v>96</v>
      </c>
      <c r="C6" s="3">
        <v>293088.1862</v>
      </c>
      <c r="D6" s="3">
        <v>3629.8536</v>
      </c>
      <c r="E6" s="6">
        <v>0.05465788099296483</v>
      </c>
      <c r="F6" s="13">
        <v>0.01251930883772451</v>
      </c>
      <c r="G6" s="13">
        <v>0.0006543702224677656</v>
      </c>
      <c r="H6" s="13">
        <v>0</v>
      </c>
      <c r="I6" s="13">
        <v>0.2821052197592322</v>
      </c>
      <c r="J6" s="13">
        <v>0.7047211011805754</v>
      </c>
      <c r="K6" s="13">
        <v>0</v>
      </c>
    </row>
    <row r="7" spans="1:11" ht="14.25">
      <c r="A7" s="1">
        <v>3</v>
      </c>
      <c r="B7" s="1" t="s">
        <v>889</v>
      </c>
      <c r="C7" s="3">
        <v>29130.843</v>
      </c>
      <c r="D7" s="3">
        <v>13620.95529</v>
      </c>
      <c r="E7" s="6">
        <v>0.038713519804495625</v>
      </c>
      <c r="F7" s="13">
        <v>0.9993016944586149</v>
      </c>
      <c r="G7" s="13">
        <v>0.0006983055413850608</v>
      </c>
      <c r="H7" s="13">
        <v>0</v>
      </c>
      <c r="I7" s="13">
        <v>0</v>
      </c>
      <c r="J7" s="13">
        <v>0</v>
      </c>
      <c r="K7" s="13">
        <v>0</v>
      </c>
    </row>
    <row r="8" spans="1:11" ht="14.25">
      <c r="A8" s="1">
        <v>4</v>
      </c>
      <c r="B8" s="1" t="s">
        <v>120</v>
      </c>
      <c r="C8" s="3">
        <v>2280666.507</v>
      </c>
      <c r="D8" s="3">
        <v>421410.457429</v>
      </c>
      <c r="E8" s="6">
        <v>0.0014401699912712132</v>
      </c>
      <c r="F8" s="13">
        <v>0.13074554143062173</v>
      </c>
      <c r="G8" s="13">
        <v>0</v>
      </c>
      <c r="H8" s="13">
        <v>0.3160322430647123</v>
      </c>
      <c r="I8" s="13">
        <v>0.004434107126538313</v>
      </c>
      <c r="J8" s="13">
        <v>0.5487881083781277</v>
      </c>
      <c r="K8" s="13">
        <v>0</v>
      </c>
    </row>
    <row r="9" spans="1:11" ht="14.25">
      <c r="A9" s="1">
        <v>5</v>
      </c>
      <c r="B9" s="1" t="s">
        <v>123</v>
      </c>
      <c r="C9" s="3">
        <v>51219.879</v>
      </c>
      <c r="D9" s="3">
        <v>19406.2295</v>
      </c>
      <c r="E9" s="6">
        <v>0.018115566191662935</v>
      </c>
      <c r="F9" s="6">
        <v>0.9826515885654216</v>
      </c>
      <c r="G9" s="6">
        <v>0.00021300047024312753</v>
      </c>
      <c r="H9" s="6">
        <v>0.017135410964335185</v>
      </c>
      <c r="I9" s="6">
        <v>0</v>
      </c>
      <c r="J9" s="6">
        <v>0</v>
      </c>
      <c r="K9" s="6">
        <v>0</v>
      </c>
    </row>
    <row r="10" spans="1:11" ht="14.25">
      <c r="A10" s="1" t="s">
        <v>845</v>
      </c>
      <c r="B10" s="1" t="s">
        <v>845</v>
      </c>
      <c r="C10" s="3" t="s">
        <v>845</v>
      </c>
      <c r="D10" s="3" t="s">
        <v>845</v>
      </c>
      <c r="E10" s="6" t="s">
        <v>845</v>
      </c>
      <c r="F10" s="6" t="s">
        <v>845</v>
      </c>
      <c r="G10" s="6" t="s">
        <v>845</v>
      </c>
      <c r="H10" s="6" t="s">
        <v>845</v>
      </c>
      <c r="I10" s="6" t="s">
        <v>845</v>
      </c>
      <c r="J10" s="6" t="s">
        <v>845</v>
      </c>
      <c r="K10" s="6" t="s">
        <v>845</v>
      </c>
    </row>
    <row r="11" spans="1:11" ht="14.25">
      <c r="A11" s="1" t="s">
        <v>845</v>
      </c>
      <c r="B11" s="1" t="s">
        <v>845</v>
      </c>
      <c r="C11" s="3" t="s">
        <v>845</v>
      </c>
      <c r="D11" s="3" t="s">
        <v>845</v>
      </c>
      <c r="E11" s="6" t="s">
        <v>845</v>
      </c>
      <c r="F11" s="6" t="s">
        <v>845</v>
      </c>
      <c r="G11" s="6" t="s">
        <v>845</v>
      </c>
      <c r="H11" s="6" t="s">
        <v>845</v>
      </c>
      <c r="I11" s="6" t="s">
        <v>845</v>
      </c>
      <c r="J11" s="6" t="s">
        <v>845</v>
      </c>
      <c r="K11" s="6" t="s">
        <v>845</v>
      </c>
    </row>
    <row r="12" spans="1:11" ht="14.25">
      <c r="A12" s="1" t="s">
        <v>845</v>
      </c>
      <c r="B12" s="1" t="s">
        <v>845</v>
      </c>
      <c r="C12" s="3" t="s">
        <v>845</v>
      </c>
      <c r="D12" s="3" t="s">
        <v>845</v>
      </c>
      <c r="E12" s="6" t="s">
        <v>845</v>
      </c>
      <c r="F12" s="6" t="s">
        <v>845</v>
      </c>
      <c r="G12" s="6" t="s">
        <v>845</v>
      </c>
      <c r="H12" s="6" t="s">
        <v>845</v>
      </c>
      <c r="I12" s="6" t="s">
        <v>845</v>
      </c>
      <c r="J12" s="6" t="s">
        <v>845</v>
      </c>
      <c r="K12" s="6" t="s">
        <v>845</v>
      </c>
    </row>
    <row r="13" spans="1:11" ht="14.25">
      <c r="A13" s="1" t="s">
        <v>845</v>
      </c>
      <c r="B13" s="1" t="s">
        <v>845</v>
      </c>
      <c r="C13" s="3" t="s">
        <v>845</v>
      </c>
      <c r="D13" s="3" t="s">
        <v>845</v>
      </c>
      <c r="E13" s="6" t="s">
        <v>845</v>
      </c>
      <c r="F13" s="6" t="s">
        <v>845</v>
      </c>
      <c r="G13" s="6" t="s">
        <v>845</v>
      </c>
      <c r="H13" s="6" t="s">
        <v>845</v>
      </c>
      <c r="I13" s="6" t="s">
        <v>845</v>
      </c>
      <c r="J13" s="6" t="s">
        <v>845</v>
      </c>
      <c r="K13" s="6" t="s">
        <v>845</v>
      </c>
    </row>
    <row r="14" spans="1:11" ht="14.25">
      <c r="A14" s="1" t="s">
        <v>845</v>
      </c>
      <c r="B14" s="1" t="s">
        <v>845</v>
      </c>
      <c r="C14" s="3" t="s">
        <v>845</v>
      </c>
      <c r="D14" s="3" t="s">
        <v>845</v>
      </c>
      <c r="E14" s="6" t="s">
        <v>845</v>
      </c>
      <c r="F14" s="6" t="s">
        <v>845</v>
      </c>
      <c r="G14" s="6" t="s">
        <v>845</v>
      </c>
      <c r="H14" s="6" t="s">
        <v>845</v>
      </c>
      <c r="I14" s="6" t="s">
        <v>845</v>
      </c>
      <c r="J14" s="6" t="s">
        <v>845</v>
      </c>
      <c r="K14" s="6" t="s">
        <v>845</v>
      </c>
    </row>
    <row r="15" spans="1:6" ht="14.25">
      <c r="A15" s="1" t="s">
        <v>845</v>
      </c>
      <c r="B15" s="1" t="s">
        <v>845</v>
      </c>
      <c r="E15" s="6"/>
      <c r="F15" s="6"/>
    </row>
  </sheetData>
  <sheetProtection/>
  <mergeCells count="1">
    <mergeCell ref="F3:L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F5" sqref="F5"/>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(",Key!B9,")")</f>
        <v>Disaggregated Risk Rates: Peppers (2013)</v>
      </c>
    </row>
    <row r="3" spans="2:12" ht="14.25">
      <c r="B3" s="2"/>
      <c r="F3" s="168" t="s">
        <v>16</v>
      </c>
      <c r="G3" s="168"/>
      <c r="H3" s="168"/>
      <c r="I3" s="168"/>
      <c r="J3" s="168"/>
      <c r="K3" s="168"/>
      <c r="L3" s="168"/>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1021</v>
      </c>
      <c r="C5" s="3">
        <v>40190.0464</v>
      </c>
      <c r="D5" s="3">
        <v>13469.56295</v>
      </c>
      <c r="E5" s="6">
        <v>0.012862214065390929</v>
      </c>
      <c r="F5" s="13">
        <v>0.9274105423592868</v>
      </c>
      <c r="G5" s="13">
        <v>0.04226530568801268</v>
      </c>
      <c r="H5" s="13">
        <v>0</v>
      </c>
      <c r="I5" s="13">
        <v>0.03032415195270058</v>
      </c>
      <c r="J5" s="13">
        <v>0</v>
      </c>
      <c r="K5" s="13">
        <v>0</v>
      </c>
    </row>
    <row r="6" spans="1:11" ht="14.25">
      <c r="A6" s="1">
        <v>2</v>
      </c>
      <c r="B6" s="1" t="s">
        <v>96</v>
      </c>
      <c r="C6" s="3">
        <v>311321.37</v>
      </c>
      <c r="D6" s="3">
        <v>2516.4903999999997</v>
      </c>
      <c r="E6" s="6">
        <v>0.05512749202371833</v>
      </c>
      <c r="F6" s="13">
        <v>0</v>
      </c>
      <c r="G6" s="13">
        <v>0</v>
      </c>
      <c r="H6" s="13">
        <v>0</v>
      </c>
      <c r="I6" s="13">
        <v>0.9251390673321046</v>
      </c>
      <c r="J6" s="13">
        <v>0.0748609326678952</v>
      </c>
      <c r="K6" s="13">
        <v>0</v>
      </c>
    </row>
    <row r="7" spans="1:11" ht="14.25">
      <c r="A7" s="1">
        <v>3</v>
      </c>
      <c r="B7" s="1" t="s">
        <v>889</v>
      </c>
      <c r="C7" s="3">
        <v>36049.635</v>
      </c>
      <c r="D7" s="3">
        <v>15567.60375</v>
      </c>
      <c r="E7" s="6">
        <v>0.03902998882611397</v>
      </c>
      <c r="F7" s="13">
        <v>0.969306157817093</v>
      </c>
      <c r="G7" s="13">
        <v>0</v>
      </c>
      <c r="H7" s="13">
        <v>0</v>
      </c>
      <c r="I7" s="13">
        <v>0.00821997141942576</v>
      </c>
      <c r="J7" s="13">
        <v>0.02247387076348152</v>
      </c>
      <c r="K7" s="13">
        <v>0</v>
      </c>
    </row>
    <row r="8" spans="1:11" ht="14.25">
      <c r="A8" s="1">
        <v>4</v>
      </c>
      <c r="B8" s="1" t="s">
        <v>120</v>
      </c>
      <c r="C8" s="3">
        <v>2298581.019</v>
      </c>
      <c r="D8" s="3">
        <v>431654.21504</v>
      </c>
      <c r="E8" s="6">
        <v>0.003377506549842305</v>
      </c>
      <c r="F8" s="13">
        <v>0.45621397507539047</v>
      </c>
      <c r="G8" s="13">
        <v>0</v>
      </c>
      <c r="H8" s="13">
        <v>0.15070060064443017</v>
      </c>
      <c r="I8" s="13">
        <v>0.0036760463886880263</v>
      </c>
      <c r="J8" s="13">
        <v>0.3894093778914912</v>
      </c>
      <c r="K8" s="13">
        <v>0</v>
      </c>
    </row>
    <row r="9" spans="1:11" ht="14.25">
      <c r="A9" s="1">
        <v>5</v>
      </c>
      <c r="B9" s="1" t="s">
        <v>123</v>
      </c>
      <c r="C9" s="3">
        <v>32088.054</v>
      </c>
      <c r="D9" s="3">
        <v>11847.8</v>
      </c>
      <c r="E9" s="6">
        <v>0.012991752917907164</v>
      </c>
      <c r="F9" s="6">
        <v>0.9750345420648935</v>
      </c>
      <c r="G9" s="6">
        <v>0.024965457935106437</v>
      </c>
      <c r="H9" s="6">
        <v>0</v>
      </c>
      <c r="I9" s="6">
        <v>0</v>
      </c>
      <c r="J9" s="6">
        <v>0</v>
      </c>
      <c r="K9" s="6">
        <v>0</v>
      </c>
    </row>
    <row r="10" spans="1:11" ht="14.25">
      <c r="A10" s="1" t="s">
        <v>845</v>
      </c>
      <c r="B10" s="1" t="s">
        <v>845</v>
      </c>
      <c r="C10" s="3" t="s">
        <v>845</v>
      </c>
      <c r="D10" s="3" t="s">
        <v>845</v>
      </c>
      <c r="E10" s="6" t="s">
        <v>845</v>
      </c>
      <c r="F10" s="6" t="s">
        <v>845</v>
      </c>
      <c r="G10" s="6" t="s">
        <v>845</v>
      </c>
      <c r="H10" s="6" t="s">
        <v>845</v>
      </c>
      <c r="I10" s="6" t="s">
        <v>845</v>
      </c>
      <c r="J10" s="6" t="s">
        <v>845</v>
      </c>
      <c r="K10" s="6" t="s">
        <v>845</v>
      </c>
    </row>
    <row r="11" spans="1:11" ht="14.25">
      <c r="A11" s="1" t="s">
        <v>845</v>
      </c>
      <c r="B11" s="1" t="s">
        <v>845</v>
      </c>
      <c r="C11" s="3" t="s">
        <v>845</v>
      </c>
      <c r="D11" s="3" t="s">
        <v>845</v>
      </c>
      <c r="E11" s="6" t="s">
        <v>845</v>
      </c>
      <c r="F11" s="6" t="s">
        <v>845</v>
      </c>
      <c r="G11" s="6" t="s">
        <v>845</v>
      </c>
      <c r="H11" s="6" t="s">
        <v>845</v>
      </c>
      <c r="I11" s="6" t="s">
        <v>845</v>
      </c>
      <c r="J11" s="6" t="s">
        <v>845</v>
      </c>
      <c r="K11" s="6" t="s">
        <v>845</v>
      </c>
    </row>
    <row r="12" spans="1:11" ht="14.25">
      <c r="A12" s="1" t="s">
        <v>845</v>
      </c>
      <c r="B12" s="1" t="s">
        <v>845</v>
      </c>
      <c r="C12" s="3" t="s">
        <v>845</v>
      </c>
      <c r="D12" s="3" t="s">
        <v>845</v>
      </c>
      <c r="E12" s="6" t="s">
        <v>845</v>
      </c>
      <c r="F12" s="6" t="s">
        <v>845</v>
      </c>
      <c r="G12" s="6" t="s">
        <v>845</v>
      </c>
      <c r="H12" s="6" t="s">
        <v>845</v>
      </c>
      <c r="I12" s="6" t="s">
        <v>845</v>
      </c>
      <c r="J12" s="6" t="s">
        <v>845</v>
      </c>
      <c r="K12" s="6" t="s">
        <v>845</v>
      </c>
    </row>
    <row r="13" spans="1:11" ht="14.25">
      <c r="A13" s="1" t="s">
        <v>845</v>
      </c>
      <c r="B13" s="1" t="s">
        <v>845</v>
      </c>
      <c r="C13" s="3" t="s">
        <v>845</v>
      </c>
      <c r="D13" s="3" t="s">
        <v>845</v>
      </c>
      <c r="E13" s="6" t="s">
        <v>845</v>
      </c>
      <c r="F13" s="6" t="s">
        <v>845</v>
      </c>
      <c r="G13" s="6" t="s">
        <v>845</v>
      </c>
      <c r="H13" s="6" t="s">
        <v>845</v>
      </c>
      <c r="I13" s="6" t="s">
        <v>845</v>
      </c>
      <c r="J13" s="6" t="s">
        <v>845</v>
      </c>
      <c r="K13" s="6" t="s">
        <v>845</v>
      </c>
    </row>
    <row r="14" spans="1:11" ht="14.25">
      <c r="A14" s="1" t="s">
        <v>845</v>
      </c>
      <c r="B14" s="1" t="s">
        <v>845</v>
      </c>
      <c r="C14" s="3" t="s">
        <v>845</v>
      </c>
      <c r="D14" s="3" t="s">
        <v>845</v>
      </c>
      <c r="E14" s="6" t="s">
        <v>845</v>
      </c>
      <c r="F14" s="6" t="s">
        <v>845</v>
      </c>
      <c r="G14" s="6" t="s">
        <v>845</v>
      </c>
      <c r="H14" s="6" t="s">
        <v>845</v>
      </c>
      <c r="I14" s="6" t="s">
        <v>845</v>
      </c>
      <c r="J14" s="6" t="s">
        <v>845</v>
      </c>
      <c r="K14" s="6" t="s">
        <v>845</v>
      </c>
    </row>
    <row r="15" spans="1:6" ht="14.25">
      <c r="A15" s="1" t="s">
        <v>845</v>
      </c>
      <c r="B15" s="1" t="s">
        <v>845</v>
      </c>
      <c r="E15" s="6"/>
      <c r="F15" s="6"/>
    </row>
  </sheetData>
  <sheetProtection/>
  <mergeCells count="1">
    <mergeCell ref="F3:L3"/>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tabColor theme="7" tint="0.5999900102615356"/>
  </sheetPr>
  <dimension ref="A1:U39"/>
  <sheetViews>
    <sheetView zoomScalePageLayoutView="0" workbookViewId="0" topLeftCell="A1">
      <pane xSplit="1" topLeftCell="B1" activePane="topRight" state="frozen"/>
      <selection pane="topLeft" activeCell="P21" sqref="P21"/>
      <selection pane="topRight" activeCell="P21" sqref="P21"/>
    </sheetView>
  </sheetViews>
  <sheetFormatPr defaultColWidth="9.140625" defaultRowHeight="15"/>
  <cols>
    <col min="1" max="1" width="31.57421875" style="1" customWidth="1"/>
    <col min="2" max="2" width="5.00390625" style="1" bestFit="1" customWidth="1"/>
    <col min="3" max="20" width="6.421875" style="1" bestFit="1" customWidth="1"/>
    <col min="21" max="21" width="82.28125" style="1" bestFit="1" customWidth="1"/>
    <col min="22" max="16384" width="9.140625" style="1" customWidth="1"/>
  </cols>
  <sheetData>
    <row r="1" spans="1:21" s="66" customFormat="1" ht="158.25" customHeight="1" thickBot="1">
      <c r="A1" s="57" t="s">
        <v>0</v>
      </c>
      <c r="B1" s="58" t="s">
        <v>67</v>
      </c>
      <c r="C1" s="59" t="s">
        <v>68</v>
      </c>
      <c r="D1" s="60" t="s">
        <v>69</v>
      </c>
      <c r="E1" s="60" t="s">
        <v>70</v>
      </c>
      <c r="F1" s="59" t="s">
        <v>71</v>
      </c>
      <c r="G1" s="59" t="s">
        <v>72</v>
      </c>
      <c r="H1" s="59" t="s">
        <v>73</v>
      </c>
      <c r="I1" s="59" t="s">
        <v>74</v>
      </c>
      <c r="J1" s="61" t="s">
        <v>75</v>
      </c>
      <c r="K1" s="62" t="s">
        <v>76</v>
      </c>
      <c r="L1" s="63" t="s">
        <v>77</v>
      </c>
      <c r="M1" s="63" t="s">
        <v>78</v>
      </c>
      <c r="N1" s="63" t="s">
        <v>79</v>
      </c>
      <c r="O1" s="63" t="s">
        <v>80</v>
      </c>
      <c r="P1" s="63" t="s">
        <v>81</v>
      </c>
      <c r="Q1" s="63" t="s">
        <v>82</v>
      </c>
      <c r="R1" s="63" t="s">
        <v>83</v>
      </c>
      <c r="S1" s="63" t="s">
        <v>84</v>
      </c>
      <c r="T1" s="64" t="s">
        <v>85</v>
      </c>
      <c r="U1" s="65" t="s">
        <v>86</v>
      </c>
    </row>
    <row r="2" spans="1:21" ht="14.25">
      <c r="A2" s="67" t="s">
        <v>87</v>
      </c>
      <c r="B2" s="68" t="s">
        <v>88</v>
      </c>
      <c r="C2" s="69" t="s">
        <v>89</v>
      </c>
      <c r="D2" s="69"/>
      <c r="E2" s="69"/>
      <c r="F2" s="69"/>
      <c r="G2" s="69"/>
      <c r="H2" s="69"/>
      <c r="I2" s="69"/>
      <c r="J2" s="70"/>
      <c r="K2" s="68"/>
      <c r="L2" s="69"/>
      <c r="M2" s="69"/>
      <c r="N2" s="69"/>
      <c r="O2" s="69"/>
      <c r="P2" s="69"/>
      <c r="Q2" s="69"/>
      <c r="R2" s="69"/>
      <c r="S2" s="69"/>
      <c r="T2" s="70"/>
      <c r="U2" s="71"/>
    </row>
    <row r="3" spans="1:21" ht="14.25">
      <c r="A3" s="72" t="s">
        <v>90</v>
      </c>
      <c r="B3" s="73" t="s">
        <v>88</v>
      </c>
      <c r="C3" s="74" t="s">
        <v>89</v>
      </c>
      <c r="D3" s="74"/>
      <c r="E3" s="74" t="s">
        <v>89</v>
      </c>
      <c r="F3" s="74" t="s">
        <v>89</v>
      </c>
      <c r="G3" s="74"/>
      <c r="H3" s="74"/>
      <c r="I3" s="74"/>
      <c r="J3" s="75"/>
      <c r="K3" s="73"/>
      <c r="L3" s="74"/>
      <c r="M3" s="74"/>
      <c r="N3" s="74"/>
      <c r="O3" s="74"/>
      <c r="P3" s="74"/>
      <c r="Q3" s="74"/>
      <c r="R3" s="74"/>
      <c r="S3" s="74"/>
      <c r="T3" s="75"/>
      <c r="U3" s="72" t="s">
        <v>91</v>
      </c>
    </row>
    <row r="4" spans="1:21" ht="14.25">
      <c r="A4" s="72" t="s">
        <v>92</v>
      </c>
      <c r="B4" s="73" t="s">
        <v>88</v>
      </c>
      <c r="C4" s="74" t="s">
        <v>89</v>
      </c>
      <c r="D4" s="74"/>
      <c r="E4" s="74"/>
      <c r="F4" s="74"/>
      <c r="G4" s="74"/>
      <c r="H4" s="74"/>
      <c r="I4" s="74"/>
      <c r="J4" s="75"/>
      <c r="K4" s="73"/>
      <c r="L4" s="74"/>
      <c r="M4" s="74"/>
      <c r="N4" s="74"/>
      <c r="O4" s="74"/>
      <c r="P4" s="74"/>
      <c r="Q4" s="74"/>
      <c r="R4" s="74"/>
      <c r="S4" s="74"/>
      <c r="T4" s="75"/>
      <c r="U4" s="72"/>
    </row>
    <row r="5" spans="1:21" ht="14.25">
      <c r="A5" s="72" t="s">
        <v>93</v>
      </c>
      <c r="B5" s="73" t="s">
        <v>88</v>
      </c>
      <c r="C5" s="74" t="s">
        <v>89</v>
      </c>
      <c r="D5" s="74"/>
      <c r="E5" s="74"/>
      <c r="F5" s="74"/>
      <c r="G5" s="74"/>
      <c r="H5" s="74"/>
      <c r="I5" s="74"/>
      <c r="J5" s="75"/>
      <c r="K5" s="73"/>
      <c r="L5" s="74"/>
      <c r="M5" s="74"/>
      <c r="N5" s="74"/>
      <c r="O5" s="74"/>
      <c r="P5" s="74"/>
      <c r="Q5" s="74"/>
      <c r="R5" s="74"/>
      <c r="S5" s="74"/>
      <c r="T5" s="75"/>
      <c r="U5" s="72"/>
    </row>
    <row r="6" spans="1:21" ht="14.25">
      <c r="A6" s="72" t="s">
        <v>94</v>
      </c>
      <c r="B6" s="73" t="s">
        <v>88</v>
      </c>
      <c r="C6" s="74" t="s">
        <v>89</v>
      </c>
      <c r="D6" s="74"/>
      <c r="E6" s="74"/>
      <c r="F6" s="74"/>
      <c r="G6" s="74"/>
      <c r="H6" s="74"/>
      <c r="I6" s="74"/>
      <c r="J6" s="75"/>
      <c r="K6" s="73"/>
      <c r="L6" s="74"/>
      <c r="M6" s="74"/>
      <c r="N6" s="74"/>
      <c r="O6" s="74"/>
      <c r="P6" s="74"/>
      <c r="Q6" s="74"/>
      <c r="R6" s="74"/>
      <c r="S6" s="74"/>
      <c r="T6" s="75"/>
      <c r="U6" s="72"/>
    </row>
    <row r="7" spans="1:21" ht="14.25">
      <c r="A7" s="72" t="s">
        <v>95</v>
      </c>
      <c r="B7" s="73" t="s">
        <v>88</v>
      </c>
      <c r="C7" s="74" t="s">
        <v>89</v>
      </c>
      <c r="D7" s="74"/>
      <c r="E7" s="74"/>
      <c r="F7" s="74"/>
      <c r="G7" s="74"/>
      <c r="H7" s="74"/>
      <c r="I7" s="74"/>
      <c r="J7" s="75"/>
      <c r="K7" s="73"/>
      <c r="L7" s="74"/>
      <c r="M7" s="74"/>
      <c r="N7" s="74"/>
      <c r="O7" s="74"/>
      <c r="P7" s="74"/>
      <c r="Q7" s="74"/>
      <c r="R7" s="74"/>
      <c r="S7" s="74"/>
      <c r="T7" s="75"/>
      <c r="U7" s="72"/>
    </row>
    <row r="8" spans="1:21" ht="14.25">
      <c r="A8" s="72" t="s">
        <v>96</v>
      </c>
      <c r="B8" s="73" t="s">
        <v>88</v>
      </c>
      <c r="C8" s="74" t="s">
        <v>89</v>
      </c>
      <c r="D8" s="74"/>
      <c r="E8" s="74"/>
      <c r="F8" s="74" t="s">
        <v>89</v>
      </c>
      <c r="G8" s="74"/>
      <c r="H8" s="74"/>
      <c r="I8" s="74"/>
      <c r="J8" s="75"/>
      <c r="K8" s="73"/>
      <c r="L8" s="74"/>
      <c r="M8" s="74"/>
      <c r="N8" s="74"/>
      <c r="O8" s="74"/>
      <c r="P8" s="74"/>
      <c r="Q8" s="74"/>
      <c r="R8" s="74"/>
      <c r="S8" s="74"/>
      <c r="T8" s="75"/>
      <c r="U8" s="72"/>
    </row>
    <row r="9" spans="1:21" ht="14.25">
      <c r="A9" s="72" t="s">
        <v>97</v>
      </c>
      <c r="B9" s="73" t="s">
        <v>88</v>
      </c>
      <c r="C9" s="74" t="s">
        <v>89</v>
      </c>
      <c r="D9" s="74"/>
      <c r="E9" s="74"/>
      <c r="F9" s="74"/>
      <c r="G9" s="74"/>
      <c r="H9" s="74"/>
      <c r="I9" s="74"/>
      <c r="J9" s="75"/>
      <c r="K9" s="73"/>
      <c r="L9" s="74"/>
      <c r="M9" s="74"/>
      <c r="N9" s="74"/>
      <c r="O9" s="74"/>
      <c r="P9" s="74"/>
      <c r="Q9" s="74"/>
      <c r="R9" s="74"/>
      <c r="S9" s="74"/>
      <c r="T9" s="75"/>
      <c r="U9" s="72"/>
    </row>
    <row r="10" spans="1:21" ht="14.25">
      <c r="A10" s="72" t="s">
        <v>98</v>
      </c>
      <c r="B10" s="73" t="s">
        <v>88</v>
      </c>
      <c r="C10" s="74" t="s">
        <v>89</v>
      </c>
      <c r="D10" s="74"/>
      <c r="E10" s="74"/>
      <c r="F10" s="74"/>
      <c r="G10" s="74"/>
      <c r="H10" s="74"/>
      <c r="I10" s="74"/>
      <c r="J10" s="75"/>
      <c r="K10" s="73"/>
      <c r="L10" s="74"/>
      <c r="M10" s="74"/>
      <c r="N10" s="74"/>
      <c r="O10" s="74"/>
      <c r="P10" s="74"/>
      <c r="Q10" s="74"/>
      <c r="R10" s="74"/>
      <c r="S10" s="74"/>
      <c r="T10" s="75"/>
      <c r="U10" s="72" t="s">
        <v>99</v>
      </c>
    </row>
    <row r="11" spans="1:21" ht="14.25">
      <c r="A11" s="72" t="s">
        <v>100</v>
      </c>
      <c r="B11" s="73" t="s">
        <v>88</v>
      </c>
      <c r="C11" s="74" t="s">
        <v>89</v>
      </c>
      <c r="D11" s="74"/>
      <c r="E11" s="74"/>
      <c r="F11" s="74" t="s">
        <v>89</v>
      </c>
      <c r="G11" s="74"/>
      <c r="H11" s="74"/>
      <c r="I11" s="74"/>
      <c r="J11" s="75"/>
      <c r="K11" s="73"/>
      <c r="L11" s="74"/>
      <c r="M11" s="74"/>
      <c r="N11" s="74"/>
      <c r="O11" s="74"/>
      <c r="P11" s="74"/>
      <c r="Q11" s="74"/>
      <c r="R11" s="74"/>
      <c r="S11" s="74"/>
      <c r="T11" s="75"/>
      <c r="U11" s="72" t="s">
        <v>101</v>
      </c>
    </row>
    <row r="12" spans="1:21" ht="14.25">
      <c r="A12" s="72" t="s">
        <v>102</v>
      </c>
      <c r="B12" s="73" t="s">
        <v>88</v>
      </c>
      <c r="C12" s="74" t="s">
        <v>89</v>
      </c>
      <c r="D12" s="74"/>
      <c r="E12" s="74"/>
      <c r="F12" s="74"/>
      <c r="G12" s="74"/>
      <c r="H12" s="74"/>
      <c r="I12" s="74"/>
      <c r="J12" s="75"/>
      <c r="K12" s="73"/>
      <c r="L12" s="74"/>
      <c r="M12" s="74"/>
      <c r="N12" s="74"/>
      <c r="O12" s="74"/>
      <c r="P12" s="74"/>
      <c r="Q12" s="74"/>
      <c r="R12" s="74"/>
      <c r="S12" s="74"/>
      <c r="T12" s="75"/>
      <c r="U12" s="72"/>
    </row>
    <row r="13" spans="1:21" ht="14.25">
      <c r="A13" s="72" t="s">
        <v>103</v>
      </c>
      <c r="B13" s="73" t="s">
        <v>88</v>
      </c>
      <c r="C13" s="74" t="s">
        <v>89</v>
      </c>
      <c r="D13" s="74"/>
      <c r="E13" s="74"/>
      <c r="F13" s="74"/>
      <c r="G13" s="74"/>
      <c r="H13" s="74"/>
      <c r="I13" s="74"/>
      <c r="J13" s="75"/>
      <c r="K13" s="73"/>
      <c r="L13" s="74"/>
      <c r="M13" s="74"/>
      <c r="N13" s="74"/>
      <c r="O13" s="74"/>
      <c r="P13" s="74"/>
      <c r="Q13" s="74"/>
      <c r="R13" s="74"/>
      <c r="S13" s="74"/>
      <c r="T13" s="75"/>
      <c r="U13" s="72"/>
    </row>
    <row r="14" spans="1:21" ht="14.25">
      <c r="A14" s="72" t="s">
        <v>104</v>
      </c>
      <c r="B14" s="73" t="s">
        <v>88</v>
      </c>
      <c r="C14" s="74" t="s">
        <v>89</v>
      </c>
      <c r="D14" s="74"/>
      <c r="E14" s="74"/>
      <c r="F14" s="74" t="s">
        <v>89</v>
      </c>
      <c r="G14" s="74"/>
      <c r="H14" s="74"/>
      <c r="I14" s="74"/>
      <c r="J14" s="75"/>
      <c r="K14" s="73"/>
      <c r="L14" s="74"/>
      <c r="M14" s="74"/>
      <c r="N14" s="74"/>
      <c r="O14" s="74"/>
      <c r="P14" s="74"/>
      <c r="Q14" s="74"/>
      <c r="R14" s="74"/>
      <c r="S14" s="74"/>
      <c r="T14" s="75"/>
      <c r="U14" s="72" t="s">
        <v>101</v>
      </c>
    </row>
    <row r="15" spans="1:21" ht="14.25">
      <c r="A15" s="72" t="s">
        <v>105</v>
      </c>
      <c r="B15" s="73" t="s">
        <v>88</v>
      </c>
      <c r="C15" s="74" t="s">
        <v>89</v>
      </c>
      <c r="D15" s="74"/>
      <c r="E15" s="74" t="s">
        <v>89</v>
      </c>
      <c r="F15" s="74"/>
      <c r="G15" s="74" t="s">
        <v>89</v>
      </c>
      <c r="H15" s="74" t="s">
        <v>89</v>
      </c>
      <c r="I15" s="74"/>
      <c r="J15" s="75"/>
      <c r="K15" s="73"/>
      <c r="L15" s="74"/>
      <c r="M15" s="74"/>
      <c r="N15" s="74"/>
      <c r="O15" s="74">
        <v>1</v>
      </c>
      <c r="P15" s="74"/>
      <c r="Q15" s="74"/>
      <c r="R15" s="74"/>
      <c r="S15" s="74"/>
      <c r="T15" s="75"/>
      <c r="U15" s="72" t="s">
        <v>106</v>
      </c>
    </row>
    <row r="16" spans="1:21" ht="14.25">
      <c r="A16" s="72" t="s">
        <v>107</v>
      </c>
      <c r="B16" s="73" t="s">
        <v>88</v>
      </c>
      <c r="C16" s="74" t="s">
        <v>89</v>
      </c>
      <c r="D16" s="74"/>
      <c r="E16" s="74"/>
      <c r="F16" s="74"/>
      <c r="G16" s="74"/>
      <c r="H16" s="74"/>
      <c r="I16" s="74"/>
      <c r="J16" s="75"/>
      <c r="K16" s="73"/>
      <c r="L16" s="74"/>
      <c r="M16" s="74"/>
      <c r="N16" s="74"/>
      <c r="O16" s="74"/>
      <c r="P16" s="74"/>
      <c r="Q16" s="74"/>
      <c r="R16" s="74"/>
      <c r="S16" s="74"/>
      <c r="T16" s="75"/>
      <c r="U16" s="72"/>
    </row>
    <row r="17" spans="1:21" ht="14.25">
      <c r="A17" s="72" t="s">
        <v>108</v>
      </c>
      <c r="B17" s="73" t="s">
        <v>88</v>
      </c>
      <c r="C17" s="74" t="s">
        <v>89</v>
      </c>
      <c r="D17" s="74"/>
      <c r="E17" s="74"/>
      <c r="F17" s="74"/>
      <c r="G17" s="74"/>
      <c r="H17" s="74"/>
      <c r="I17" s="74"/>
      <c r="J17" s="75"/>
      <c r="K17" s="73"/>
      <c r="L17" s="74"/>
      <c r="M17" s="74"/>
      <c r="N17" s="74"/>
      <c r="O17" s="74"/>
      <c r="P17" s="74"/>
      <c r="Q17" s="74"/>
      <c r="R17" s="74"/>
      <c r="S17" s="74"/>
      <c r="T17" s="75"/>
      <c r="U17" s="72"/>
    </row>
    <row r="18" spans="1:21" ht="14.25">
      <c r="A18" s="72" t="s">
        <v>109</v>
      </c>
      <c r="B18" s="73" t="s">
        <v>88</v>
      </c>
      <c r="C18" s="74" t="s">
        <v>89</v>
      </c>
      <c r="D18" s="74"/>
      <c r="E18" s="74"/>
      <c r="F18" s="74" t="s">
        <v>89</v>
      </c>
      <c r="G18" s="74"/>
      <c r="H18" s="74"/>
      <c r="I18" s="74"/>
      <c r="J18" s="75"/>
      <c r="K18" s="73"/>
      <c r="L18" s="74"/>
      <c r="M18" s="74"/>
      <c r="N18" s="74"/>
      <c r="O18" s="74"/>
      <c r="P18" s="74"/>
      <c r="Q18" s="74"/>
      <c r="R18" s="74"/>
      <c r="S18" s="74"/>
      <c r="T18" s="75"/>
      <c r="U18" s="72" t="s">
        <v>110</v>
      </c>
    </row>
    <row r="19" spans="1:21" ht="14.25">
      <c r="A19" s="72" t="s">
        <v>111</v>
      </c>
      <c r="B19" s="73" t="s">
        <v>88</v>
      </c>
      <c r="C19" s="74" t="s">
        <v>89</v>
      </c>
      <c r="D19" s="74"/>
      <c r="E19" s="74"/>
      <c r="F19" s="74"/>
      <c r="G19" s="74"/>
      <c r="H19" s="74"/>
      <c r="I19" s="74"/>
      <c r="J19" s="75"/>
      <c r="K19" s="73"/>
      <c r="L19" s="74"/>
      <c r="M19" s="74"/>
      <c r="N19" s="74"/>
      <c r="O19" s="74"/>
      <c r="P19" s="74"/>
      <c r="Q19" s="74"/>
      <c r="R19" s="74"/>
      <c r="S19" s="74"/>
      <c r="T19" s="75"/>
      <c r="U19" s="72"/>
    </row>
    <row r="20" spans="1:21" ht="14.25">
      <c r="A20" s="72" t="s">
        <v>112</v>
      </c>
      <c r="B20" s="73" t="s">
        <v>88</v>
      </c>
      <c r="C20" s="74" t="s">
        <v>89</v>
      </c>
      <c r="D20" s="74"/>
      <c r="E20" s="74"/>
      <c r="F20" s="74"/>
      <c r="G20" s="74"/>
      <c r="H20" s="74"/>
      <c r="I20" s="74"/>
      <c r="J20" s="75"/>
      <c r="K20" s="73"/>
      <c r="L20" s="74"/>
      <c r="M20" s="74"/>
      <c r="N20" s="74"/>
      <c r="O20" s="74">
        <v>1</v>
      </c>
      <c r="P20" s="74"/>
      <c r="Q20" s="74"/>
      <c r="R20" s="74"/>
      <c r="S20" s="74"/>
      <c r="T20" s="75"/>
      <c r="U20" s="72"/>
    </row>
    <row r="21" spans="1:21" ht="14.25">
      <c r="A21" s="72" t="s">
        <v>113</v>
      </c>
      <c r="B21" s="73" t="s">
        <v>88</v>
      </c>
      <c r="C21" s="74" t="s">
        <v>89</v>
      </c>
      <c r="D21" s="74"/>
      <c r="E21" s="74"/>
      <c r="F21" s="74" t="s">
        <v>89</v>
      </c>
      <c r="G21" s="74"/>
      <c r="H21" s="74"/>
      <c r="I21" s="74"/>
      <c r="J21" s="75"/>
      <c r="K21" s="73"/>
      <c r="L21" s="74"/>
      <c r="M21" s="74"/>
      <c r="N21" s="74"/>
      <c r="O21" s="74"/>
      <c r="P21" s="74"/>
      <c r="Q21" s="74"/>
      <c r="R21" s="74"/>
      <c r="S21" s="74"/>
      <c r="T21" s="75"/>
      <c r="U21" s="72" t="s">
        <v>110</v>
      </c>
    </row>
    <row r="22" spans="1:21" ht="14.25">
      <c r="A22" s="72" t="s">
        <v>114</v>
      </c>
      <c r="B22" s="73" t="s">
        <v>88</v>
      </c>
      <c r="C22" s="74" t="s">
        <v>89</v>
      </c>
      <c r="D22" s="74"/>
      <c r="E22" s="74" t="s">
        <v>89</v>
      </c>
      <c r="F22" s="74" t="s">
        <v>89</v>
      </c>
      <c r="G22" s="74"/>
      <c r="H22" s="74"/>
      <c r="I22" s="74"/>
      <c r="J22" s="75"/>
      <c r="K22" s="73"/>
      <c r="L22" s="74"/>
      <c r="M22" s="74"/>
      <c r="N22" s="74"/>
      <c r="O22" s="74"/>
      <c r="P22" s="74"/>
      <c r="Q22" s="74"/>
      <c r="R22" s="74"/>
      <c r="S22" s="74"/>
      <c r="T22" s="75"/>
      <c r="U22" s="72" t="s">
        <v>115</v>
      </c>
    </row>
    <row r="23" spans="1:21" ht="14.25">
      <c r="A23" s="72" t="s">
        <v>116</v>
      </c>
      <c r="B23" s="73" t="s">
        <v>88</v>
      </c>
      <c r="C23" s="74" t="s">
        <v>89</v>
      </c>
      <c r="D23" s="74"/>
      <c r="E23" s="74"/>
      <c r="F23" s="74"/>
      <c r="G23" s="74" t="s">
        <v>89</v>
      </c>
      <c r="H23" s="74"/>
      <c r="I23" s="74"/>
      <c r="J23" s="75" t="s">
        <v>89</v>
      </c>
      <c r="K23" s="73"/>
      <c r="L23" s="74"/>
      <c r="M23" s="74"/>
      <c r="N23" s="74">
        <v>1</v>
      </c>
      <c r="O23" s="74"/>
      <c r="P23" s="74"/>
      <c r="Q23" s="74"/>
      <c r="R23" s="74"/>
      <c r="S23" s="74"/>
      <c r="T23" s="75"/>
      <c r="U23" s="72"/>
    </row>
    <row r="24" spans="1:21" ht="14.25">
      <c r="A24" s="72" t="s">
        <v>117</v>
      </c>
      <c r="B24" s="73" t="s">
        <v>88</v>
      </c>
      <c r="C24" s="74" t="s">
        <v>89</v>
      </c>
      <c r="D24" s="74"/>
      <c r="E24" s="74"/>
      <c r="F24" s="74" t="s">
        <v>89</v>
      </c>
      <c r="G24" s="74"/>
      <c r="H24" s="74"/>
      <c r="I24" s="74"/>
      <c r="J24" s="75"/>
      <c r="K24" s="73"/>
      <c r="L24" s="74"/>
      <c r="M24" s="74"/>
      <c r="N24" s="74"/>
      <c r="O24" s="74"/>
      <c r="P24" s="74"/>
      <c r="Q24" s="74"/>
      <c r="R24" s="74"/>
      <c r="S24" s="74"/>
      <c r="T24" s="75"/>
      <c r="U24" s="72" t="s">
        <v>118</v>
      </c>
    </row>
    <row r="25" spans="1:21" ht="14.25">
      <c r="A25" s="72" t="s">
        <v>119</v>
      </c>
      <c r="B25" s="73" t="s">
        <v>88</v>
      </c>
      <c r="C25" s="74" t="s">
        <v>89</v>
      </c>
      <c r="D25" s="74"/>
      <c r="E25" s="74"/>
      <c r="F25" s="74"/>
      <c r="G25" s="74"/>
      <c r="H25" s="74"/>
      <c r="I25" s="74"/>
      <c r="J25" s="75"/>
      <c r="K25" s="73"/>
      <c r="L25" s="74"/>
      <c r="M25" s="74"/>
      <c r="N25" s="74"/>
      <c r="O25" s="74"/>
      <c r="P25" s="74"/>
      <c r="Q25" s="74"/>
      <c r="R25" s="74"/>
      <c r="S25" s="74"/>
      <c r="T25" s="75"/>
      <c r="U25" s="72"/>
    </row>
    <row r="26" spans="1:21" ht="14.25">
      <c r="A26" s="72" t="s">
        <v>120</v>
      </c>
      <c r="B26" s="73" t="s">
        <v>88</v>
      </c>
      <c r="C26" s="74" t="s">
        <v>89</v>
      </c>
      <c r="D26" s="74"/>
      <c r="E26" s="74"/>
      <c r="F26" s="74" t="s">
        <v>89</v>
      </c>
      <c r="G26" s="74" t="s">
        <v>89</v>
      </c>
      <c r="H26" s="74"/>
      <c r="I26" s="74"/>
      <c r="J26" s="75"/>
      <c r="K26" s="73"/>
      <c r="L26" s="74"/>
      <c r="M26" s="74"/>
      <c r="N26" s="74"/>
      <c r="O26" s="74">
        <v>1</v>
      </c>
      <c r="P26" s="74"/>
      <c r="Q26" s="74"/>
      <c r="R26" s="74"/>
      <c r="S26" s="74"/>
      <c r="T26" s="75"/>
      <c r="U26" s="72" t="s">
        <v>121</v>
      </c>
    </row>
    <row r="27" spans="1:21" ht="14.25">
      <c r="A27" s="72" t="s">
        <v>122</v>
      </c>
      <c r="B27" s="73" t="s">
        <v>88</v>
      </c>
      <c r="C27" s="74" t="s">
        <v>89</v>
      </c>
      <c r="D27" s="74"/>
      <c r="E27" s="74"/>
      <c r="F27" s="74"/>
      <c r="G27" s="74"/>
      <c r="H27" s="74"/>
      <c r="I27" s="74"/>
      <c r="J27" s="75"/>
      <c r="K27" s="73"/>
      <c r="L27" s="74"/>
      <c r="M27" s="74"/>
      <c r="N27" s="74"/>
      <c r="O27" s="74"/>
      <c r="P27" s="74"/>
      <c r="Q27" s="74"/>
      <c r="R27" s="74"/>
      <c r="S27" s="74"/>
      <c r="T27" s="75"/>
      <c r="U27" s="72"/>
    </row>
    <row r="28" spans="1:21" ht="14.25">
      <c r="A28" s="72" t="s">
        <v>123</v>
      </c>
      <c r="B28" s="73" t="s">
        <v>88</v>
      </c>
      <c r="C28" s="74" t="s">
        <v>89</v>
      </c>
      <c r="D28" s="74"/>
      <c r="E28" s="74" t="s">
        <v>89</v>
      </c>
      <c r="F28" s="74" t="s">
        <v>89</v>
      </c>
      <c r="G28" s="74"/>
      <c r="H28" s="74"/>
      <c r="I28" s="74"/>
      <c r="J28" s="75"/>
      <c r="K28" s="73"/>
      <c r="L28" s="74"/>
      <c r="M28" s="74"/>
      <c r="N28" s="74"/>
      <c r="O28" s="74"/>
      <c r="P28" s="74"/>
      <c r="Q28" s="74"/>
      <c r="R28" s="74"/>
      <c r="S28" s="74"/>
      <c r="T28" s="75"/>
      <c r="U28" s="72" t="s">
        <v>124</v>
      </c>
    </row>
    <row r="29" spans="1:21" ht="14.25">
      <c r="A29" s="72" t="s">
        <v>125</v>
      </c>
      <c r="B29" s="73" t="s">
        <v>88</v>
      </c>
      <c r="C29" s="74" t="s">
        <v>89</v>
      </c>
      <c r="D29" s="74"/>
      <c r="E29" s="74" t="s">
        <v>89</v>
      </c>
      <c r="F29" s="74" t="s">
        <v>89</v>
      </c>
      <c r="G29" s="74"/>
      <c r="H29" s="74"/>
      <c r="I29" s="74"/>
      <c r="J29" s="75"/>
      <c r="K29" s="73"/>
      <c r="L29" s="74"/>
      <c r="M29" s="74"/>
      <c r="N29" s="74"/>
      <c r="O29" s="74"/>
      <c r="P29" s="74"/>
      <c r="Q29" s="74"/>
      <c r="R29" s="74"/>
      <c r="S29" s="74"/>
      <c r="T29" s="75"/>
      <c r="U29" s="72" t="s">
        <v>126</v>
      </c>
    </row>
    <row r="30" spans="1:21" ht="14.25">
      <c r="A30" s="72" t="s">
        <v>127</v>
      </c>
      <c r="B30" s="73" t="s">
        <v>88</v>
      </c>
      <c r="C30" s="74" t="s">
        <v>89</v>
      </c>
      <c r="D30" s="74"/>
      <c r="E30" s="74"/>
      <c r="F30" s="74" t="s">
        <v>89</v>
      </c>
      <c r="G30" s="74"/>
      <c r="H30" s="74"/>
      <c r="I30" s="74"/>
      <c r="J30" s="75"/>
      <c r="K30" s="73"/>
      <c r="L30" s="74"/>
      <c r="M30" s="74"/>
      <c r="N30" s="74"/>
      <c r="O30" s="74"/>
      <c r="P30" s="74"/>
      <c r="Q30" s="74"/>
      <c r="R30" s="74"/>
      <c r="S30" s="74"/>
      <c r="T30" s="75"/>
      <c r="U30" s="72" t="s">
        <v>128</v>
      </c>
    </row>
    <row r="31" spans="1:21" ht="14.25">
      <c r="A31" s="72" t="s">
        <v>129</v>
      </c>
      <c r="B31" s="73" t="s">
        <v>88</v>
      </c>
      <c r="C31" s="74" t="s">
        <v>89</v>
      </c>
      <c r="D31" s="74"/>
      <c r="E31" s="74"/>
      <c r="F31" s="74" t="s">
        <v>89</v>
      </c>
      <c r="G31" s="74"/>
      <c r="H31" s="74"/>
      <c r="I31" s="74"/>
      <c r="J31" s="75"/>
      <c r="K31" s="73"/>
      <c r="L31" s="74"/>
      <c r="M31" s="74"/>
      <c r="N31" s="74"/>
      <c r="O31" s="74"/>
      <c r="P31" s="74"/>
      <c r="Q31" s="74"/>
      <c r="R31" s="74"/>
      <c r="S31" s="74"/>
      <c r="T31" s="75"/>
      <c r="U31" s="72" t="s">
        <v>128</v>
      </c>
    </row>
    <row r="32" spans="1:21" ht="14.25">
      <c r="A32" s="72" t="s">
        <v>130</v>
      </c>
      <c r="B32" s="73" t="s">
        <v>88</v>
      </c>
      <c r="C32" s="74" t="s">
        <v>89</v>
      </c>
      <c r="D32" s="74"/>
      <c r="E32" s="74"/>
      <c r="F32" s="74"/>
      <c r="G32" s="74"/>
      <c r="H32" s="74"/>
      <c r="I32" s="74"/>
      <c r="J32" s="75"/>
      <c r="K32" s="73"/>
      <c r="L32" s="74"/>
      <c r="M32" s="74"/>
      <c r="N32" s="74"/>
      <c r="O32" s="74"/>
      <c r="P32" s="74"/>
      <c r="Q32" s="74"/>
      <c r="R32" s="74"/>
      <c r="S32" s="74"/>
      <c r="T32" s="75"/>
      <c r="U32" s="72"/>
    </row>
    <row r="33" spans="1:21" ht="14.25">
      <c r="A33" s="72" t="s">
        <v>131</v>
      </c>
      <c r="B33" s="73" t="s">
        <v>88</v>
      </c>
      <c r="C33" s="74" t="s">
        <v>89</v>
      </c>
      <c r="D33" s="74"/>
      <c r="E33" s="74"/>
      <c r="F33" s="74"/>
      <c r="G33" s="74"/>
      <c r="H33" s="74"/>
      <c r="I33" s="74"/>
      <c r="J33" s="75"/>
      <c r="K33" s="73"/>
      <c r="L33" s="74"/>
      <c r="M33" s="74"/>
      <c r="N33" s="74"/>
      <c r="O33" s="74"/>
      <c r="P33" s="74"/>
      <c r="Q33" s="74"/>
      <c r="R33" s="74"/>
      <c r="S33" s="74"/>
      <c r="T33" s="75"/>
      <c r="U33" s="72"/>
    </row>
    <row r="34" spans="1:21" ht="14.25">
      <c r="A34" s="72" t="s">
        <v>132</v>
      </c>
      <c r="B34" s="73" t="s">
        <v>88</v>
      </c>
      <c r="C34" s="74" t="s">
        <v>89</v>
      </c>
      <c r="D34" s="74"/>
      <c r="E34" s="74"/>
      <c r="F34" s="74"/>
      <c r="G34" s="74"/>
      <c r="H34" s="74"/>
      <c r="I34" s="74"/>
      <c r="J34" s="75"/>
      <c r="K34" s="73"/>
      <c r="L34" s="74"/>
      <c r="M34" s="74"/>
      <c r="N34" s="74"/>
      <c r="O34" s="74"/>
      <c r="P34" s="74"/>
      <c r="Q34" s="74"/>
      <c r="R34" s="74"/>
      <c r="S34" s="74"/>
      <c r="T34" s="75"/>
      <c r="U34" s="72"/>
    </row>
    <row r="35" spans="1:21" ht="14.25">
      <c r="A35" s="72" t="s">
        <v>133</v>
      </c>
      <c r="B35" s="73" t="s">
        <v>88</v>
      </c>
      <c r="C35" s="74" t="s">
        <v>89</v>
      </c>
      <c r="D35" s="74"/>
      <c r="E35" s="74"/>
      <c r="F35" s="74"/>
      <c r="G35" s="74"/>
      <c r="H35" s="74"/>
      <c r="I35" s="74"/>
      <c r="J35" s="75"/>
      <c r="K35" s="73"/>
      <c r="L35" s="74"/>
      <c r="M35" s="74"/>
      <c r="N35" s="74"/>
      <c r="O35" s="74"/>
      <c r="P35" s="74"/>
      <c r="Q35" s="74"/>
      <c r="R35" s="74"/>
      <c r="S35" s="74"/>
      <c r="T35" s="75"/>
      <c r="U35" s="72"/>
    </row>
    <row r="36" spans="1:21" ht="14.25">
      <c r="A36" s="72" t="s">
        <v>134</v>
      </c>
      <c r="B36" s="73" t="s">
        <v>88</v>
      </c>
      <c r="C36" s="74" t="s">
        <v>89</v>
      </c>
      <c r="D36" s="74"/>
      <c r="E36" s="74"/>
      <c r="F36" s="74"/>
      <c r="G36" s="74"/>
      <c r="H36" s="74"/>
      <c r="I36" s="74"/>
      <c r="J36" s="75"/>
      <c r="K36" s="73"/>
      <c r="L36" s="74"/>
      <c r="M36" s="74"/>
      <c r="N36" s="74"/>
      <c r="O36" s="74"/>
      <c r="P36" s="74"/>
      <c r="Q36" s="74"/>
      <c r="R36" s="74"/>
      <c r="S36" s="74"/>
      <c r="T36" s="75"/>
      <c r="U36" s="72"/>
    </row>
    <row r="37" spans="1:21" ht="14.25">
      <c r="A37" s="72" t="s">
        <v>135</v>
      </c>
      <c r="B37" s="73" t="s">
        <v>88</v>
      </c>
      <c r="C37" s="74" t="s">
        <v>89</v>
      </c>
      <c r="D37" s="74"/>
      <c r="E37" s="74" t="s">
        <v>89</v>
      </c>
      <c r="F37" s="74" t="s">
        <v>89</v>
      </c>
      <c r="G37" s="74"/>
      <c r="H37" s="74"/>
      <c r="I37" s="74"/>
      <c r="J37" s="75"/>
      <c r="K37" s="73"/>
      <c r="L37" s="74"/>
      <c r="M37" s="74"/>
      <c r="N37" s="74"/>
      <c r="O37" s="74"/>
      <c r="P37" s="74"/>
      <c r="Q37" s="74"/>
      <c r="R37" s="74"/>
      <c r="S37" s="74"/>
      <c r="T37" s="75"/>
      <c r="U37" s="72" t="s">
        <v>136</v>
      </c>
    </row>
    <row r="38" spans="1:21" ht="15" thickBot="1">
      <c r="A38" s="76" t="s">
        <v>137</v>
      </c>
      <c r="B38" s="77" t="s">
        <v>88</v>
      </c>
      <c r="C38" s="78" t="s">
        <v>89</v>
      </c>
      <c r="D38" s="78"/>
      <c r="E38" s="78"/>
      <c r="F38" s="78"/>
      <c r="G38" s="78"/>
      <c r="H38" s="78"/>
      <c r="I38" s="78"/>
      <c r="J38" s="79"/>
      <c r="K38" s="77"/>
      <c r="L38" s="78"/>
      <c r="M38" s="78"/>
      <c r="N38" s="78"/>
      <c r="O38" s="78"/>
      <c r="P38" s="78"/>
      <c r="Q38" s="78"/>
      <c r="R38" s="78"/>
      <c r="S38" s="78"/>
      <c r="T38" s="79"/>
      <c r="U38" s="76"/>
    </row>
    <row r="39" spans="1:21" ht="14.25">
      <c r="A39" s="169" t="s">
        <v>138</v>
      </c>
      <c r="B39" s="169"/>
      <c r="C39" s="169"/>
      <c r="D39" s="169"/>
      <c r="E39" s="169"/>
      <c r="F39" s="169"/>
      <c r="G39" s="169"/>
      <c r="H39" s="169"/>
      <c r="I39" s="169"/>
      <c r="J39" s="169"/>
      <c r="K39" s="169"/>
      <c r="L39" s="169"/>
      <c r="M39" s="169"/>
      <c r="N39" s="169"/>
      <c r="O39" s="169"/>
      <c r="P39" s="169"/>
      <c r="Q39" s="169"/>
      <c r="R39" s="169"/>
      <c r="S39" s="169"/>
      <c r="T39" s="169"/>
      <c r="U39" s="169"/>
    </row>
  </sheetData>
  <sheetProtection/>
  <mergeCells count="1">
    <mergeCell ref="A39:U39"/>
  </mergeCells>
  <printOptions/>
  <pageMargins left="0.7" right="0.7" top="0.75" bottom="0.75" header="0.3" footer="0.3"/>
  <pageSetup orientation="portrait" paperSize="9"/>
</worksheet>
</file>

<file path=xl/worksheets/sheet34.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P21" sqref="P21"/>
    </sheetView>
  </sheetViews>
  <sheetFormatPr defaultColWidth="9.140625" defaultRowHeight="15"/>
  <cols>
    <col min="1" max="1" width="7.8515625" style="94" customWidth="1"/>
    <col min="2" max="2" width="99.421875" style="94" customWidth="1"/>
    <col min="3" max="16384" width="9.140625" style="94" customWidth="1"/>
  </cols>
  <sheetData>
    <row r="1" ht="14.25">
      <c r="A1" s="93" t="s">
        <v>139</v>
      </c>
    </row>
    <row r="3" ht="14.25">
      <c r="A3" s="95" t="s">
        <v>140</v>
      </c>
    </row>
    <row r="4" spans="1:4" ht="75.75" customHeight="1">
      <c r="A4" s="171" t="s">
        <v>141</v>
      </c>
      <c r="B4" s="171"/>
      <c r="D4" s="96"/>
    </row>
    <row r="5" spans="1:4" ht="96.75" customHeight="1">
      <c r="A5" s="171" t="s">
        <v>810</v>
      </c>
      <c r="B5" s="171"/>
      <c r="D5" s="96"/>
    </row>
    <row r="6" spans="1:4" ht="61.5" customHeight="1">
      <c r="A6" s="171" t="s">
        <v>142</v>
      </c>
      <c r="B6" s="171"/>
      <c r="D6" s="96"/>
    </row>
    <row r="7" ht="21.75" customHeight="1">
      <c r="A7" s="97"/>
    </row>
    <row r="8" ht="14.25">
      <c r="A8" s="95" t="s">
        <v>143</v>
      </c>
    </row>
    <row r="9" spans="1:2" s="98" customFormat="1" ht="77.25" customHeight="1">
      <c r="A9" s="170" t="s">
        <v>811</v>
      </c>
      <c r="B9" s="170"/>
    </row>
    <row r="10" spans="1:2" s="98" customFormat="1" ht="60.75" customHeight="1">
      <c r="A10" s="170" t="s">
        <v>812</v>
      </c>
      <c r="B10" s="170"/>
    </row>
    <row r="11" spans="1:2" s="98" customFormat="1" ht="58.5" customHeight="1">
      <c r="A11" s="170" t="s">
        <v>813</v>
      </c>
      <c r="B11" s="170"/>
    </row>
    <row r="12" spans="1:2" s="98" customFormat="1" ht="76.5" customHeight="1">
      <c r="A12" s="170" t="s">
        <v>814</v>
      </c>
      <c r="B12" s="170"/>
    </row>
    <row r="13" spans="1:2" s="98" customFormat="1" ht="57.75" customHeight="1">
      <c r="A13" s="170" t="s">
        <v>815</v>
      </c>
      <c r="B13" s="170"/>
    </row>
    <row r="14" spans="1:2" s="98" customFormat="1" ht="37.5" customHeight="1">
      <c r="A14" s="170" t="s">
        <v>816</v>
      </c>
      <c r="B14" s="170"/>
    </row>
    <row r="15" spans="1:2" s="98" customFormat="1" ht="39" customHeight="1">
      <c r="A15" s="170" t="s">
        <v>817</v>
      </c>
      <c r="B15" s="170"/>
    </row>
    <row r="16" spans="1:2" s="98" customFormat="1" ht="38.25" customHeight="1">
      <c r="A16" s="170" t="s">
        <v>818</v>
      </c>
      <c r="B16" s="170"/>
    </row>
    <row r="17" spans="1:2" s="98" customFormat="1" ht="43.5" customHeight="1">
      <c r="A17" s="170" t="s">
        <v>819</v>
      </c>
      <c r="B17" s="170"/>
    </row>
    <row r="18" ht="14.25">
      <c r="B18" s="99" t="s">
        <v>820</v>
      </c>
    </row>
    <row r="19" ht="28.5">
      <c r="B19" s="99" t="s">
        <v>821</v>
      </c>
    </row>
    <row r="20" ht="28.5">
      <c r="B20" s="99" t="s">
        <v>822</v>
      </c>
    </row>
    <row r="21" ht="28.5">
      <c r="B21" s="99" t="s">
        <v>823</v>
      </c>
    </row>
    <row r="22" ht="14.25">
      <c r="B22" s="100" t="s">
        <v>824</v>
      </c>
    </row>
    <row r="23" ht="28.5">
      <c r="B23" s="99" t="s">
        <v>825</v>
      </c>
    </row>
    <row r="24" ht="14.25">
      <c r="B24" s="99" t="s">
        <v>826</v>
      </c>
    </row>
    <row r="25" ht="14.25">
      <c r="B25" s="100" t="s">
        <v>827</v>
      </c>
    </row>
    <row r="26" ht="14.25">
      <c r="B26" s="100" t="s">
        <v>828</v>
      </c>
    </row>
    <row r="27" ht="14.25">
      <c r="B27" s="99" t="s">
        <v>829</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P21" sqref="P21"/>
    </sheetView>
  </sheetViews>
  <sheetFormatPr defaultColWidth="35.140625" defaultRowHeight="15"/>
  <cols>
    <col min="1" max="1" width="11.57421875" style="94" customWidth="1"/>
    <col min="2" max="2" width="15.8515625" style="94" bestFit="1" customWidth="1"/>
    <col min="3" max="3" width="40.7109375" style="94" customWidth="1"/>
    <col min="4" max="4" width="25.28125" style="94" customWidth="1"/>
    <col min="5" max="5" width="15.140625" style="94" customWidth="1"/>
    <col min="6" max="6" width="11.8515625" style="94" customWidth="1"/>
    <col min="7" max="7" width="12.28125" style="94" customWidth="1"/>
    <col min="8" max="16384" width="35.140625" style="94" customWidth="1"/>
  </cols>
  <sheetData>
    <row r="1" ht="14.25">
      <c r="A1" s="93" t="s">
        <v>50</v>
      </c>
    </row>
    <row r="2" ht="15" thickBot="1"/>
    <row r="3" spans="1:7" ht="14.25">
      <c r="A3" s="175" t="s">
        <v>144</v>
      </c>
      <c r="B3" s="176"/>
      <c r="C3" s="176"/>
      <c r="D3" s="176"/>
      <c r="E3" s="176"/>
      <c r="F3" s="176"/>
      <c r="G3" s="177"/>
    </row>
    <row r="4" spans="1:7" ht="90.75" customHeight="1" thickBot="1">
      <c r="A4" s="178" t="s">
        <v>145</v>
      </c>
      <c r="B4" s="179"/>
      <c r="C4" s="179"/>
      <c r="D4" s="179"/>
      <c r="E4" s="179"/>
      <c r="F4" s="179"/>
      <c r="G4" s="180"/>
    </row>
    <row r="5" spans="1:7" ht="14.25">
      <c r="A5" s="181" t="s">
        <v>146</v>
      </c>
      <c r="B5" s="182"/>
      <c r="C5" s="182"/>
      <c r="D5" s="182"/>
      <c r="E5" s="182"/>
      <c r="F5" s="182"/>
      <c r="G5" s="183"/>
    </row>
    <row r="6" spans="1:7" ht="33.75" customHeight="1" thickBot="1">
      <c r="A6" s="178" t="s">
        <v>147</v>
      </c>
      <c r="B6" s="179"/>
      <c r="C6" s="179"/>
      <c r="D6" s="179"/>
      <c r="E6" s="179"/>
      <c r="F6" s="179"/>
      <c r="G6" s="180"/>
    </row>
    <row r="7" spans="1:7" ht="14.25">
      <c r="A7" s="181" t="s">
        <v>148</v>
      </c>
      <c r="B7" s="182"/>
      <c r="C7" s="182"/>
      <c r="D7" s="182"/>
      <c r="E7" s="182"/>
      <c r="F7" s="182"/>
      <c r="G7" s="183"/>
    </row>
    <row r="8" spans="1:7" ht="34.5" customHeight="1" thickBot="1">
      <c r="A8" s="178" t="s">
        <v>149</v>
      </c>
      <c r="B8" s="184"/>
      <c r="C8" s="184"/>
      <c r="D8" s="184"/>
      <c r="E8" s="184"/>
      <c r="F8" s="184"/>
      <c r="G8" s="185"/>
    </row>
    <row r="10" ht="15" thickBot="1">
      <c r="A10" s="93" t="s">
        <v>150</v>
      </c>
    </row>
    <row r="11" spans="1:7" ht="29.25" thickBot="1">
      <c r="A11" s="101" t="s">
        <v>151</v>
      </c>
      <c r="B11" s="102" t="s">
        <v>152</v>
      </c>
      <c r="C11" s="103" t="s">
        <v>153</v>
      </c>
      <c r="D11" s="102" t="s">
        <v>154</v>
      </c>
      <c r="E11" s="103" t="s">
        <v>155</v>
      </c>
      <c r="F11" s="102" t="s">
        <v>156</v>
      </c>
      <c r="G11" s="104" t="s">
        <v>157</v>
      </c>
    </row>
    <row r="12" spans="1:7" ht="15" thickBot="1">
      <c r="A12" s="172" t="s">
        <v>158</v>
      </c>
      <c r="B12" s="105" t="s">
        <v>159</v>
      </c>
      <c r="C12" s="106" t="s">
        <v>160</v>
      </c>
      <c r="D12" s="105" t="s">
        <v>161</v>
      </c>
      <c r="E12" s="105" t="s">
        <v>162</v>
      </c>
      <c r="F12" s="105" t="s">
        <v>89</v>
      </c>
      <c r="G12" s="105" t="s">
        <v>163</v>
      </c>
    </row>
    <row r="13" spans="1:7" ht="43.5" thickBot="1">
      <c r="A13" s="173"/>
      <c r="B13" s="105" t="s">
        <v>164</v>
      </c>
      <c r="C13" s="106" t="s">
        <v>165</v>
      </c>
      <c r="D13" s="105" t="s">
        <v>161</v>
      </c>
      <c r="E13" s="105" t="s">
        <v>162</v>
      </c>
      <c r="F13" s="105" t="s">
        <v>89</v>
      </c>
      <c r="G13" s="105" t="s">
        <v>163</v>
      </c>
    </row>
    <row r="14" spans="1:7" ht="15" thickBot="1">
      <c r="A14" s="173"/>
      <c r="B14" s="105" t="s">
        <v>166</v>
      </c>
      <c r="C14" s="106" t="s">
        <v>167</v>
      </c>
      <c r="D14" s="105" t="s">
        <v>168</v>
      </c>
      <c r="E14" s="105" t="s">
        <v>162</v>
      </c>
      <c r="F14" s="105" t="s">
        <v>89</v>
      </c>
      <c r="G14" s="105" t="s">
        <v>163</v>
      </c>
    </row>
    <row r="15" spans="1:7" ht="15" thickBot="1">
      <c r="A15" s="173"/>
      <c r="B15" s="105" t="s">
        <v>169</v>
      </c>
      <c r="C15" s="106" t="s">
        <v>170</v>
      </c>
      <c r="D15" s="105" t="s">
        <v>171</v>
      </c>
      <c r="E15" s="105" t="s">
        <v>162</v>
      </c>
      <c r="F15" s="105" t="s">
        <v>89</v>
      </c>
      <c r="G15" s="105" t="s">
        <v>163</v>
      </c>
    </row>
    <row r="16" spans="1:7" ht="15" thickBot="1">
      <c r="A16" s="173"/>
      <c r="B16" s="105" t="s">
        <v>172</v>
      </c>
      <c r="C16" s="106" t="s">
        <v>173</v>
      </c>
      <c r="D16" s="105" t="s">
        <v>174</v>
      </c>
      <c r="E16" s="105" t="s">
        <v>162</v>
      </c>
      <c r="F16" s="105" t="s">
        <v>89</v>
      </c>
      <c r="G16" s="105" t="s">
        <v>163</v>
      </c>
    </row>
    <row r="17" spans="1:7" ht="15" thickBot="1">
      <c r="A17" s="173"/>
      <c r="B17" s="105" t="s">
        <v>175</v>
      </c>
      <c r="C17" s="106" t="s">
        <v>176</v>
      </c>
      <c r="D17" s="105" t="s">
        <v>177</v>
      </c>
      <c r="E17" s="105" t="s">
        <v>162</v>
      </c>
      <c r="F17" s="105" t="s">
        <v>89</v>
      </c>
      <c r="G17" s="105" t="s">
        <v>163</v>
      </c>
    </row>
    <row r="18" spans="1:7" ht="43.5" thickBot="1">
      <c r="A18" s="174"/>
      <c r="B18" s="105" t="s">
        <v>178</v>
      </c>
      <c r="C18" s="106" t="s">
        <v>179</v>
      </c>
      <c r="D18" s="105" t="s">
        <v>180</v>
      </c>
      <c r="E18" s="105" t="s">
        <v>162</v>
      </c>
      <c r="F18" s="105" t="s">
        <v>89</v>
      </c>
      <c r="G18" s="105" t="s">
        <v>163</v>
      </c>
    </row>
    <row r="19" spans="1:7" ht="15" thickBot="1">
      <c r="A19" s="172" t="s">
        <v>181</v>
      </c>
      <c r="B19" s="105" t="s">
        <v>182</v>
      </c>
      <c r="C19" s="106" t="s">
        <v>183</v>
      </c>
      <c r="D19" s="105" t="s">
        <v>161</v>
      </c>
      <c r="E19" s="105" t="s">
        <v>184</v>
      </c>
      <c r="F19" s="105" t="s">
        <v>89</v>
      </c>
      <c r="G19" s="105" t="s">
        <v>89</v>
      </c>
    </row>
    <row r="20" spans="1:7" ht="29.25" thickBot="1">
      <c r="A20" s="173"/>
      <c r="B20" s="105" t="s">
        <v>185</v>
      </c>
      <c r="C20" s="106" t="s">
        <v>186</v>
      </c>
      <c r="D20" s="105" t="s">
        <v>161</v>
      </c>
      <c r="E20" s="105" t="s">
        <v>184</v>
      </c>
      <c r="F20" s="105" t="s">
        <v>89</v>
      </c>
      <c r="G20" s="105" t="s">
        <v>89</v>
      </c>
    </row>
    <row r="21" spans="1:7" ht="15" thickBot="1">
      <c r="A21" s="173"/>
      <c r="B21" s="105" t="s">
        <v>187</v>
      </c>
      <c r="C21" s="106" t="s">
        <v>188</v>
      </c>
      <c r="D21" s="105" t="s">
        <v>168</v>
      </c>
      <c r="E21" s="105" t="s">
        <v>184</v>
      </c>
      <c r="F21" s="105" t="s">
        <v>89</v>
      </c>
      <c r="G21" s="105" t="s">
        <v>89</v>
      </c>
    </row>
    <row r="22" spans="1:7" ht="15" thickBot="1">
      <c r="A22" s="173"/>
      <c r="B22" s="105" t="s">
        <v>189</v>
      </c>
      <c r="C22" s="106" t="s">
        <v>190</v>
      </c>
      <c r="D22" s="105" t="s">
        <v>171</v>
      </c>
      <c r="E22" s="105" t="s">
        <v>184</v>
      </c>
      <c r="F22" s="105" t="s">
        <v>89</v>
      </c>
      <c r="G22" s="105" t="s">
        <v>89</v>
      </c>
    </row>
    <row r="23" spans="1:7" ht="43.5" thickBot="1">
      <c r="A23" s="173"/>
      <c r="B23" s="105" t="s">
        <v>191</v>
      </c>
      <c r="C23" s="106" t="s">
        <v>192</v>
      </c>
      <c r="D23" s="105" t="s">
        <v>180</v>
      </c>
      <c r="E23" s="105" t="s">
        <v>184</v>
      </c>
      <c r="F23" s="105" t="s">
        <v>89</v>
      </c>
      <c r="G23" s="105" t="s">
        <v>89</v>
      </c>
    </row>
    <row r="24" spans="1:7" ht="29.25" thickBot="1">
      <c r="A24" s="174"/>
      <c r="B24" s="105" t="s">
        <v>193</v>
      </c>
      <c r="C24" s="106" t="s">
        <v>194</v>
      </c>
      <c r="D24" s="105" t="s">
        <v>195</v>
      </c>
      <c r="E24" s="105" t="s">
        <v>184</v>
      </c>
      <c r="F24" s="105" t="s">
        <v>163</v>
      </c>
      <c r="G24" s="105" t="s">
        <v>89</v>
      </c>
    </row>
    <row r="25" spans="1:7" ht="15" thickBot="1">
      <c r="A25" s="172" t="s">
        <v>196</v>
      </c>
      <c r="B25" s="105" t="s">
        <v>197</v>
      </c>
      <c r="C25" s="106" t="s">
        <v>198</v>
      </c>
      <c r="D25" s="105" t="s">
        <v>161</v>
      </c>
      <c r="E25" s="105" t="s">
        <v>199</v>
      </c>
      <c r="F25" s="105" t="s">
        <v>89</v>
      </c>
      <c r="G25" s="105" t="s">
        <v>89</v>
      </c>
    </row>
    <row r="26" spans="1:7" ht="29.25" thickBot="1">
      <c r="A26" s="173"/>
      <c r="B26" s="105" t="s">
        <v>200</v>
      </c>
      <c r="C26" s="106" t="s">
        <v>201</v>
      </c>
      <c r="D26" s="105" t="s">
        <v>161</v>
      </c>
      <c r="E26" s="105" t="s">
        <v>199</v>
      </c>
      <c r="F26" s="105" t="s">
        <v>89</v>
      </c>
      <c r="G26" s="105" t="s">
        <v>89</v>
      </c>
    </row>
    <row r="27" spans="1:7" ht="15" thickBot="1">
      <c r="A27" s="173"/>
      <c r="B27" s="105" t="s">
        <v>202</v>
      </c>
      <c r="C27" s="106" t="s">
        <v>203</v>
      </c>
      <c r="D27" s="105" t="s">
        <v>168</v>
      </c>
      <c r="E27" s="105" t="s">
        <v>199</v>
      </c>
      <c r="F27" s="105" t="s">
        <v>89</v>
      </c>
      <c r="G27" s="105" t="s">
        <v>89</v>
      </c>
    </row>
    <row r="28" spans="1:7" ht="15" thickBot="1">
      <c r="A28" s="173"/>
      <c r="B28" s="105" t="s">
        <v>204</v>
      </c>
      <c r="C28" s="106" t="s">
        <v>205</v>
      </c>
      <c r="D28" s="105" t="s">
        <v>171</v>
      </c>
      <c r="E28" s="105" t="s">
        <v>199</v>
      </c>
      <c r="F28" s="105" t="s">
        <v>89</v>
      </c>
      <c r="G28" s="105" t="s">
        <v>89</v>
      </c>
    </row>
    <row r="29" spans="1:7" ht="15" thickBot="1">
      <c r="A29" s="173"/>
      <c r="B29" s="105" t="s">
        <v>206</v>
      </c>
      <c r="C29" s="106" t="s">
        <v>207</v>
      </c>
      <c r="D29" s="105" t="s">
        <v>174</v>
      </c>
      <c r="E29" s="105" t="s">
        <v>199</v>
      </c>
      <c r="F29" s="105" t="s">
        <v>89</v>
      </c>
      <c r="G29" s="105" t="s">
        <v>89</v>
      </c>
    </row>
    <row r="30" spans="1:7" ht="15" thickBot="1">
      <c r="A30" s="173"/>
      <c r="B30" s="105" t="s">
        <v>208</v>
      </c>
      <c r="C30" s="106" t="s">
        <v>209</v>
      </c>
      <c r="D30" s="105" t="s">
        <v>177</v>
      </c>
      <c r="E30" s="105" t="s">
        <v>199</v>
      </c>
      <c r="F30" s="105" t="s">
        <v>89</v>
      </c>
      <c r="G30" s="105" t="s">
        <v>89</v>
      </c>
    </row>
    <row r="31" spans="1:7" ht="43.5" thickBot="1">
      <c r="A31" s="173"/>
      <c r="B31" s="105" t="s">
        <v>210</v>
      </c>
      <c r="C31" s="106" t="s">
        <v>211</v>
      </c>
      <c r="D31" s="105" t="s">
        <v>212</v>
      </c>
      <c r="E31" s="105" t="s">
        <v>199</v>
      </c>
      <c r="F31" s="105" t="s">
        <v>89</v>
      </c>
      <c r="G31" s="105" t="s">
        <v>89</v>
      </c>
    </row>
    <row r="32" spans="1:7" ht="43.5" thickBot="1">
      <c r="A32" s="174"/>
      <c r="B32" s="105" t="s">
        <v>213</v>
      </c>
      <c r="C32" s="106" t="s">
        <v>214</v>
      </c>
      <c r="D32" s="105" t="s">
        <v>195</v>
      </c>
      <c r="E32" s="105" t="s">
        <v>199</v>
      </c>
      <c r="F32" s="105" t="s">
        <v>163</v>
      </c>
      <c r="G32" s="105" t="s">
        <v>89</v>
      </c>
    </row>
    <row r="33" spans="1:7" ht="15" thickBot="1">
      <c r="A33" s="172" t="s">
        <v>215</v>
      </c>
      <c r="B33" s="105" t="s">
        <v>216</v>
      </c>
      <c r="C33" s="106" t="s">
        <v>217</v>
      </c>
      <c r="D33" s="105" t="s">
        <v>161</v>
      </c>
      <c r="E33" s="105" t="s">
        <v>218</v>
      </c>
      <c r="F33" s="105" t="s">
        <v>89</v>
      </c>
      <c r="G33" s="105" t="s">
        <v>163</v>
      </c>
    </row>
    <row r="34" spans="1:7" ht="15" thickBot="1">
      <c r="A34" s="173"/>
      <c r="B34" s="105" t="s">
        <v>219</v>
      </c>
      <c r="C34" s="106" t="s">
        <v>220</v>
      </c>
      <c r="D34" s="105" t="s">
        <v>161</v>
      </c>
      <c r="E34" s="105" t="s">
        <v>218</v>
      </c>
      <c r="F34" s="105" t="s">
        <v>89</v>
      </c>
      <c r="G34" s="105" t="s">
        <v>163</v>
      </c>
    </row>
    <row r="35" spans="1:7" ht="15" thickBot="1">
      <c r="A35" s="173"/>
      <c r="B35" s="105" t="s">
        <v>221</v>
      </c>
      <c r="C35" s="106" t="s">
        <v>222</v>
      </c>
      <c r="D35" s="105" t="s">
        <v>168</v>
      </c>
      <c r="E35" s="105" t="s">
        <v>218</v>
      </c>
      <c r="F35" s="105" t="s">
        <v>89</v>
      </c>
      <c r="G35" s="105" t="s">
        <v>163</v>
      </c>
    </row>
    <row r="36" spans="1:7" ht="15" thickBot="1">
      <c r="A36" s="173"/>
      <c r="B36" s="105" t="s">
        <v>223</v>
      </c>
      <c r="C36" s="106" t="s">
        <v>224</v>
      </c>
      <c r="D36" s="105" t="s">
        <v>171</v>
      </c>
      <c r="E36" s="105" t="s">
        <v>218</v>
      </c>
      <c r="F36" s="105" t="s">
        <v>89</v>
      </c>
      <c r="G36" s="105" t="s">
        <v>163</v>
      </c>
    </row>
    <row r="37" spans="1:7" ht="15" thickBot="1">
      <c r="A37" s="173"/>
      <c r="B37" s="105" t="s">
        <v>225</v>
      </c>
      <c r="C37" s="106" t="s">
        <v>226</v>
      </c>
      <c r="D37" s="105" t="s">
        <v>174</v>
      </c>
      <c r="E37" s="105" t="s">
        <v>218</v>
      </c>
      <c r="F37" s="105" t="s">
        <v>89</v>
      </c>
      <c r="G37" s="105" t="s">
        <v>163</v>
      </c>
    </row>
    <row r="38" spans="1:7" ht="15" thickBot="1">
      <c r="A38" s="173"/>
      <c r="B38" s="105" t="s">
        <v>227</v>
      </c>
      <c r="C38" s="106" t="s">
        <v>228</v>
      </c>
      <c r="D38" s="105" t="s">
        <v>177</v>
      </c>
      <c r="E38" s="105" t="s">
        <v>218</v>
      </c>
      <c r="F38" s="105" t="s">
        <v>89</v>
      </c>
      <c r="G38" s="105" t="s">
        <v>163</v>
      </c>
    </row>
    <row r="39" spans="1:7" ht="43.5" thickBot="1">
      <c r="A39" s="173"/>
      <c r="B39" s="105" t="s">
        <v>229</v>
      </c>
      <c r="C39" s="106" t="s">
        <v>230</v>
      </c>
      <c r="D39" s="105" t="s">
        <v>231</v>
      </c>
      <c r="E39" s="105" t="s">
        <v>218</v>
      </c>
      <c r="F39" s="105" t="s">
        <v>89</v>
      </c>
      <c r="G39" s="105" t="s">
        <v>163</v>
      </c>
    </row>
    <row r="40" spans="1:7" ht="15" thickBot="1">
      <c r="A40" s="174"/>
      <c r="B40" s="105" t="s">
        <v>232</v>
      </c>
      <c r="C40" s="106" t="s">
        <v>233</v>
      </c>
      <c r="D40" s="105" t="s">
        <v>62</v>
      </c>
      <c r="E40" s="105" t="s">
        <v>218</v>
      </c>
      <c r="F40" s="105" t="s">
        <v>89</v>
      </c>
      <c r="G40" s="105" t="s">
        <v>163</v>
      </c>
    </row>
    <row r="41" spans="1:7" ht="29.25" thickBot="1">
      <c r="A41" s="107" t="s">
        <v>234</v>
      </c>
      <c r="B41" s="105" t="s">
        <v>235</v>
      </c>
      <c r="C41" s="106" t="s">
        <v>236</v>
      </c>
      <c r="D41" s="105" t="s">
        <v>195</v>
      </c>
      <c r="E41" s="105" t="s">
        <v>237</v>
      </c>
      <c r="F41" s="105" t="s">
        <v>238</v>
      </c>
      <c r="G41" s="105" t="s">
        <v>89</v>
      </c>
    </row>
    <row r="42" spans="1:7" ht="29.25" thickBot="1">
      <c r="A42" s="172" t="s">
        <v>239</v>
      </c>
      <c r="B42" s="105" t="s">
        <v>240</v>
      </c>
      <c r="C42" s="106" t="s">
        <v>241</v>
      </c>
      <c r="D42" s="105" t="s">
        <v>237</v>
      </c>
      <c r="E42" s="105" t="s">
        <v>237</v>
      </c>
      <c r="F42" s="105" t="s">
        <v>89</v>
      </c>
      <c r="G42" s="105" t="s">
        <v>89</v>
      </c>
    </row>
    <row r="43" spans="1:7" ht="15" thickBot="1">
      <c r="A43" s="173"/>
      <c r="B43" s="105" t="s">
        <v>242</v>
      </c>
      <c r="C43" s="106" t="s">
        <v>243</v>
      </c>
      <c r="D43" s="105" t="s">
        <v>237</v>
      </c>
      <c r="E43" s="105" t="s">
        <v>237</v>
      </c>
      <c r="F43" s="105" t="s">
        <v>89</v>
      </c>
      <c r="G43" s="105" t="s">
        <v>89</v>
      </c>
    </row>
    <row r="44" spans="1:7" ht="15" thickBot="1">
      <c r="A44" s="173"/>
      <c r="B44" s="105" t="s">
        <v>244</v>
      </c>
      <c r="C44" s="106" t="s">
        <v>245</v>
      </c>
      <c r="D44" s="105" t="s">
        <v>174</v>
      </c>
      <c r="E44" s="105" t="s">
        <v>237</v>
      </c>
      <c r="F44" s="105" t="s">
        <v>89</v>
      </c>
      <c r="G44" s="105" t="s">
        <v>89</v>
      </c>
    </row>
    <row r="45" spans="1:7" ht="43.5" thickBot="1">
      <c r="A45" s="174"/>
      <c r="B45" s="105" t="s">
        <v>246</v>
      </c>
      <c r="C45" s="106" t="s">
        <v>247</v>
      </c>
      <c r="D45" s="105" t="s">
        <v>195</v>
      </c>
      <c r="E45" s="105" t="s">
        <v>237</v>
      </c>
      <c r="F45" s="105" t="s">
        <v>89</v>
      </c>
      <c r="G45" s="105" t="s">
        <v>89</v>
      </c>
    </row>
    <row r="46" spans="1:7" ht="15" thickBot="1">
      <c r="A46" s="172" t="s">
        <v>248</v>
      </c>
      <c r="B46" s="105" t="s">
        <v>249</v>
      </c>
      <c r="C46" s="106" t="s">
        <v>250</v>
      </c>
      <c r="D46" s="105" t="s">
        <v>237</v>
      </c>
      <c r="E46" s="105" t="s">
        <v>237</v>
      </c>
      <c r="F46" s="105" t="s">
        <v>238</v>
      </c>
      <c r="G46" s="105" t="s">
        <v>89</v>
      </c>
    </row>
    <row r="47" spans="1:7" ht="15" thickBot="1">
      <c r="A47" s="173"/>
      <c r="B47" s="105" t="s">
        <v>251</v>
      </c>
      <c r="C47" s="106" t="s">
        <v>252</v>
      </c>
      <c r="D47" s="105" t="s">
        <v>237</v>
      </c>
      <c r="E47" s="105" t="s">
        <v>237</v>
      </c>
      <c r="F47" s="105" t="s">
        <v>238</v>
      </c>
      <c r="G47" s="105" t="s">
        <v>89</v>
      </c>
    </row>
    <row r="48" spans="1:7" ht="29.25" thickBot="1">
      <c r="A48" s="173"/>
      <c r="B48" s="105" t="s">
        <v>253</v>
      </c>
      <c r="C48" s="106" t="s">
        <v>254</v>
      </c>
      <c r="D48" s="105" t="s">
        <v>237</v>
      </c>
      <c r="E48" s="105" t="s">
        <v>237</v>
      </c>
      <c r="F48" s="105" t="s">
        <v>238</v>
      </c>
      <c r="G48" s="105" t="s">
        <v>89</v>
      </c>
    </row>
    <row r="49" spans="1:7" ht="15" thickBot="1">
      <c r="A49" s="173"/>
      <c r="B49" s="105" t="s">
        <v>255</v>
      </c>
      <c r="C49" s="106" t="s">
        <v>256</v>
      </c>
      <c r="D49" s="105" t="s">
        <v>237</v>
      </c>
      <c r="E49" s="105" t="s">
        <v>237</v>
      </c>
      <c r="F49" s="105" t="s">
        <v>163</v>
      </c>
      <c r="G49" s="105" t="s">
        <v>163</v>
      </c>
    </row>
    <row r="50" spans="1:7" ht="15" thickBot="1">
      <c r="A50" s="174"/>
      <c r="B50" s="105" t="s">
        <v>257</v>
      </c>
      <c r="C50" s="106" t="s">
        <v>258</v>
      </c>
      <c r="D50" s="105" t="s">
        <v>237</v>
      </c>
      <c r="E50" s="105" t="s">
        <v>237</v>
      </c>
      <c r="F50" s="105" t="s">
        <v>163</v>
      </c>
      <c r="G50" s="105" t="s">
        <v>163</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P21" sqref="P21"/>
    </sheetView>
  </sheetViews>
  <sheetFormatPr defaultColWidth="9.140625" defaultRowHeight="15"/>
  <cols>
    <col min="1" max="1" width="46.28125" style="0" customWidth="1"/>
    <col min="2" max="2" width="24.140625" style="0" customWidth="1"/>
    <col min="4" max="4" width="50.140625" style="85" customWidth="1"/>
    <col min="5" max="5" width="20.8515625" style="85" customWidth="1"/>
  </cols>
  <sheetData>
    <row r="1" spans="1:5" ht="42.75">
      <c r="A1" s="81" t="s">
        <v>265</v>
      </c>
      <c r="B1" s="81" t="s">
        <v>266</v>
      </c>
      <c r="D1" s="82" t="s">
        <v>265</v>
      </c>
      <c r="E1" s="82" t="s">
        <v>267</v>
      </c>
    </row>
    <row r="2" spans="1:5" ht="14.25">
      <c r="A2" s="83" t="s">
        <v>268</v>
      </c>
      <c r="B2" t="s">
        <v>268</v>
      </c>
      <c r="D2" s="84" t="s">
        <v>269</v>
      </c>
      <c r="E2" s="85" t="s">
        <v>270</v>
      </c>
    </row>
    <row r="3" spans="1:5" ht="14.25">
      <c r="A3" s="83" t="s">
        <v>271</v>
      </c>
      <c r="B3" t="s">
        <v>271</v>
      </c>
      <c r="D3" s="84" t="s">
        <v>269</v>
      </c>
      <c r="E3" s="85" t="s">
        <v>272</v>
      </c>
    </row>
    <row r="4" spans="1:5" ht="14.25">
      <c r="A4" t="s">
        <v>273</v>
      </c>
      <c r="B4" t="s">
        <v>274</v>
      </c>
      <c r="D4" s="84" t="s">
        <v>269</v>
      </c>
      <c r="E4" s="85" t="s">
        <v>275</v>
      </c>
    </row>
    <row r="5" spans="1:5" ht="14.25">
      <c r="A5" s="86" t="s">
        <v>276</v>
      </c>
      <c r="B5" t="s">
        <v>276</v>
      </c>
      <c r="D5" s="85" t="s">
        <v>277</v>
      </c>
      <c r="E5" s="85" t="s">
        <v>278</v>
      </c>
    </row>
    <row r="6" spans="1:5" ht="14.25">
      <c r="A6" s="86" t="s">
        <v>276</v>
      </c>
      <c r="B6" t="s">
        <v>279</v>
      </c>
      <c r="D6" s="85" t="s">
        <v>277</v>
      </c>
      <c r="E6" s="85" t="s">
        <v>280</v>
      </c>
    </row>
    <row r="7" spans="1:5" ht="14.25">
      <c r="A7" t="s">
        <v>281</v>
      </c>
      <c r="B7" t="s">
        <v>281</v>
      </c>
      <c r="D7" s="85" t="s">
        <v>277</v>
      </c>
      <c r="E7" s="85" t="s">
        <v>282</v>
      </c>
    </row>
    <row r="8" spans="1:5" ht="14.25">
      <c r="A8" t="s">
        <v>281</v>
      </c>
      <c r="B8" t="s">
        <v>283</v>
      </c>
      <c r="D8" s="85" t="s">
        <v>284</v>
      </c>
      <c r="E8" s="85" t="s">
        <v>285</v>
      </c>
    </row>
    <row r="9" spans="1:5" ht="14.25">
      <c r="A9" t="s">
        <v>286</v>
      </c>
      <c r="B9" t="s">
        <v>286</v>
      </c>
      <c r="D9" s="85" t="s">
        <v>284</v>
      </c>
      <c r="E9" s="85" t="s">
        <v>287</v>
      </c>
    </row>
    <row r="10" spans="1:5" ht="14.25">
      <c r="A10" s="87" t="s">
        <v>288</v>
      </c>
      <c r="B10" t="s">
        <v>289</v>
      </c>
      <c r="D10" s="85" t="s">
        <v>284</v>
      </c>
      <c r="E10" s="85" t="s">
        <v>290</v>
      </c>
    </row>
    <row r="11" spans="1:5" ht="14.25">
      <c r="A11" s="87" t="s">
        <v>288</v>
      </c>
      <c r="B11" t="s">
        <v>291</v>
      </c>
      <c r="D11" s="88" t="s">
        <v>292</v>
      </c>
      <c r="E11" s="85" t="s">
        <v>293</v>
      </c>
    </row>
    <row r="12" spans="1:5" ht="14.25">
      <c r="A12" s="87" t="s">
        <v>288</v>
      </c>
      <c r="B12" t="s">
        <v>294</v>
      </c>
      <c r="D12" s="88" t="s">
        <v>295</v>
      </c>
      <c r="E12" s="85" t="s">
        <v>296</v>
      </c>
    </row>
    <row r="13" spans="1:5" ht="14.25">
      <c r="A13" s="87" t="s">
        <v>288</v>
      </c>
      <c r="B13" t="s">
        <v>297</v>
      </c>
      <c r="D13" s="88" t="s">
        <v>295</v>
      </c>
      <c r="E13" s="85" t="s">
        <v>298</v>
      </c>
    </row>
    <row r="14" spans="1:5" ht="14.25">
      <c r="A14" s="87" t="s">
        <v>288</v>
      </c>
      <c r="B14" t="s">
        <v>299</v>
      </c>
      <c r="D14" s="88" t="s">
        <v>295</v>
      </c>
      <c r="E14" s="85" t="s">
        <v>300</v>
      </c>
    </row>
    <row r="15" spans="1:5" ht="14.25">
      <c r="A15" s="87" t="s">
        <v>288</v>
      </c>
      <c r="B15" t="s">
        <v>301</v>
      </c>
      <c r="D15" s="85" t="s">
        <v>288</v>
      </c>
      <c r="E15" s="85" t="s">
        <v>302</v>
      </c>
    </row>
    <row r="16" spans="1:5" ht="14.25">
      <c r="A16" s="87" t="s">
        <v>288</v>
      </c>
      <c r="B16" t="s">
        <v>303</v>
      </c>
      <c r="D16" s="85" t="s">
        <v>288</v>
      </c>
      <c r="E16" s="85" t="s">
        <v>304</v>
      </c>
    </row>
    <row r="17" spans="1:5" ht="14.25">
      <c r="A17" s="87" t="s">
        <v>288</v>
      </c>
      <c r="B17" s="89" t="s">
        <v>305</v>
      </c>
      <c r="D17" s="85" t="s">
        <v>288</v>
      </c>
      <c r="E17" s="85" t="s">
        <v>306</v>
      </c>
    </row>
    <row r="18" spans="1:5" ht="14.25">
      <c r="A18" s="87" t="s">
        <v>288</v>
      </c>
      <c r="B18" t="s">
        <v>307</v>
      </c>
      <c r="D18" s="85" t="s">
        <v>308</v>
      </c>
      <c r="E18" s="85" t="s">
        <v>309</v>
      </c>
    </row>
    <row r="19" spans="1:5" ht="14.25">
      <c r="A19" s="87" t="s">
        <v>288</v>
      </c>
      <c r="B19" t="s">
        <v>310</v>
      </c>
      <c r="D19" s="85" t="s">
        <v>308</v>
      </c>
      <c r="E19" s="85" t="s">
        <v>311</v>
      </c>
    </row>
    <row r="20" spans="1:5" ht="14.25">
      <c r="A20" s="87" t="s">
        <v>288</v>
      </c>
      <c r="B20" t="s">
        <v>312</v>
      </c>
      <c r="D20" s="85" t="s">
        <v>308</v>
      </c>
      <c r="E20" s="85" t="s">
        <v>313</v>
      </c>
    </row>
    <row r="21" spans="1:5" ht="14.25">
      <c r="A21" s="87" t="s">
        <v>288</v>
      </c>
      <c r="B21" t="s">
        <v>314</v>
      </c>
      <c r="D21" s="85" t="s">
        <v>308</v>
      </c>
      <c r="E21" s="85" t="s">
        <v>315</v>
      </c>
    </row>
    <row r="22" spans="1:5" ht="14.25">
      <c r="A22" s="87" t="s">
        <v>288</v>
      </c>
      <c r="B22" t="s">
        <v>316</v>
      </c>
      <c r="D22" s="85" t="s">
        <v>308</v>
      </c>
      <c r="E22" s="85" t="s">
        <v>317</v>
      </c>
    </row>
    <row r="23" spans="1:5" ht="14.25">
      <c r="A23" s="83" t="s">
        <v>318</v>
      </c>
      <c r="B23" t="s">
        <v>318</v>
      </c>
      <c r="D23" s="85" t="s">
        <v>308</v>
      </c>
      <c r="E23" s="85" t="s">
        <v>319</v>
      </c>
    </row>
    <row r="24" spans="1:5" ht="14.25">
      <c r="A24" s="83" t="s">
        <v>320</v>
      </c>
      <c r="B24" t="s">
        <v>320</v>
      </c>
      <c r="D24" s="85" t="s">
        <v>318</v>
      </c>
      <c r="E24" s="85" t="s">
        <v>321</v>
      </c>
    </row>
    <row r="25" spans="1:5" ht="14.25">
      <c r="A25" s="86" t="s">
        <v>295</v>
      </c>
      <c r="B25" t="s">
        <v>322</v>
      </c>
      <c r="D25" s="85" t="s">
        <v>318</v>
      </c>
      <c r="E25" s="85" t="s">
        <v>323</v>
      </c>
    </row>
    <row r="26" spans="1:5" ht="14.25">
      <c r="A26" s="86" t="s">
        <v>295</v>
      </c>
      <c r="B26" t="s">
        <v>324</v>
      </c>
      <c r="D26" s="85" t="s">
        <v>318</v>
      </c>
      <c r="E26" s="85" t="s">
        <v>325</v>
      </c>
    </row>
    <row r="27" spans="1:5" ht="14.25">
      <c r="A27" s="83" t="s">
        <v>326</v>
      </c>
      <c r="B27" t="s">
        <v>327</v>
      </c>
      <c r="D27" s="88" t="s">
        <v>328</v>
      </c>
      <c r="E27" s="85" t="s">
        <v>329</v>
      </c>
    </row>
    <row r="28" spans="1:5" ht="14.25">
      <c r="A28" s="83" t="s">
        <v>326</v>
      </c>
      <c r="B28" t="s">
        <v>326</v>
      </c>
      <c r="D28" s="88" t="s">
        <v>328</v>
      </c>
      <c r="E28" s="85" t="s">
        <v>330</v>
      </c>
    </row>
    <row r="29" spans="1:5" ht="14.25">
      <c r="A29" s="86" t="s">
        <v>331</v>
      </c>
      <c r="B29" t="s">
        <v>332</v>
      </c>
      <c r="D29" s="88" t="s">
        <v>328</v>
      </c>
      <c r="E29" s="85" t="s">
        <v>333</v>
      </c>
    </row>
    <row r="30" spans="1:5" ht="14.25">
      <c r="A30" s="83" t="s">
        <v>334</v>
      </c>
      <c r="B30" t="s">
        <v>334</v>
      </c>
      <c r="D30" s="88" t="s">
        <v>328</v>
      </c>
      <c r="E30" s="85" t="s">
        <v>335</v>
      </c>
    </row>
    <row r="31" spans="1:5" ht="14.25">
      <c r="A31" t="s">
        <v>336</v>
      </c>
      <c r="B31" t="s">
        <v>336</v>
      </c>
      <c r="D31" s="85" t="s">
        <v>337</v>
      </c>
      <c r="E31" s="85" t="s">
        <v>338</v>
      </c>
    </row>
    <row r="32" spans="1:5" ht="14.25">
      <c r="A32" t="s">
        <v>337</v>
      </c>
      <c r="B32" t="s">
        <v>337</v>
      </c>
      <c r="D32" s="85" t="s">
        <v>337</v>
      </c>
      <c r="E32" s="85" t="s">
        <v>339</v>
      </c>
    </row>
    <row r="33" spans="1:5" ht="14.25">
      <c r="A33" t="s">
        <v>337</v>
      </c>
      <c r="B33" t="s">
        <v>340</v>
      </c>
      <c r="D33" s="85" t="s">
        <v>337</v>
      </c>
      <c r="E33" s="85" t="s">
        <v>341</v>
      </c>
    </row>
    <row r="34" spans="1:5" ht="14.25">
      <c r="A34" t="s">
        <v>342</v>
      </c>
      <c r="B34" t="s">
        <v>343</v>
      </c>
      <c r="D34" s="85" t="s">
        <v>337</v>
      </c>
      <c r="E34" s="85" t="s">
        <v>344</v>
      </c>
    </row>
    <row r="35" spans="1:5" ht="14.25">
      <c r="A35" t="s">
        <v>342</v>
      </c>
      <c r="B35" t="s">
        <v>345</v>
      </c>
      <c r="D35" s="85" t="s">
        <v>346</v>
      </c>
      <c r="E35" s="85" t="s">
        <v>347</v>
      </c>
    </row>
    <row r="36" spans="1:5" ht="14.25">
      <c r="A36" t="s">
        <v>342</v>
      </c>
      <c r="B36" t="s">
        <v>348</v>
      </c>
      <c r="D36" s="85" t="s">
        <v>346</v>
      </c>
      <c r="E36" s="85" t="s">
        <v>349</v>
      </c>
    </row>
    <row r="37" spans="1:5" ht="14.25">
      <c r="A37" t="s">
        <v>342</v>
      </c>
      <c r="B37" t="s">
        <v>350</v>
      </c>
      <c r="D37" s="90" t="s">
        <v>273</v>
      </c>
      <c r="E37" s="85" t="s">
        <v>351</v>
      </c>
    </row>
    <row r="38" spans="1:5" ht="14.25">
      <c r="A38" t="s">
        <v>352</v>
      </c>
      <c r="B38" t="s">
        <v>353</v>
      </c>
      <c r="D38" s="85" t="s">
        <v>276</v>
      </c>
      <c r="E38" s="85" t="s">
        <v>354</v>
      </c>
    </row>
    <row r="39" spans="1:5" ht="14.25">
      <c r="A39" t="s">
        <v>352</v>
      </c>
      <c r="B39" t="s">
        <v>352</v>
      </c>
      <c r="D39" s="85" t="s">
        <v>276</v>
      </c>
      <c r="E39" s="85" t="s">
        <v>355</v>
      </c>
    </row>
    <row r="40" spans="1:5" ht="14.25">
      <c r="A40" t="s">
        <v>356</v>
      </c>
      <c r="B40" t="s">
        <v>357</v>
      </c>
      <c r="D40" s="85" t="s">
        <v>352</v>
      </c>
      <c r="E40" s="85" t="s">
        <v>358</v>
      </c>
    </row>
    <row r="41" spans="1:5" ht="14.25">
      <c r="A41" t="s">
        <v>292</v>
      </c>
      <c r="B41" t="s">
        <v>292</v>
      </c>
      <c r="D41" s="85" t="s">
        <v>352</v>
      </c>
      <c r="E41" s="85" t="s">
        <v>359</v>
      </c>
    </row>
    <row r="42" spans="1:5" ht="14.25">
      <c r="A42" t="s">
        <v>292</v>
      </c>
      <c r="B42" t="s">
        <v>360</v>
      </c>
      <c r="D42" s="85" t="s">
        <v>326</v>
      </c>
      <c r="E42" s="85" t="s">
        <v>361</v>
      </c>
    </row>
    <row r="43" spans="1:5" ht="14.25">
      <c r="A43" t="s">
        <v>292</v>
      </c>
      <c r="B43" t="s">
        <v>362</v>
      </c>
      <c r="D43" s="85" t="s">
        <v>326</v>
      </c>
      <c r="E43" s="85" t="s">
        <v>363</v>
      </c>
    </row>
    <row r="44" spans="1:5" ht="14.25">
      <c r="A44" t="s">
        <v>364</v>
      </c>
      <c r="B44" t="s">
        <v>365</v>
      </c>
      <c r="D44" s="85" t="s">
        <v>326</v>
      </c>
      <c r="E44" s="85" t="s">
        <v>366</v>
      </c>
    </row>
    <row r="45" spans="1:5" ht="14.25">
      <c r="A45" s="83" t="s">
        <v>367</v>
      </c>
      <c r="B45" t="s">
        <v>368</v>
      </c>
      <c r="D45" s="85" t="s">
        <v>369</v>
      </c>
      <c r="E45" s="85" t="s">
        <v>370</v>
      </c>
    </row>
    <row r="46" spans="1:5" ht="14.25">
      <c r="A46" s="83" t="s">
        <v>367</v>
      </c>
      <c r="B46" t="s">
        <v>371</v>
      </c>
      <c r="D46" s="85" t="s">
        <v>369</v>
      </c>
      <c r="E46" s="85" t="s">
        <v>372</v>
      </c>
    </row>
    <row r="47" spans="1:5" ht="14.25">
      <c r="A47" s="83" t="s">
        <v>367</v>
      </c>
      <c r="B47" t="s">
        <v>373</v>
      </c>
      <c r="D47" s="85" t="s">
        <v>369</v>
      </c>
      <c r="E47" s="85" t="s">
        <v>374</v>
      </c>
    </row>
    <row r="48" spans="1:5" ht="14.25">
      <c r="A48" s="83" t="s">
        <v>375</v>
      </c>
      <c r="B48" t="s">
        <v>376</v>
      </c>
      <c r="D48" s="85" t="s">
        <v>369</v>
      </c>
      <c r="E48" s="85" t="s">
        <v>377</v>
      </c>
    </row>
    <row r="49" spans="1:5" ht="14.25">
      <c r="A49" s="83" t="s">
        <v>375</v>
      </c>
      <c r="B49" t="s">
        <v>378</v>
      </c>
      <c r="D49" s="85" t="s">
        <v>369</v>
      </c>
      <c r="E49" s="85" t="s">
        <v>379</v>
      </c>
    </row>
    <row r="50" spans="1:5" ht="14.25">
      <c r="A50" s="83" t="s">
        <v>375</v>
      </c>
      <c r="B50" t="s">
        <v>380</v>
      </c>
      <c r="D50" s="85" t="s">
        <v>66</v>
      </c>
      <c r="E50" s="85" t="s">
        <v>381</v>
      </c>
    </row>
    <row r="51" spans="1:5" ht="14.25">
      <c r="A51" t="s">
        <v>382</v>
      </c>
      <c r="B51" t="s">
        <v>383</v>
      </c>
      <c r="D51" s="85" t="s">
        <v>66</v>
      </c>
      <c r="E51" s="85" t="s">
        <v>384</v>
      </c>
    </row>
    <row r="52" spans="1:5" ht="14.25">
      <c r="A52" t="s">
        <v>382</v>
      </c>
      <c r="B52" t="s">
        <v>382</v>
      </c>
      <c r="D52" s="85" t="s">
        <v>385</v>
      </c>
      <c r="E52" s="85" t="s">
        <v>386</v>
      </c>
    </row>
    <row r="53" spans="1:5" ht="14.25">
      <c r="A53" t="s">
        <v>387</v>
      </c>
      <c r="B53" t="s">
        <v>388</v>
      </c>
      <c r="D53" s="85" t="s">
        <v>375</v>
      </c>
      <c r="E53" s="85" t="s">
        <v>389</v>
      </c>
    </row>
    <row r="54" spans="1:5" ht="14.25">
      <c r="A54" t="s">
        <v>387</v>
      </c>
      <c r="B54" t="s">
        <v>390</v>
      </c>
      <c r="D54" s="85" t="s">
        <v>391</v>
      </c>
      <c r="E54" s="85" t="s">
        <v>392</v>
      </c>
    </row>
    <row r="55" spans="1:5" ht="14.25">
      <c r="A55" t="s">
        <v>387</v>
      </c>
      <c r="B55" t="s">
        <v>393</v>
      </c>
      <c r="D55" s="85" t="s">
        <v>394</v>
      </c>
      <c r="E55" s="85" t="s">
        <v>395</v>
      </c>
    </row>
    <row r="56" spans="1:5" ht="14.25">
      <c r="A56" t="s">
        <v>387</v>
      </c>
      <c r="B56" t="s">
        <v>396</v>
      </c>
      <c r="D56" s="85" t="s">
        <v>336</v>
      </c>
      <c r="E56" s="85" t="s">
        <v>397</v>
      </c>
    </row>
    <row r="57" spans="1:5" ht="14.25">
      <c r="A57" s="83" t="s">
        <v>308</v>
      </c>
      <c r="B57" t="s">
        <v>398</v>
      </c>
      <c r="D57" s="90" t="s">
        <v>273</v>
      </c>
      <c r="E57" s="85" t="s">
        <v>399</v>
      </c>
    </row>
    <row r="58" spans="1:5" ht="14.25">
      <c r="A58" s="83" t="s">
        <v>308</v>
      </c>
      <c r="B58" t="s">
        <v>400</v>
      </c>
      <c r="D58" s="84" t="s">
        <v>320</v>
      </c>
      <c r="E58" s="85" t="s">
        <v>401</v>
      </c>
    </row>
    <row r="59" spans="1:5" ht="14.25">
      <c r="A59" s="83" t="s">
        <v>308</v>
      </c>
      <c r="B59" t="s">
        <v>402</v>
      </c>
      <c r="D59" s="85" t="s">
        <v>328</v>
      </c>
      <c r="E59" s="85" t="s">
        <v>403</v>
      </c>
    </row>
    <row r="60" spans="1:5" ht="14.25">
      <c r="A60" s="83" t="s">
        <v>308</v>
      </c>
      <c r="B60" t="s">
        <v>404</v>
      </c>
      <c r="D60" s="85" t="s">
        <v>328</v>
      </c>
      <c r="E60" s="85" t="s">
        <v>405</v>
      </c>
    </row>
    <row r="61" spans="1:5" ht="14.25">
      <c r="A61" s="83" t="s">
        <v>308</v>
      </c>
      <c r="B61" t="s">
        <v>406</v>
      </c>
      <c r="D61" s="85" t="s">
        <v>328</v>
      </c>
      <c r="E61" s="85" t="s">
        <v>407</v>
      </c>
    </row>
    <row r="62" spans="1:5" ht="14.25">
      <c r="A62" s="83" t="s">
        <v>408</v>
      </c>
      <c r="B62" t="s">
        <v>409</v>
      </c>
      <c r="D62" s="85" t="s">
        <v>328</v>
      </c>
      <c r="E62" s="85" t="s">
        <v>410</v>
      </c>
    </row>
    <row r="63" spans="1:5" ht="14.25">
      <c r="A63" t="s">
        <v>408</v>
      </c>
      <c r="B63" t="s">
        <v>411</v>
      </c>
      <c r="D63" s="85" t="s">
        <v>328</v>
      </c>
      <c r="E63" s="85" t="s">
        <v>412</v>
      </c>
    </row>
    <row r="64" spans="1:5" ht="14.25">
      <c r="A64" t="s">
        <v>408</v>
      </c>
      <c r="B64" t="s">
        <v>413</v>
      </c>
      <c r="D64" s="85" t="s">
        <v>334</v>
      </c>
      <c r="E64" s="85" t="s">
        <v>414</v>
      </c>
    </row>
    <row r="65" spans="1:5" ht="14.25">
      <c r="A65" t="s">
        <v>408</v>
      </c>
      <c r="B65" t="s">
        <v>408</v>
      </c>
      <c r="D65" s="85" t="s">
        <v>334</v>
      </c>
      <c r="E65" s="85" t="s">
        <v>415</v>
      </c>
    </row>
    <row r="66" spans="1:5" ht="14.25">
      <c r="A66" t="s">
        <v>408</v>
      </c>
      <c r="B66" t="s">
        <v>416</v>
      </c>
      <c r="D66" s="85" t="s">
        <v>286</v>
      </c>
      <c r="E66" s="85" t="s">
        <v>417</v>
      </c>
    </row>
    <row r="67" spans="1:5" ht="14.25">
      <c r="A67" t="s">
        <v>369</v>
      </c>
      <c r="B67" t="s">
        <v>418</v>
      </c>
      <c r="D67" s="85" t="s">
        <v>342</v>
      </c>
      <c r="E67" s="85" t="s">
        <v>419</v>
      </c>
    </row>
    <row r="68" spans="1:5" ht="14.25">
      <c r="A68" t="s">
        <v>369</v>
      </c>
      <c r="B68" t="s">
        <v>420</v>
      </c>
      <c r="D68" s="85" t="s">
        <v>342</v>
      </c>
      <c r="E68" s="85" t="s">
        <v>421</v>
      </c>
    </row>
    <row r="69" spans="1:5" ht="14.25">
      <c r="A69" t="s">
        <v>394</v>
      </c>
      <c r="B69" t="s">
        <v>394</v>
      </c>
      <c r="D69" s="85" t="s">
        <v>342</v>
      </c>
      <c r="E69" s="85" t="s">
        <v>422</v>
      </c>
    </row>
    <row r="70" spans="1:5" ht="14.25">
      <c r="A70" s="83" t="s">
        <v>284</v>
      </c>
      <c r="B70" t="s">
        <v>423</v>
      </c>
      <c r="D70" s="85" t="s">
        <v>342</v>
      </c>
      <c r="E70" s="85" t="s">
        <v>424</v>
      </c>
    </row>
    <row r="71" spans="1:5" ht="14.25">
      <c r="A71" s="83" t="s">
        <v>284</v>
      </c>
      <c r="B71" t="s">
        <v>425</v>
      </c>
      <c r="D71" s="85" t="s">
        <v>356</v>
      </c>
      <c r="E71" s="85" t="s">
        <v>426</v>
      </c>
    </row>
    <row r="72" spans="1:5" ht="14.25">
      <c r="A72" s="83" t="s">
        <v>284</v>
      </c>
      <c r="B72" t="s">
        <v>427</v>
      </c>
      <c r="D72" s="85" t="s">
        <v>356</v>
      </c>
      <c r="E72" s="85" t="s">
        <v>428</v>
      </c>
    </row>
    <row r="73" spans="1:5" ht="14.25">
      <c r="A73" t="s">
        <v>429</v>
      </c>
      <c r="B73" t="s">
        <v>430</v>
      </c>
      <c r="D73" s="85" t="s">
        <v>356</v>
      </c>
      <c r="E73" s="85" t="s">
        <v>431</v>
      </c>
    </row>
    <row r="74" spans="1:5" ht="14.25">
      <c r="A74" t="s">
        <v>429</v>
      </c>
      <c r="B74" t="s">
        <v>432</v>
      </c>
      <c r="D74" s="85" t="s">
        <v>433</v>
      </c>
      <c r="E74" s="85" t="s">
        <v>434</v>
      </c>
    </row>
    <row r="75" spans="1:5" ht="14.25">
      <c r="A75" t="s">
        <v>429</v>
      </c>
      <c r="B75" t="s">
        <v>435</v>
      </c>
      <c r="D75" s="85" t="s">
        <v>433</v>
      </c>
      <c r="E75" s="85" t="s">
        <v>436</v>
      </c>
    </row>
    <row r="76" spans="1:5" ht="14.25">
      <c r="A76" t="s">
        <v>429</v>
      </c>
      <c r="B76" t="s">
        <v>437</v>
      </c>
      <c r="D76" s="85" t="s">
        <v>433</v>
      </c>
      <c r="E76" s="85" t="s">
        <v>438</v>
      </c>
    </row>
    <row r="77" spans="1:5" ht="14.25">
      <c r="A77" s="83" t="s">
        <v>439</v>
      </c>
      <c r="B77" t="s">
        <v>439</v>
      </c>
      <c r="D77" s="85" t="s">
        <v>281</v>
      </c>
      <c r="E77" s="85" t="s">
        <v>440</v>
      </c>
    </row>
    <row r="78" spans="1:5" ht="14.25">
      <c r="A78" t="s">
        <v>441</v>
      </c>
      <c r="B78" t="s">
        <v>442</v>
      </c>
      <c r="D78" s="85" t="s">
        <v>367</v>
      </c>
      <c r="E78" s="85" t="s">
        <v>443</v>
      </c>
    </row>
    <row r="79" spans="1:5" ht="14.25">
      <c r="A79" t="s">
        <v>441</v>
      </c>
      <c r="B79" t="s">
        <v>444</v>
      </c>
      <c r="D79" s="85" t="s">
        <v>367</v>
      </c>
      <c r="E79" s="85" t="s">
        <v>445</v>
      </c>
    </row>
    <row r="80" spans="1:5" ht="14.25">
      <c r="A80" s="83" t="s">
        <v>446</v>
      </c>
      <c r="B80" t="s">
        <v>447</v>
      </c>
      <c r="D80" s="85" t="s">
        <v>429</v>
      </c>
      <c r="E80" s="85" t="s">
        <v>448</v>
      </c>
    </row>
    <row r="81" spans="1:5" ht="14.25">
      <c r="A81" s="83" t="s">
        <v>446</v>
      </c>
      <c r="B81" t="s">
        <v>449</v>
      </c>
      <c r="D81" s="85" t="s">
        <v>387</v>
      </c>
      <c r="E81" s="85" t="s">
        <v>450</v>
      </c>
    </row>
    <row r="82" spans="1:5" ht="14.25">
      <c r="A82" s="83" t="s">
        <v>446</v>
      </c>
      <c r="B82" t="s">
        <v>451</v>
      </c>
      <c r="D82" s="85" t="s">
        <v>387</v>
      </c>
      <c r="E82" s="85" t="s">
        <v>452</v>
      </c>
    </row>
    <row r="83" spans="1:5" ht="14.25">
      <c r="A83" t="s">
        <v>446</v>
      </c>
      <c r="B83" t="s">
        <v>453</v>
      </c>
      <c r="D83" s="85" t="s">
        <v>387</v>
      </c>
      <c r="E83" s="85" t="s">
        <v>454</v>
      </c>
    </row>
    <row r="84" spans="1:5" ht="14.25">
      <c r="A84" s="83" t="s">
        <v>446</v>
      </c>
      <c r="B84" t="s">
        <v>455</v>
      </c>
      <c r="D84" s="85" t="s">
        <v>364</v>
      </c>
      <c r="E84" s="85" t="s">
        <v>456</v>
      </c>
    </row>
    <row r="85" spans="1:5" ht="14.25">
      <c r="A85" s="83" t="s">
        <v>446</v>
      </c>
      <c r="B85" t="s">
        <v>457</v>
      </c>
      <c r="D85" s="85" t="s">
        <v>364</v>
      </c>
      <c r="E85" s="85" t="s">
        <v>458</v>
      </c>
    </row>
    <row r="86" spans="1:5" ht="14.25">
      <c r="A86" t="s">
        <v>346</v>
      </c>
      <c r="B86" t="s">
        <v>459</v>
      </c>
      <c r="D86" s="85" t="s">
        <v>364</v>
      </c>
      <c r="E86" s="85" t="s">
        <v>460</v>
      </c>
    </row>
    <row r="87" spans="1:5" ht="14.25">
      <c r="A87" t="s">
        <v>346</v>
      </c>
      <c r="B87" t="s">
        <v>461</v>
      </c>
      <c r="D87" s="85" t="s">
        <v>408</v>
      </c>
      <c r="E87" s="85" t="s">
        <v>462</v>
      </c>
    </row>
    <row r="88" spans="1:5" ht="14.25">
      <c r="A88" t="s">
        <v>66</v>
      </c>
      <c r="B88" t="s">
        <v>463</v>
      </c>
      <c r="D88" s="85" t="s">
        <v>408</v>
      </c>
      <c r="E88" s="85" t="s">
        <v>464</v>
      </c>
    </row>
    <row r="89" spans="1:5" ht="14.25">
      <c r="A89" t="s">
        <v>66</v>
      </c>
      <c r="B89" t="s">
        <v>465</v>
      </c>
      <c r="D89" s="85" t="s">
        <v>408</v>
      </c>
      <c r="E89" s="85" t="s">
        <v>466</v>
      </c>
    </row>
    <row r="90" spans="1:5" ht="14.25">
      <c r="A90" t="s">
        <v>66</v>
      </c>
      <c r="B90" t="s">
        <v>467</v>
      </c>
      <c r="D90" s="85" t="s">
        <v>408</v>
      </c>
      <c r="E90" s="85" t="s">
        <v>468</v>
      </c>
    </row>
    <row r="91" spans="1:5" ht="14.25">
      <c r="A91" t="s">
        <v>66</v>
      </c>
      <c r="B91" t="s">
        <v>469</v>
      </c>
      <c r="D91" s="85" t="s">
        <v>408</v>
      </c>
      <c r="E91" s="85" t="s">
        <v>470</v>
      </c>
    </row>
    <row r="92" spans="1:5" ht="14.25">
      <c r="A92" t="s">
        <v>66</v>
      </c>
      <c r="B92" t="s">
        <v>471</v>
      </c>
      <c r="D92" s="85" t="s">
        <v>408</v>
      </c>
      <c r="E92" s="85" t="s">
        <v>472</v>
      </c>
    </row>
    <row r="93" spans="1:5" ht="14.25">
      <c r="A93" t="s">
        <v>66</v>
      </c>
      <c r="B93" t="s">
        <v>473</v>
      </c>
      <c r="D93" s="85" t="s">
        <v>408</v>
      </c>
      <c r="E93" s="85" t="s">
        <v>474</v>
      </c>
    </row>
    <row r="94" spans="1:5" ht="14.25">
      <c r="A94" t="s">
        <v>66</v>
      </c>
      <c r="B94" t="s">
        <v>475</v>
      </c>
      <c r="D94" s="85" t="s">
        <v>408</v>
      </c>
      <c r="E94" s="85" t="s">
        <v>476</v>
      </c>
    </row>
    <row r="95" spans="1:5" ht="14.25">
      <c r="A95" t="s">
        <v>66</v>
      </c>
      <c r="B95" t="s">
        <v>477</v>
      </c>
      <c r="D95" s="85" t="s">
        <v>439</v>
      </c>
      <c r="E95" s="85" t="s">
        <v>478</v>
      </c>
    </row>
    <row r="96" spans="1:5" ht="14.25">
      <c r="A96" t="s">
        <v>66</v>
      </c>
      <c r="B96" t="s">
        <v>479</v>
      </c>
      <c r="D96" s="85" t="s">
        <v>268</v>
      </c>
      <c r="E96" s="85" t="s">
        <v>480</v>
      </c>
    </row>
    <row r="97" spans="1:5" ht="14.25">
      <c r="A97" t="s">
        <v>433</v>
      </c>
      <c r="B97" t="s">
        <v>433</v>
      </c>
      <c r="D97" s="85" t="s">
        <v>446</v>
      </c>
      <c r="E97" s="85" t="s">
        <v>481</v>
      </c>
    </row>
    <row r="98" spans="1:5" ht="14.25">
      <c r="A98" t="s">
        <v>482</v>
      </c>
      <c r="B98" t="s">
        <v>482</v>
      </c>
      <c r="D98" s="85" t="s">
        <v>446</v>
      </c>
      <c r="E98" s="85" t="s">
        <v>483</v>
      </c>
    </row>
    <row r="99" spans="1:5" ht="14.25">
      <c r="A99" t="s">
        <v>482</v>
      </c>
      <c r="B99" t="s">
        <v>484</v>
      </c>
      <c r="D99" s="85" t="s">
        <v>271</v>
      </c>
      <c r="E99" s="85" t="s">
        <v>485</v>
      </c>
    </row>
    <row r="100" spans="1:5" ht="14.25">
      <c r="A100" t="s">
        <v>269</v>
      </c>
      <c r="B100" t="s">
        <v>486</v>
      </c>
      <c r="D100" s="85" t="s">
        <v>331</v>
      </c>
      <c r="E100" s="85" t="s">
        <v>487</v>
      </c>
    </row>
    <row r="101" spans="1:5" ht="14.25">
      <c r="A101" s="91" t="s">
        <v>328</v>
      </c>
      <c r="B101" t="s">
        <v>488</v>
      </c>
      <c r="D101" s="85" t="s">
        <v>441</v>
      </c>
      <c r="E101" s="85" t="s">
        <v>489</v>
      </c>
    </row>
    <row r="102" spans="1:5" ht="14.25">
      <c r="A102" s="91" t="s">
        <v>328</v>
      </c>
      <c r="B102" t="s">
        <v>490</v>
      </c>
      <c r="D102" s="85" t="s">
        <v>441</v>
      </c>
      <c r="E102" s="85" t="s">
        <v>491</v>
      </c>
    </row>
    <row r="103" spans="1:5" ht="14.25">
      <c r="A103" s="91" t="s">
        <v>328</v>
      </c>
      <c r="B103" t="s">
        <v>492</v>
      </c>
      <c r="D103" s="85" t="s">
        <v>482</v>
      </c>
      <c r="E103" s="85" t="s">
        <v>493</v>
      </c>
    </row>
    <row r="104" spans="1:5" ht="14.25">
      <c r="A104" s="92" t="s">
        <v>328</v>
      </c>
      <c r="B104" t="s">
        <v>494</v>
      </c>
      <c r="D104" s="85" t="s">
        <v>482</v>
      </c>
      <c r="E104" s="85" t="s">
        <v>495</v>
      </c>
    </row>
    <row r="105" spans="1:5" ht="14.25">
      <c r="A105" t="s">
        <v>328</v>
      </c>
      <c r="B105" t="s">
        <v>496</v>
      </c>
      <c r="D105" s="85" t="s">
        <v>497</v>
      </c>
      <c r="E105" s="85" t="s">
        <v>498</v>
      </c>
    </row>
    <row r="106" spans="1:5" ht="14.25">
      <c r="A106" s="91" t="s">
        <v>328</v>
      </c>
      <c r="B106" t="s">
        <v>499</v>
      </c>
      <c r="D106" s="85" t="s">
        <v>497</v>
      </c>
      <c r="E106" s="85" t="s">
        <v>500</v>
      </c>
    </row>
    <row r="107" spans="1:5" ht="14.25">
      <c r="A107" s="91" t="s">
        <v>328</v>
      </c>
      <c r="B107" t="s">
        <v>501</v>
      </c>
      <c r="D107" s="85" t="s">
        <v>382</v>
      </c>
      <c r="E107" s="85" t="s">
        <v>502</v>
      </c>
    </row>
    <row r="108" spans="1:2" ht="14.25">
      <c r="A108" s="91" t="s">
        <v>328</v>
      </c>
      <c r="B108" t="s">
        <v>503</v>
      </c>
    </row>
    <row r="109" spans="1:2" ht="14.25">
      <c r="A109" s="91" t="s">
        <v>328</v>
      </c>
      <c r="B109" t="s">
        <v>504</v>
      </c>
    </row>
    <row r="110" spans="1:2" ht="14.25">
      <c r="A110" s="83" t="s">
        <v>328</v>
      </c>
      <c r="B110" t="s">
        <v>505</v>
      </c>
    </row>
    <row r="111" spans="1:2" ht="14.25">
      <c r="A111" s="91" t="s">
        <v>328</v>
      </c>
      <c r="B111" t="s">
        <v>506</v>
      </c>
    </row>
    <row r="112" spans="1:2" ht="14.25">
      <c r="A112" s="91" t="s">
        <v>328</v>
      </c>
      <c r="B112" t="s">
        <v>507</v>
      </c>
    </row>
    <row r="113" spans="1:2" ht="14.25">
      <c r="A113" s="92" t="s">
        <v>328</v>
      </c>
      <c r="B113" t="s">
        <v>508</v>
      </c>
    </row>
    <row r="114" spans="1:2" ht="14.25">
      <c r="A114" s="92" t="s">
        <v>328</v>
      </c>
      <c r="B114" t="s">
        <v>509</v>
      </c>
    </row>
    <row r="115" spans="1:2" ht="14.25">
      <c r="A115" t="s">
        <v>385</v>
      </c>
      <c r="B115" t="s">
        <v>385</v>
      </c>
    </row>
    <row r="116" spans="1:2" ht="14.25">
      <c r="A116" t="s">
        <v>391</v>
      </c>
      <c r="B116" t="s">
        <v>510</v>
      </c>
    </row>
    <row r="117" spans="1:2" ht="14.25">
      <c r="A117" t="s">
        <v>391</v>
      </c>
      <c r="B117" t="s">
        <v>391</v>
      </c>
    </row>
    <row r="118" spans="1:2" ht="14.25">
      <c r="A118" t="s">
        <v>497</v>
      </c>
      <c r="B118" t="s">
        <v>497</v>
      </c>
    </row>
    <row r="119" spans="1:2" ht="14.25">
      <c r="A119" t="s">
        <v>277</v>
      </c>
      <c r="B119" t="s">
        <v>511</v>
      </c>
    </row>
    <row r="120" spans="1:2" ht="14.25">
      <c r="A120" t="s">
        <v>277</v>
      </c>
      <c r="B120" t="s">
        <v>512</v>
      </c>
    </row>
    <row r="121" spans="1:2" ht="14.25">
      <c r="A121" t="s">
        <v>277</v>
      </c>
      <c r="B121" t="s">
        <v>277</v>
      </c>
    </row>
    <row r="122" spans="1:2" ht="14.25">
      <c r="A122" t="s">
        <v>277</v>
      </c>
      <c r="B122" t="s">
        <v>513</v>
      </c>
    </row>
    <row r="123" spans="1:2" ht="14.25">
      <c r="A123" t="s">
        <v>277</v>
      </c>
      <c r="B123" t="s">
        <v>514</v>
      </c>
    </row>
    <row r="124" spans="1:2" ht="14.25">
      <c r="A124" t="s">
        <v>277</v>
      </c>
      <c r="B124" t="s">
        <v>515</v>
      </c>
    </row>
    <row r="125" spans="1:2" ht="14.25">
      <c r="A125" t="s">
        <v>516</v>
      </c>
      <c r="B125" t="s">
        <v>517</v>
      </c>
    </row>
    <row r="126" spans="1:2" ht="14.25">
      <c r="A126" t="s">
        <v>516</v>
      </c>
      <c r="B126" t="s">
        <v>518</v>
      </c>
    </row>
    <row r="127" spans="1:2" ht="14.25">
      <c r="A127" t="s">
        <v>516</v>
      </c>
      <c r="B127" t="s">
        <v>519</v>
      </c>
    </row>
    <row r="128" spans="1:2" ht="14.25">
      <c r="A128" s="86" t="s">
        <v>516</v>
      </c>
      <c r="B128" t="s">
        <v>520</v>
      </c>
    </row>
    <row r="129" spans="1:2" ht="14.25">
      <c r="A129" s="92" t="s">
        <v>516</v>
      </c>
      <c r="B129" t="s">
        <v>521</v>
      </c>
    </row>
    <row r="130" spans="1:2" ht="14.25">
      <c r="A130" s="92" t="s">
        <v>516</v>
      </c>
      <c r="B130" t="s">
        <v>522</v>
      </c>
    </row>
    <row r="131" spans="1:2" ht="14.25">
      <c r="A131" s="92" t="s">
        <v>516</v>
      </c>
      <c r="B131" t="s">
        <v>523</v>
      </c>
    </row>
    <row r="132" spans="1:2" ht="14.25">
      <c r="A132" s="92" t="s">
        <v>516</v>
      </c>
      <c r="B132" t="s">
        <v>524</v>
      </c>
    </row>
    <row r="133" spans="1:2" ht="14.25">
      <c r="A133" s="92" t="s">
        <v>516</v>
      </c>
      <c r="B133" t="s">
        <v>525</v>
      </c>
    </row>
    <row r="134" spans="1:2" ht="14.25">
      <c r="A134" s="92" t="s">
        <v>516</v>
      </c>
      <c r="B134" t="s">
        <v>526</v>
      </c>
    </row>
    <row r="135" spans="1:2" ht="14.25">
      <c r="A135" s="92" t="s">
        <v>516</v>
      </c>
      <c r="B135" t="s">
        <v>527</v>
      </c>
    </row>
    <row r="136" spans="1:2" ht="14.25">
      <c r="A136" s="92" t="s">
        <v>516</v>
      </c>
      <c r="B136" t="s">
        <v>528</v>
      </c>
    </row>
    <row r="137" spans="1:2" ht="14.25">
      <c r="A137" s="92" t="s">
        <v>516</v>
      </c>
      <c r="B137" t="s">
        <v>529</v>
      </c>
    </row>
    <row r="138" spans="1:2" ht="14.25">
      <c r="A138" t="s">
        <v>516</v>
      </c>
      <c r="B138" t="s">
        <v>530</v>
      </c>
    </row>
    <row r="139" spans="1:2" ht="14.25">
      <c r="A139" t="s">
        <v>516</v>
      </c>
      <c r="B139" t="s">
        <v>531</v>
      </c>
    </row>
    <row r="140" spans="1:2" ht="14.25">
      <c r="A140" t="s">
        <v>516</v>
      </c>
      <c r="B140" t="s">
        <v>532</v>
      </c>
    </row>
    <row r="141" spans="1:2" ht="14.25">
      <c r="A141" t="s">
        <v>516</v>
      </c>
      <c r="B141" t="s">
        <v>533</v>
      </c>
    </row>
    <row r="142" spans="1:2" ht="14.25">
      <c r="A142" t="s">
        <v>516</v>
      </c>
      <c r="B142" t="s">
        <v>534</v>
      </c>
    </row>
    <row r="143" spans="1:2" ht="14.25">
      <c r="A143" t="s">
        <v>516</v>
      </c>
      <c r="B143" t="s">
        <v>535</v>
      </c>
    </row>
    <row r="144" spans="1:2" ht="14.25">
      <c r="A144" t="s">
        <v>516</v>
      </c>
      <c r="B144" t="s">
        <v>536</v>
      </c>
    </row>
    <row r="145" spans="1:2" ht="14.25">
      <c r="A145" t="s">
        <v>516</v>
      </c>
      <c r="B145" t="s">
        <v>537</v>
      </c>
    </row>
    <row r="146" spans="1:2" ht="14.25">
      <c r="A146" t="s">
        <v>516</v>
      </c>
      <c r="B146" t="s">
        <v>538</v>
      </c>
    </row>
    <row r="147" spans="1:2" ht="14.25">
      <c r="A147" t="s">
        <v>516</v>
      </c>
      <c r="B147" t="s">
        <v>539</v>
      </c>
    </row>
    <row r="148" spans="1:2" ht="14.25">
      <c r="A148" t="s">
        <v>516</v>
      </c>
      <c r="B148" t="s">
        <v>540</v>
      </c>
    </row>
    <row r="149" spans="1:2" ht="14.25">
      <c r="A149" t="s">
        <v>516</v>
      </c>
      <c r="B149" t="s">
        <v>541</v>
      </c>
    </row>
    <row r="150" spans="1:2" ht="14.25">
      <c r="A150" t="s">
        <v>516</v>
      </c>
      <c r="B150" t="s">
        <v>542</v>
      </c>
    </row>
    <row r="151" spans="1:2" ht="14.25">
      <c r="A151" t="s">
        <v>516</v>
      </c>
      <c r="B151" t="s">
        <v>543</v>
      </c>
    </row>
    <row r="152" spans="1:2" ht="14.25">
      <c r="A152" t="s">
        <v>516</v>
      </c>
      <c r="B152" t="s">
        <v>544</v>
      </c>
    </row>
    <row r="153" spans="1:2" ht="14.25">
      <c r="A153" t="s">
        <v>516</v>
      </c>
      <c r="B153" t="s">
        <v>545</v>
      </c>
    </row>
    <row r="154" spans="1:2" ht="14.25">
      <c r="A154" t="s">
        <v>516</v>
      </c>
      <c r="B154" t="s">
        <v>546</v>
      </c>
    </row>
    <row r="155" spans="1:2" ht="14.25">
      <c r="A155" t="s">
        <v>516</v>
      </c>
      <c r="B155" t="s">
        <v>547</v>
      </c>
    </row>
    <row r="156" spans="1:2" ht="14.25">
      <c r="A156" t="s">
        <v>516</v>
      </c>
      <c r="B156" t="s">
        <v>548</v>
      </c>
    </row>
    <row r="157" spans="1:2" ht="14.25">
      <c r="A157" t="s">
        <v>516</v>
      </c>
      <c r="B157" t="s">
        <v>549</v>
      </c>
    </row>
    <row r="158" spans="1:2" ht="14.25">
      <c r="A158" t="s">
        <v>516</v>
      </c>
      <c r="B158" t="s">
        <v>550</v>
      </c>
    </row>
    <row r="159" spans="1:2" ht="14.25">
      <c r="A159" t="s">
        <v>516</v>
      </c>
      <c r="B159" t="s">
        <v>551</v>
      </c>
    </row>
    <row r="160" spans="1:2" ht="14.25">
      <c r="A160" t="s">
        <v>516</v>
      </c>
      <c r="B160" t="s">
        <v>552</v>
      </c>
    </row>
    <row r="161" spans="1:2" ht="14.25">
      <c r="A161" t="s">
        <v>516</v>
      </c>
      <c r="B161" t="s">
        <v>553</v>
      </c>
    </row>
    <row r="162" spans="1:2" ht="14.25">
      <c r="A162" t="s">
        <v>516</v>
      </c>
      <c r="B162" t="s">
        <v>554</v>
      </c>
    </row>
    <row r="163" spans="1:2" ht="14.25">
      <c r="A163" t="s">
        <v>516</v>
      </c>
      <c r="B163" t="s">
        <v>555</v>
      </c>
    </row>
    <row r="164" spans="1:2" ht="14.25">
      <c r="A164" t="s">
        <v>516</v>
      </c>
      <c r="B164" t="s">
        <v>556</v>
      </c>
    </row>
    <row r="165" spans="1:2" ht="14.25">
      <c r="A165" t="s">
        <v>516</v>
      </c>
      <c r="B165" t="s">
        <v>557</v>
      </c>
    </row>
    <row r="166" spans="1:2" ht="14.25">
      <c r="A166" t="s">
        <v>516</v>
      </c>
      <c r="B166" t="s">
        <v>558</v>
      </c>
    </row>
    <row r="167" spans="1:2" ht="14.25">
      <c r="A167" t="s">
        <v>516</v>
      </c>
      <c r="B167" t="s">
        <v>559</v>
      </c>
    </row>
    <row r="168" spans="1:2" ht="14.25">
      <c r="A168" t="s">
        <v>516</v>
      </c>
      <c r="B168" t="s">
        <v>560</v>
      </c>
    </row>
    <row r="169" spans="1:2" ht="14.25">
      <c r="A169" t="s">
        <v>516</v>
      </c>
      <c r="B169" t="s">
        <v>561</v>
      </c>
    </row>
    <row r="170" spans="1:2" ht="14.25">
      <c r="A170" t="s">
        <v>516</v>
      </c>
      <c r="B170" t="s">
        <v>562</v>
      </c>
    </row>
    <row r="171" spans="1:2" ht="14.25">
      <c r="A171" t="s">
        <v>516</v>
      </c>
      <c r="B171" t="s">
        <v>563</v>
      </c>
    </row>
    <row r="172" spans="1:2" ht="14.25">
      <c r="A172" t="s">
        <v>516</v>
      </c>
      <c r="B172" t="s">
        <v>564</v>
      </c>
    </row>
    <row r="173" spans="1:2" ht="14.25">
      <c r="A173" t="s">
        <v>516</v>
      </c>
      <c r="B173" t="s">
        <v>565</v>
      </c>
    </row>
    <row r="174" spans="1:2" ht="14.25">
      <c r="A174" t="s">
        <v>516</v>
      </c>
      <c r="B174" t="s">
        <v>566</v>
      </c>
    </row>
    <row r="175" spans="1:2" ht="14.25">
      <c r="A175" t="s">
        <v>516</v>
      </c>
      <c r="B175" t="s">
        <v>567</v>
      </c>
    </row>
    <row r="176" spans="1:2" ht="14.25">
      <c r="A176" t="s">
        <v>516</v>
      </c>
      <c r="B176" t="s">
        <v>568</v>
      </c>
    </row>
    <row r="177" spans="1:2" ht="14.25">
      <c r="A177" t="s">
        <v>516</v>
      </c>
      <c r="B177" t="s">
        <v>569</v>
      </c>
    </row>
    <row r="178" spans="1:2" ht="14.25">
      <c r="A178" s="92" t="s">
        <v>516</v>
      </c>
      <c r="B178" t="s">
        <v>570</v>
      </c>
    </row>
    <row r="179" spans="1:2" ht="14.25">
      <c r="A179" t="s">
        <v>516</v>
      </c>
      <c r="B179" t="s">
        <v>571</v>
      </c>
    </row>
    <row r="180" spans="1:2" ht="14.25">
      <c r="A180" t="s">
        <v>516</v>
      </c>
      <c r="B180" t="s">
        <v>572</v>
      </c>
    </row>
    <row r="181" spans="1:2" ht="14.25">
      <c r="A181" t="s">
        <v>516</v>
      </c>
      <c r="B181" t="s">
        <v>573</v>
      </c>
    </row>
    <row r="182" spans="1:2" ht="14.25">
      <c r="A182" t="s">
        <v>516</v>
      </c>
      <c r="B182" t="s">
        <v>574</v>
      </c>
    </row>
    <row r="183" spans="1:2" ht="14.25">
      <c r="A183" t="s">
        <v>516</v>
      </c>
      <c r="B183" t="s">
        <v>575</v>
      </c>
    </row>
    <row r="184" spans="1:2" ht="14.25">
      <c r="A184" t="s">
        <v>516</v>
      </c>
      <c r="B184" t="s">
        <v>576</v>
      </c>
    </row>
    <row r="185" spans="1:2" ht="14.25">
      <c r="A185" t="s">
        <v>516</v>
      </c>
      <c r="B185" t="s">
        <v>577</v>
      </c>
    </row>
    <row r="186" spans="1:2" ht="14.25">
      <c r="A186" t="s">
        <v>516</v>
      </c>
      <c r="B186" t="s">
        <v>578</v>
      </c>
    </row>
    <row r="187" spans="1:2" ht="14.25">
      <c r="A187" t="s">
        <v>516</v>
      </c>
      <c r="B187" t="s">
        <v>579</v>
      </c>
    </row>
    <row r="188" spans="1:2" ht="14.25">
      <c r="A188" t="s">
        <v>516</v>
      </c>
      <c r="B188" t="s">
        <v>580</v>
      </c>
    </row>
    <row r="189" spans="1:2" ht="14.25">
      <c r="A189" t="s">
        <v>516</v>
      </c>
      <c r="B189" t="s">
        <v>581</v>
      </c>
    </row>
    <row r="190" spans="1:2" ht="14.25">
      <c r="A190" t="s">
        <v>516</v>
      </c>
      <c r="B190" t="s">
        <v>582</v>
      </c>
    </row>
    <row r="191" spans="1:2" ht="14.25">
      <c r="A191" t="s">
        <v>516</v>
      </c>
      <c r="B191" t="s">
        <v>583</v>
      </c>
    </row>
    <row r="192" spans="1:2" ht="14.25">
      <c r="A192" t="s">
        <v>516</v>
      </c>
      <c r="B192" t="s">
        <v>584</v>
      </c>
    </row>
    <row r="193" spans="1:2" ht="14.25">
      <c r="A193" t="s">
        <v>516</v>
      </c>
      <c r="B193" t="s">
        <v>585</v>
      </c>
    </row>
    <row r="194" spans="1:2" ht="14.25">
      <c r="A194" t="s">
        <v>516</v>
      </c>
      <c r="B194" t="s">
        <v>586</v>
      </c>
    </row>
    <row r="195" spans="1:2" ht="14.25">
      <c r="A195" t="s">
        <v>516</v>
      </c>
      <c r="B195" t="s">
        <v>587</v>
      </c>
    </row>
    <row r="196" spans="1:2" ht="14.25">
      <c r="A196" t="s">
        <v>516</v>
      </c>
      <c r="B196" t="s">
        <v>588</v>
      </c>
    </row>
    <row r="197" spans="1:2" ht="14.25">
      <c r="A197" t="s">
        <v>516</v>
      </c>
      <c r="B197" t="s">
        <v>589</v>
      </c>
    </row>
    <row r="198" spans="1:2" ht="14.25">
      <c r="A198" t="s">
        <v>516</v>
      </c>
      <c r="B198" t="s">
        <v>590</v>
      </c>
    </row>
    <row r="199" spans="1:2" ht="14.25">
      <c r="A199" t="s">
        <v>516</v>
      </c>
      <c r="B199" t="s">
        <v>591</v>
      </c>
    </row>
    <row r="200" spans="1:2" ht="14.25">
      <c r="A200" t="s">
        <v>516</v>
      </c>
      <c r="B200" t="s">
        <v>592</v>
      </c>
    </row>
    <row r="201" spans="1:2" ht="14.25">
      <c r="A201" t="s">
        <v>516</v>
      </c>
      <c r="B201" t="s">
        <v>593</v>
      </c>
    </row>
    <row r="202" spans="1:2" ht="14.25">
      <c r="A202" t="s">
        <v>516</v>
      </c>
      <c r="B202" t="s">
        <v>594</v>
      </c>
    </row>
    <row r="203" spans="1:2" ht="14.25">
      <c r="A203" t="s">
        <v>516</v>
      </c>
      <c r="B203" t="s">
        <v>595</v>
      </c>
    </row>
    <row r="204" spans="1:2" ht="14.25">
      <c r="A204" t="s">
        <v>516</v>
      </c>
      <c r="B204" t="s">
        <v>596</v>
      </c>
    </row>
    <row r="205" spans="1:2" ht="14.25">
      <c r="A205" t="s">
        <v>516</v>
      </c>
      <c r="B205" t="s">
        <v>597</v>
      </c>
    </row>
    <row r="206" spans="1:2" ht="14.25">
      <c r="A206" t="s">
        <v>516</v>
      </c>
      <c r="B206" t="s">
        <v>598</v>
      </c>
    </row>
    <row r="207" spans="1:2" ht="14.25">
      <c r="A207" t="s">
        <v>516</v>
      </c>
      <c r="B207" t="s">
        <v>599</v>
      </c>
    </row>
    <row r="208" spans="1:2" ht="14.25">
      <c r="A208" t="s">
        <v>516</v>
      </c>
      <c r="B208" t="s">
        <v>600</v>
      </c>
    </row>
    <row r="209" spans="1:2" ht="14.25">
      <c r="A209" t="s">
        <v>516</v>
      </c>
      <c r="B209" t="s">
        <v>601</v>
      </c>
    </row>
    <row r="210" spans="1:2" ht="14.25">
      <c r="A210" t="s">
        <v>516</v>
      </c>
      <c r="B210" t="s">
        <v>602</v>
      </c>
    </row>
    <row r="211" spans="1:2" ht="14.25">
      <c r="A211" t="s">
        <v>516</v>
      </c>
      <c r="B211" t="s">
        <v>603</v>
      </c>
    </row>
    <row r="212" spans="1:2" ht="14.25">
      <c r="A212" t="s">
        <v>516</v>
      </c>
      <c r="B212" t="s">
        <v>604</v>
      </c>
    </row>
    <row r="213" spans="1:2" ht="14.25">
      <c r="A213" t="s">
        <v>516</v>
      </c>
      <c r="B213" t="s">
        <v>605</v>
      </c>
    </row>
    <row r="214" spans="1:2" ht="14.25">
      <c r="A214" t="s">
        <v>516</v>
      </c>
      <c r="B214" t="s">
        <v>606</v>
      </c>
    </row>
    <row r="215" spans="1:2" ht="14.25">
      <c r="A215" t="s">
        <v>516</v>
      </c>
      <c r="B215" t="s">
        <v>607</v>
      </c>
    </row>
    <row r="216" spans="1:2" ht="14.25">
      <c r="A216" t="s">
        <v>516</v>
      </c>
      <c r="B216" t="s">
        <v>608</v>
      </c>
    </row>
    <row r="217" spans="1:2" ht="14.25">
      <c r="A217" t="s">
        <v>516</v>
      </c>
      <c r="B217" t="s">
        <v>609</v>
      </c>
    </row>
    <row r="218" spans="1:2" ht="14.25">
      <c r="A218" t="s">
        <v>516</v>
      </c>
      <c r="B218" t="s">
        <v>610</v>
      </c>
    </row>
    <row r="219" spans="1:2" ht="14.25">
      <c r="A219" t="s">
        <v>516</v>
      </c>
      <c r="B219" t="s">
        <v>611</v>
      </c>
    </row>
    <row r="220" spans="1:2" ht="14.25">
      <c r="A220" t="s">
        <v>516</v>
      </c>
      <c r="B220" t="s">
        <v>612</v>
      </c>
    </row>
    <row r="221" spans="1:2" ht="14.25">
      <c r="A221" t="s">
        <v>516</v>
      </c>
      <c r="B221" t="s">
        <v>613</v>
      </c>
    </row>
    <row r="222" spans="1:2" ht="14.25">
      <c r="A222" t="s">
        <v>516</v>
      </c>
      <c r="B222" t="s">
        <v>614</v>
      </c>
    </row>
    <row r="223" spans="1:2" ht="14.25">
      <c r="A223" t="s">
        <v>516</v>
      </c>
      <c r="B223" t="s">
        <v>615</v>
      </c>
    </row>
    <row r="224" spans="1:2" ht="14.25">
      <c r="A224" t="s">
        <v>516</v>
      </c>
      <c r="B224" t="s">
        <v>616</v>
      </c>
    </row>
    <row r="225" spans="1:2" ht="14.25">
      <c r="A225" t="s">
        <v>516</v>
      </c>
      <c r="B225" t="s">
        <v>617</v>
      </c>
    </row>
    <row r="226" spans="1:2" ht="14.25">
      <c r="A226" t="s">
        <v>516</v>
      </c>
      <c r="B226" t="s">
        <v>618</v>
      </c>
    </row>
    <row r="227" spans="1:2" ht="14.25">
      <c r="A227" t="s">
        <v>516</v>
      </c>
      <c r="B227" t="s">
        <v>619</v>
      </c>
    </row>
    <row r="228" spans="1:2" ht="14.25">
      <c r="A228" t="s">
        <v>516</v>
      </c>
      <c r="B228" t="s">
        <v>620</v>
      </c>
    </row>
    <row r="229" spans="1:2" ht="14.25">
      <c r="A229" t="s">
        <v>516</v>
      </c>
      <c r="B229" t="s">
        <v>621</v>
      </c>
    </row>
    <row r="230" spans="1:2" ht="14.25">
      <c r="A230" t="s">
        <v>516</v>
      </c>
      <c r="B230" t="s">
        <v>622</v>
      </c>
    </row>
    <row r="231" spans="1:2" ht="14.25">
      <c r="A231" t="s">
        <v>516</v>
      </c>
      <c r="B231" t="s">
        <v>623</v>
      </c>
    </row>
    <row r="232" spans="1:2" ht="14.25">
      <c r="A232" t="s">
        <v>516</v>
      </c>
      <c r="B232" t="s">
        <v>624</v>
      </c>
    </row>
    <row r="233" spans="1:2" ht="14.25">
      <c r="A233" t="s">
        <v>516</v>
      </c>
      <c r="B233" t="s">
        <v>625</v>
      </c>
    </row>
    <row r="234" spans="1:2" ht="14.25">
      <c r="A234" t="s">
        <v>516</v>
      </c>
      <c r="B234" t="s">
        <v>626</v>
      </c>
    </row>
    <row r="235" spans="1:2" ht="14.25">
      <c r="A235" t="s">
        <v>516</v>
      </c>
      <c r="B235" t="s">
        <v>627</v>
      </c>
    </row>
    <row r="236" spans="1:2" ht="14.25">
      <c r="A236" t="s">
        <v>516</v>
      </c>
      <c r="B236" t="s">
        <v>628</v>
      </c>
    </row>
    <row r="237" spans="1:2" ht="14.25">
      <c r="A237" t="s">
        <v>516</v>
      </c>
      <c r="B237" t="s">
        <v>629</v>
      </c>
    </row>
    <row r="238" spans="1:2" ht="14.25">
      <c r="A238" t="s">
        <v>516</v>
      </c>
      <c r="B238" t="s">
        <v>630</v>
      </c>
    </row>
    <row r="239" spans="1:2" ht="14.25">
      <c r="A239" t="s">
        <v>516</v>
      </c>
      <c r="B239" t="s">
        <v>631</v>
      </c>
    </row>
    <row r="240" spans="1:2" ht="14.25">
      <c r="A240" t="s">
        <v>516</v>
      </c>
      <c r="B240" t="s">
        <v>632</v>
      </c>
    </row>
    <row r="241" spans="1:2" ht="14.25">
      <c r="A241" t="s">
        <v>516</v>
      </c>
      <c r="B241" t="s">
        <v>633</v>
      </c>
    </row>
    <row r="242" spans="1:2" ht="14.25">
      <c r="A242" t="s">
        <v>516</v>
      </c>
      <c r="B242" t="s">
        <v>634</v>
      </c>
    </row>
    <row r="243" spans="1:2" ht="14.25">
      <c r="A243" t="s">
        <v>516</v>
      </c>
      <c r="B243" t="s">
        <v>635</v>
      </c>
    </row>
    <row r="244" spans="1:2" ht="14.25">
      <c r="A244" t="s">
        <v>516</v>
      </c>
      <c r="B244" t="s">
        <v>636</v>
      </c>
    </row>
    <row r="245" spans="1:2" ht="14.25">
      <c r="A245" t="s">
        <v>516</v>
      </c>
      <c r="B245" t="s">
        <v>637</v>
      </c>
    </row>
    <row r="246" spans="1:2" ht="14.25">
      <c r="A246" t="s">
        <v>516</v>
      </c>
      <c r="B246" t="s">
        <v>638</v>
      </c>
    </row>
    <row r="247" spans="1:2" ht="14.25">
      <c r="A247" t="s">
        <v>516</v>
      </c>
      <c r="B247" t="s">
        <v>639</v>
      </c>
    </row>
    <row r="248" spans="1:2" ht="14.25">
      <c r="A248" t="s">
        <v>516</v>
      </c>
      <c r="B248" t="s">
        <v>640</v>
      </c>
    </row>
    <row r="249" spans="1:2" ht="14.25">
      <c r="A249" t="s">
        <v>516</v>
      </c>
      <c r="B249" t="s">
        <v>641</v>
      </c>
    </row>
    <row r="250" spans="1:2" ht="14.25">
      <c r="A250" t="s">
        <v>516</v>
      </c>
      <c r="B250" t="s">
        <v>642</v>
      </c>
    </row>
    <row r="251" spans="1:2" ht="14.25">
      <c r="A251" t="s">
        <v>516</v>
      </c>
      <c r="B251" t="s">
        <v>643</v>
      </c>
    </row>
    <row r="252" spans="1:2" ht="14.25">
      <c r="A252" t="s">
        <v>516</v>
      </c>
      <c r="B252" t="s">
        <v>644</v>
      </c>
    </row>
    <row r="253" spans="1:2" ht="14.25">
      <c r="A253" t="s">
        <v>516</v>
      </c>
      <c r="B253" t="s">
        <v>645</v>
      </c>
    </row>
    <row r="254" spans="1:2" ht="14.25">
      <c r="A254" t="s">
        <v>516</v>
      </c>
      <c r="B254" t="s">
        <v>646</v>
      </c>
    </row>
    <row r="255" spans="1:2" ht="14.25">
      <c r="A255" t="s">
        <v>516</v>
      </c>
      <c r="B255" t="s">
        <v>647</v>
      </c>
    </row>
    <row r="256" spans="1:2" ht="14.25">
      <c r="A256" t="s">
        <v>516</v>
      </c>
      <c r="B256" t="s">
        <v>648</v>
      </c>
    </row>
    <row r="257" spans="1:2" ht="14.25">
      <c r="A257" t="s">
        <v>516</v>
      </c>
      <c r="B257" t="s">
        <v>649</v>
      </c>
    </row>
    <row r="258" spans="1:2" ht="14.25">
      <c r="A258" t="s">
        <v>516</v>
      </c>
      <c r="B258" t="s">
        <v>650</v>
      </c>
    </row>
    <row r="259" spans="1:2" ht="14.25">
      <c r="A259" t="s">
        <v>516</v>
      </c>
      <c r="B259" t="s">
        <v>651</v>
      </c>
    </row>
    <row r="260" spans="1:2" ht="14.25">
      <c r="A260" t="s">
        <v>516</v>
      </c>
      <c r="B260" t="s">
        <v>652</v>
      </c>
    </row>
    <row r="261" spans="1:2" ht="14.25">
      <c r="A261" t="s">
        <v>516</v>
      </c>
      <c r="B261" t="s">
        <v>653</v>
      </c>
    </row>
    <row r="262" spans="1:2" ht="14.25">
      <c r="A262" t="s">
        <v>516</v>
      </c>
      <c r="B262" t="s">
        <v>654</v>
      </c>
    </row>
    <row r="263" spans="1:2" ht="14.25">
      <c r="A263" t="s">
        <v>516</v>
      </c>
      <c r="B263" t="s">
        <v>655</v>
      </c>
    </row>
    <row r="264" spans="1:2" ht="14.25">
      <c r="A264" t="s">
        <v>516</v>
      </c>
      <c r="B264" t="s">
        <v>656</v>
      </c>
    </row>
    <row r="265" spans="1:2" ht="14.25">
      <c r="A265" t="s">
        <v>516</v>
      </c>
      <c r="B265" t="s">
        <v>657</v>
      </c>
    </row>
    <row r="266" spans="1:2" ht="14.25">
      <c r="A266" t="s">
        <v>516</v>
      </c>
      <c r="B266" t="s">
        <v>658</v>
      </c>
    </row>
    <row r="267" spans="1:2" ht="14.25">
      <c r="A267" t="s">
        <v>516</v>
      </c>
      <c r="B267" t="s">
        <v>659</v>
      </c>
    </row>
    <row r="268" spans="1:2" ht="14.25">
      <c r="A268" t="s">
        <v>516</v>
      </c>
      <c r="B268" t="s">
        <v>660</v>
      </c>
    </row>
    <row r="269" spans="1:2" ht="14.25">
      <c r="A269" t="s">
        <v>516</v>
      </c>
      <c r="B269" t="s">
        <v>661</v>
      </c>
    </row>
    <row r="270" spans="1:2" ht="14.25">
      <c r="A270" t="s">
        <v>516</v>
      </c>
      <c r="B270" t="s">
        <v>662</v>
      </c>
    </row>
    <row r="271" spans="1:2" ht="14.25">
      <c r="A271" t="s">
        <v>516</v>
      </c>
      <c r="B271" t="s">
        <v>663</v>
      </c>
    </row>
    <row r="272" spans="1:2" ht="14.25">
      <c r="A272" t="s">
        <v>516</v>
      </c>
      <c r="B272" t="s">
        <v>664</v>
      </c>
    </row>
    <row r="273" spans="1:2" ht="14.25">
      <c r="A273" t="s">
        <v>516</v>
      </c>
      <c r="B273" t="s">
        <v>665</v>
      </c>
    </row>
    <row r="274" spans="1:2" ht="14.25">
      <c r="A274" t="s">
        <v>516</v>
      </c>
      <c r="B274" t="s">
        <v>666</v>
      </c>
    </row>
    <row r="275" spans="1:2" ht="14.25">
      <c r="A275" t="s">
        <v>516</v>
      </c>
      <c r="B275" t="s">
        <v>667</v>
      </c>
    </row>
    <row r="276" spans="1:2" ht="14.25">
      <c r="A276" t="s">
        <v>516</v>
      </c>
      <c r="B276" t="s">
        <v>668</v>
      </c>
    </row>
    <row r="277" spans="1:2" ht="14.25">
      <c r="A277" t="s">
        <v>516</v>
      </c>
      <c r="B277" t="s">
        <v>669</v>
      </c>
    </row>
    <row r="278" spans="1:2" ht="14.25">
      <c r="A278" t="s">
        <v>516</v>
      </c>
      <c r="B278" t="s">
        <v>670</v>
      </c>
    </row>
    <row r="279" spans="1:2" ht="14.25">
      <c r="A279" t="s">
        <v>516</v>
      </c>
      <c r="B279" t="s">
        <v>671</v>
      </c>
    </row>
    <row r="280" spans="1:2" ht="14.25">
      <c r="A280" t="s">
        <v>516</v>
      </c>
      <c r="B280" t="s">
        <v>672</v>
      </c>
    </row>
    <row r="281" spans="1:2" ht="14.25">
      <c r="A281" t="s">
        <v>516</v>
      </c>
      <c r="B281" t="s">
        <v>673</v>
      </c>
    </row>
    <row r="282" spans="1:2" ht="14.25">
      <c r="A282" t="s">
        <v>516</v>
      </c>
      <c r="B282" t="s">
        <v>674</v>
      </c>
    </row>
    <row r="283" spans="1:2" ht="14.25">
      <c r="A283" t="s">
        <v>516</v>
      </c>
      <c r="B283" t="s">
        <v>675</v>
      </c>
    </row>
    <row r="284" spans="1:2" ht="14.25">
      <c r="A284" t="s">
        <v>516</v>
      </c>
      <c r="B284" t="s">
        <v>676</v>
      </c>
    </row>
    <row r="285" spans="1:2" ht="14.25">
      <c r="A285" t="s">
        <v>516</v>
      </c>
      <c r="B285" t="s">
        <v>677</v>
      </c>
    </row>
    <row r="286" spans="1:2" ht="14.25">
      <c r="A286" t="s">
        <v>516</v>
      </c>
      <c r="B286" t="s">
        <v>678</v>
      </c>
    </row>
    <row r="287" spans="1:2" ht="14.25">
      <c r="A287" t="s">
        <v>516</v>
      </c>
      <c r="B287" t="s">
        <v>679</v>
      </c>
    </row>
    <row r="288" spans="1:2" ht="14.25">
      <c r="A288" t="s">
        <v>516</v>
      </c>
      <c r="B288" t="s">
        <v>680</v>
      </c>
    </row>
    <row r="289" spans="1:2" ht="14.25">
      <c r="A289" t="s">
        <v>516</v>
      </c>
      <c r="B289" t="s">
        <v>681</v>
      </c>
    </row>
    <row r="290" spans="1:2" ht="14.25">
      <c r="A290" t="s">
        <v>516</v>
      </c>
      <c r="B290" t="s">
        <v>682</v>
      </c>
    </row>
    <row r="291" spans="1:2" ht="14.25">
      <c r="A291" t="s">
        <v>516</v>
      </c>
      <c r="B291" t="s">
        <v>683</v>
      </c>
    </row>
    <row r="292" spans="1:2" ht="14.25">
      <c r="A292" t="s">
        <v>516</v>
      </c>
      <c r="B292" t="s">
        <v>684</v>
      </c>
    </row>
    <row r="293" spans="1:2" ht="14.25">
      <c r="A293" t="s">
        <v>516</v>
      </c>
      <c r="B293" t="s">
        <v>685</v>
      </c>
    </row>
    <row r="294" spans="1:2" ht="14.25">
      <c r="A294" t="s">
        <v>516</v>
      </c>
      <c r="B294" t="s">
        <v>686</v>
      </c>
    </row>
    <row r="295" spans="1:2" ht="14.25">
      <c r="A295" t="s">
        <v>516</v>
      </c>
      <c r="B295" t="s">
        <v>687</v>
      </c>
    </row>
    <row r="296" spans="1:2" ht="14.25">
      <c r="A296" t="s">
        <v>516</v>
      </c>
      <c r="B296" t="s">
        <v>688</v>
      </c>
    </row>
    <row r="297" spans="1:2" ht="14.25">
      <c r="A297" t="s">
        <v>516</v>
      </c>
      <c r="B297" t="s">
        <v>689</v>
      </c>
    </row>
    <row r="298" spans="1:2" ht="14.25">
      <c r="A298" t="s">
        <v>516</v>
      </c>
      <c r="B298" t="s">
        <v>690</v>
      </c>
    </row>
    <row r="299" spans="1:2" ht="14.25">
      <c r="A299" t="s">
        <v>516</v>
      </c>
      <c r="B299" t="s">
        <v>691</v>
      </c>
    </row>
    <row r="300" spans="1:2" ht="14.25">
      <c r="A300" t="s">
        <v>516</v>
      </c>
      <c r="B300" t="s">
        <v>692</v>
      </c>
    </row>
    <row r="301" spans="1:2" ht="14.25">
      <c r="A301" t="s">
        <v>516</v>
      </c>
      <c r="B301" t="s">
        <v>693</v>
      </c>
    </row>
    <row r="302" spans="1:2" ht="14.25">
      <c r="A302" t="s">
        <v>516</v>
      </c>
      <c r="B302" t="s">
        <v>694</v>
      </c>
    </row>
    <row r="303" spans="1:2" ht="14.25">
      <c r="A303" t="s">
        <v>516</v>
      </c>
      <c r="B303" t="s">
        <v>695</v>
      </c>
    </row>
    <row r="304" spans="1:2" ht="14.25">
      <c r="A304" t="s">
        <v>516</v>
      </c>
      <c r="B304" t="s">
        <v>696</v>
      </c>
    </row>
    <row r="305" spans="1:2" ht="14.25">
      <c r="A305" t="s">
        <v>516</v>
      </c>
      <c r="B305" t="s">
        <v>697</v>
      </c>
    </row>
    <row r="306" spans="1:2" ht="14.25">
      <c r="A306" t="s">
        <v>516</v>
      </c>
      <c r="B306" t="s">
        <v>698</v>
      </c>
    </row>
    <row r="307" spans="1:2" ht="14.25">
      <c r="A307" t="s">
        <v>516</v>
      </c>
      <c r="B307" t="s">
        <v>699</v>
      </c>
    </row>
    <row r="308" spans="1:2" ht="14.25">
      <c r="A308" t="s">
        <v>516</v>
      </c>
      <c r="B308" t="s">
        <v>700</v>
      </c>
    </row>
    <row r="309" spans="1:2" ht="14.25">
      <c r="A309" t="s">
        <v>516</v>
      </c>
      <c r="B309" t="s">
        <v>701</v>
      </c>
    </row>
    <row r="310" spans="1:2" ht="14.25">
      <c r="A310" t="s">
        <v>516</v>
      </c>
      <c r="B310" t="s">
        <v>702</v>
      </c>
    </row>
    <row r="311" spans="1:2" ht="14.25">
      <c r="A311" t="s">
        <v>516</v>
      </c>
      <c r="B311" t="s">
        <v>703</v>
      </c>
    </row>
    <row r="312" spans="1:2" ht="14.25">
      <c r="A312" t="s">
        <v>516</v>
      </c>
      <c r="B312" t="s">
        <v>704</v>
      </c>
    </row>
    <row r="313" spans="1:2" ht="14.25">
      <c r="A313" t="s">
        <v>516</v>
      </c>
      <c r="B313" t="s">
        <v>705</v>
      </c>
    </row>
    <row r="314" spans="1:2" ht="14.25">
      <c r="A314" t="s">
        <v>516</v>
      </c>
      <c r="B314" t="s">
        <v>706</v>
      </c>
    </row>
    <row r="315" spans="1:2" ht="14.25">
      <c r="A315" t="s">
        <v>516</v>
      </c>
      <c r="B315" t="s">
        <v>707</v>
      </c>
    </row>
    <row r="316" spans="1:2" ht="14.25">
      <c r="A316" t="s">
        <v>516</v>
      </c>
      <c r="B316" t="s">
        <v>708</v>
      </c>
    </row>
    <row r="317" spans="1:2" ht="14.25">
      <c r="A317" t="s">
        <v>516</v>
      </c>
      <c r="B317" t="s">
        <v>709</v>
      </c>
    </row>
    <row r="318" spans="1:2" ht="14.25">
      <c r="A318" t="s">
        <v>516</v>
      </c>
      <c r="B318" t="s">
        <v>710</v>
      </c>
    </row>
    <row r="319" spans="1:2" ht="14.25">
      <c r="A319" t="s">
        <v>516</v>
      </c>
      <c r="B319" t="s">
        <v>711</v>
      </c>
    </row>
    <row r="320" spans="1:2" ht="14.25">
      <c r="A320" t="s">
        <v>516</v>
      </c>
      <c r="B320" t="s">
        <v>712</v>
      </c>
    </row>
    <row r="321" spans="1:2" ht="14.25">
      <c r="A321" t="s">
        <v>516</v>
      </c>
      <c r="B321" t="s">
        <v>713</v>
      </c>
    </row>
    <row r="322" spans="1:2" ht="14.25">
      <c r="A322" t="s">
        <v>516</v>
      </c>
      <c r="B322" t="s">
        <v>714</v>
      </c>
    </row>
    <row r="323" spans="1:2" ht="14.25">
      <c r="A323" t="s">
        <v>516</v>
      </c>
      <c r="B323" t="s">
        <v>715</v>
      </c>
    </row>
    <row r="324" spans="1:2" ht="14.25">
      <c r="A324" t="s">
        <v>516</v>
      </c>
      <c r="B324" t="s">
        <v>716</v>
      </c>
    </row>
    <row r="325" spans="1:2" ht="14.25">
      <c r="A325" t="s">
        <v>516</v>
      </c>
      <c r="B325" t="s">
        <v>717</v>
      </c>
    </row>
    <row r="326" spans="1:2" ht="14.25">
      <c r="A326" t="s">
        <v>516</v>
      </c>
      <c r="B326" t="s">
        <v>718</v>
      </c>
    </row>
    <row r="327" spans="1:2" ht="14.25">
      <c r="A327" t="s">
        <v>516</v>
      </c>
      <c r="B327" t="s">
        <v>719</v>
      </c>
    </row>
    <row r="328" spans="1:2" ht="14.25">
      <c r="A328" t="s">
        <v>516</v>
      </c>
      <c r="B328" t="s">
        <v>720</v>
      </c>
    </row>
    <row r="329" spans="1:2" ht="14.25">
      <c r="A329" t="s">
        <v>516</v>
      </c>
      <c r="B329" t="s">
        <v>721</v>
      </c>
    </row>
    <row r="330" spans="1:2" ht="14.25">
      <c r="A330" t="s">
        <v>516</v>
      </c>
      <c r="B330" t="s">
        <v>722</v>
      </c>
    </row>
    <row r="331" spans="1:2" ht="14.25">
      <c r="A331" t="s">
        <v>516</v>
      </c>
      <c r="B331" t="s">
        <v>723</v>
      </c>
    </row>
    <row r="332" spans="1:2" ht="14.25">
      <c r="A332" t="s">
        <v>516</v>
      </c>
      <c r="B332" t="s">
        <v>724</v>
      </c>
    </row>
    <row r="333" spans="1:2" ht="14.25">
      <c r="A333" t="s">
        <v>516</v>
      </c>
      <c r="B333" t="s">
        <v>725</v>
      </c>
    </row>
    <row r="334" spans="1:2" ht="14.25">
      <c r="A334" t="s">
        <v>516</v>
      </c>
      <c r="B334" t="s">
        <v>726</v>
      </c>
    </row>
    <row r="335" spans="1:2" ht="14.25">
      <c r="A335" t="s">
        <v>516</v>
      </c>
      <c r="B335" t="s">
        <v>727</v>
      </c>
    </row>
    <row r="336" spans="1:2" ht="14.25">
      <c r="A336" t="s">
        <v>516</v>
      </c>
      <c r="B336" t="s">
        <v>728</v>
      </c>
    </row>
    <row r="337" spans="1:2" ht="14.25">
      <c r="A337" t="s">
        <v>516</v>
      </c>
      <c r="B337" t="s">
        <v>729</v>
      </c>
    </row>
    <row r="338" spans="1:2" ht="14.25">
      <c r="A338" t="s">
        <v>516</v>
      </c>
      <c r="B338" t="s">
        <v>730</v>
      </c>
    </row>
    <row r="339" spans="1:2" ht="14.25">
      <c r="A339" t="s">
        <v>516</v>
      </c>
      <c r="B339" t="s">
        <v>731</v>
      </c>
    </row>
    <row r="340" spans="1:2" ht="14.25">
      <c r="A340" t="s">
        <v>516</v>
      </c>
      <c r="B340" t="s">
        <v>732</v>
      </c>
    </row>
    <row r="341" spans="1:2" ht="14.25">
      <c r="A341" t="s">
        <v>516</v>
      </c>
      <c r="B341" t="s">
        <v>733</v>
      </c>
    </row>
    <row r="342" spans="1:2" ht="14.25">
      <c r="A342" t="s">
        <v>516</v>
      </c>
      <c r="B342" t="s">
        <v>734</v>
      </c>
    </row>
    <row r="343" spans="1:2" ht="14.25">
      <c r="A343" t="s">
        <v>516</v>
      </c>
      <c r="B343" t="s">
        <v>735</v>
      </c>
    </row>
    <row r="344" spans="1:2" ht="14.25">
      <c r="A344" t="s">
        <v>516</v>
      </c>
      <c r="B344" t="s">
        <v>736</v>
      </c>
    </row>
    <row r="345" spans="1:2" ht="14.25">
      <c r="A345" t="s">
        <v>516</v>
      </c>
      <c r="B345" t="s">
        <v>737</v>
      </c>
    </row>
    <row r="346" spans="1:2" ht="14.25">
      <c r="A346" t="s">
        <v>516</v>
      </c>
      <c r="B346" t="s">
        <v>738</v>
      </c>
    </row>
    <row r="347" spans="1:2" ht="14.25">
      <c r="A347" t="s">
        <v>516</v>
      </c>
      <c r="B347" t="s">
        <v>739</v>
      </c>
    </row>
    <row r="348" spans="1:2" ht="14.25">
      <c r="A348" t="s">
        <v>516</v>
      </c>
      <c r="B348" t="s">
        <v>740</v>
      </c>
    </row>
    <row r="349" spans="1:2" ht="14.25">
      <c r="A349" t="s">
        <v>516</v>
      </c>
      <c r="B349" t="s">
        <v>741</v>
      </c>
    </row>
    <row r="350" spans="1:2" ht="14.25">
      <c r="A350" t="s">
        <v>516</v>
      </c>
      <c r="B350" t="s">
        <v>742</v>
      </c>
    </row>
    <row r="351" spans="1:2" ht="14.25">
      <c r="A351" t="s">
        <v>516</v>
      </c>
      <c r="B351" t="s">
        <v>743</v>
      </c>
    </row>
    <row r="352" spans="1:2" ht="14.25">
      <c r="A352" t="s">
        <v>516</v>
      </c>
      <c r="B352" t="s">
        <v>744</v>
      </c>
    </row>
    <row r="353" spans="1:2" ht="14.25">
      <c r="A353" t="s">
        <v>516</v>
      </c>
      <c r="B353" t="s">
        <v>745</v>
      </c>
    </row>
    <row r="354" spans="1:2" ht="14.25">
      <c r="A354" t="s">
        <v>516</v>
      </c>
      <c r="B354" t="s">
        <v>746</v>
      </c>
    </row>
    <row r="355" spans="1:2" ht="14.25">
      <c r="A355" t="s">
        <v>516</v>
      </c>
      <c r="B355" t="s">
        <v>747</v>
      </c>
    </row>
    <row r="356" spans="1:2" ht="14.25">
      <c r="A356" t="s">
        <v>516</v>
      </c>
      <c r="B356" t="s">
        <v>748</v>
      </c>
    </row>
    <row r="357" spans="1:2" ht="14.25">
      <c r="A357" t="s">
        <v>516</v>
      </c>
      <c r="B357" t="s">
        <v>749</v>
      </c>
    </row>
    <row r="358" spans="1:2" ht="14.25">
      <c r="A358" t="s">
        <v>516</v>
      </c>
      <c r="B358" t="s">
        <v>750</v>
      </c>
    </row>
    <row r="359" spans="1:2" ht="14.25">
      <c r="A359" t="s">
        <v>516</v>
      </c>
      <c r="B359" t="s">
        <v>751</v>
      </c>
    </row>
    <row r="360" spans="1:2" ht="14.25">
      <c r="A360" t="s">
        <v>516</v>
      </c>
      <c r="B360" t="s">
        <v>752</v>
      </c>
    </row>
    <row r="361" spans="1:2" ht="14.25">
      <c r="A361" t="s">
        <v>516</v>
      </c>
      <c r="B361" t="s">
        <v>753</v>
      </c>
    </row>
    <row r="362" spans="1:2" ht="14.25">
      <c r="A362" t="s">
        <v>516</v>
      </c>
      <c r="B362" t="s">
        <v>754</v>
      </c>
    </row>
    <row r="363" spans="1:2" ht="14.25">
      <c r="A363" t="s">
        <v>516</v>
      </c>
      <c r="B363" t="s">
        <v>755</v>
      </c>
    </row>
    <row r="364" spans="1:2" ht="14.25">
      <c r="A364" t="s">
        <v>516</v>
      </c>
      <c r="B364" t="s">
        <v>756</v>
      </c>
    </row>
    <row r="365" spans="1:2" ht="14.25">
      <c r="A365" t="s">
        <v>516</v>
      </c>
      <c r="B365" t="s">
        <v>757</v>
      </c>
    </row>
    <row r="366" spans="1:2" ht="14.25">
      <c r="A366" t="s">
        <v>516</v>
      </c>
      <c r="B366" t="s">
        <v>758</v>
      </c>
    </row>
    <row r="367" spans="1:2" ht="14.25">
      <c r="A367" t="s">
        <v>516</v>
      </c>
      <c r="B367" t="s">
        <v>759</v>
      </c>
    </row>
    <row r="368" spans="1:2" ht="14.25">
      <c r="A368" t="s">
        <v>516</v>
      </c>
      <c r="B368" t="s">
        <v>760</v>
      </c>
    </row>
    <row r="369" spans="1:2" ht="14.25">
      <c r="A369" t="s">
        <v>516</v>
      </c>
      <c r="B369" t="s">
        <v>761</v>
      </c>
    </row>
    <row r="370" spans="1:2" ht="14.25">
      <c r="A370" t="s">
        <v>516</v>
      </c>
      <c r="B370" t="s">
        <v>762</v>
      </c>
    </row>
    <row r="371" spans="1:2" ht="14.25">
      <c r="A371" t="s">
        <v>516</v>
      </c>
      <c r="B371" t="s">
        <v>763</v>
      </c>
    </row>
    <row r="372" spans="1:2" ht="14.25">
      <c r="A372" t="s">
        <v>516</v>
      </c>
      <c r="B372" t="s">
        <v>764</v>
      </c>
    </row>
    <row r="373" spans="1:2" ht="14.25">
      <c r="A373" t="s">
        <v>516</v>
      </c>
      <c r="B373" t="s">
        <v>765</v>
      </c>
    </row>
    <row r="374" spans="1:2" ht="14.25">
      <c r="A374" t="s">
        <v>516</v>
      </c>
      <c r="B374" t="s">
        <v>766</v>
      </c>
    </row>
    <row r="375" spans="1:2" ht="14.25">
      <c r="A375" t="s">
        <v>516</v>
      </c>
      <c r="B375" t="s">
        <v>767</v>
      </c>
    </row>
    <row r="376" spans="1:2" ht="14.25">
      <c r="A376" t="s">
        <v>516</v>
      </c>
      <c r="B376" t="s">
        <v>768</v>
      </c>
    </row>
    <row r="377" spans="1:2" ht="14.25">
      <c r="A377" t="s">
        <v>516</v>
      </c>
      <c r="B377" t="s">
        <v>769</v>
      </c>
    </row>
    <row r="378" spans="1:2" ht="14.25">
      <c r="A378" t="s">
        <v>516</v>
      </c>
      <c r="B378" t="s">
        <v>770</v>
      </c>
    </row>
    <row r="379" spans="1:2" ht="14.25">
      <c r="A379" t="s">
        <v>516</v>
      </c>
      <c r="B379" t="s">
        <v>771</v>
      </c>
    </row>
    <row r="380" spans="1:2" ht="14.25">
      <c r="A380" t="s">
        <v>516</v>
      </c>
      <c r="B380" t="s">
        <v>772</v>
      </c>
    </row>
    <row r="381" spans="1:2" ht="14.25">
      <c r="A381" t="s">
        <v>516</v>
      </c>
      <c r="B381" t="s">
        <v>773</v>
      </c>
    </row>
    <row r="382" spans="1:2" ht="14.25">
      <c r="A382" t="s">
        <v>516</v>
      </c>
      <c r="B382" t="s">
        <v>774</v>
      </c>
    </row>
    <row r="383" spans="1:2" ht="14.25">
      <c r="A383" t="s">
        <v>516</v>
      </c>
      <c r="B383" t="s">
        <v>775</v>
      </c>
    </row>
    <row r="384" spans="1:2" ht="14.25">
      <c r="A384" t="s">
        <v>516</v>
      </c>
      <c r="B384" t="s">
        <v>776</v>
      </c>
    </row>
    <row r="385" spans="1:2" ht="14.25">
      <c r="A385" t="s">
        <v>516</v>
      </c>
      <c r="B385" t="s">
        <v>777</v>
      </c>
    </row>
    <row r="386" spans="1:2" ht="14.25">
      <c r="A386" t="s">
        <v>516</v>
      </c>
      <c r="B386" t="s">
        <v>778</v>
      </c>
    </row>
    <row r="387" spans="1:2" ht="14.25">
      <c r="A387" t="s">
        <v>516</v>
      </c>
      <c r="B387" t="s">
        <v>779</v>
      </c>
    </row>
    <row r="388" spans="1:2" ht="14.25">
      <c r="A388" t="s">
        <v>516</v>
      </c>
      <c r="B388" t="s">
        <v>780</v>
      </c>
    </row>
    <row r="389" spans="1:2" ht="14.25">
      <c r="A389" t="s">
        <v>516</v>
      </c>
      <c r="B389" t="s">
        <v>781</v>
      </c>
    </row>
    <row r="390" spans="1:2" ht="14.25">
      <c r="A390" t="s">
        <v>516</v>
      </c>
      <c r="B390" t="s">
        <v>782</v>
      </c>
    </row>
    <row r="391" spans="1:2" ht="14.25">
      <c r="A391" t="s">
        <v>516</v>
      </c>
      <c r="B391" t="s">
        <v>783</v>
      </c>
    </row>
    <row r="392" spans="1:2" ht="14.25">
      <c r="A392" t="s">
        <v>516</v>
      </c>
      <c r="B392" t="s">
        <v>784</v>
      </c>
    </row>
    <row r="393" spans="1:2" ht="14.25">
      <c r="A393" t="s">
        <v>516</v>
      </c>
      <c r="B393" t="s">
        <v>785</v>
      </c>
    </row>
    <row r="394" spans="1:2" ht="14.25">
      <c r="A394" t="s">
        <v>516</v>
      </c>
      <c r="B394" t="s">
        <v>786</v>
      </c>
    </row>
    <row r="395" spans="1:2" ht="14.25">
      <c r="A395" t="s">
        <v>516</v>
      </c>
      <c r="B395" t="s">
        <v>787</v>
      </c>
    </row>
    <row r="396" spans="1:2" ht="14.25">
      <c r="A396" t="s">
        <v>516</v>
      </c>
      <c r="B396" t="s">
        <v>788</v>
      </c>
    </row>
    <row r="397" spans="1:2" ht="14.25">
      <c r="A397" t="s">
        <v>516</v>
      </c>
      <c r="B397" t="s">
        <v>789</v>
      </c>
    </row>
    <row r="398" spans="1:2" ht="14.25">
      <c r="A398" t="s">
        <v>516</v>
      </c>
      <c r="B398" t="s">
        <v>790</v>
      </c>
    </row>
    <row r="399" spans="1:2" ht="14.25">
      <c r="A399" t="s">
        <v>516</v>
      </c>
      <c r="B399" t="s">
        <v>791</v>
      </c>
    </row>
    <row r="400" spans="1:2" ht="14.25">
      <c r="A400" t="s">
        <v>516</v>
      </c>
      <c r="B400" t="s">
        <v>792</v>
      </c>
    </row>
    <row r="401" spans="1:2" ht="14.25">
      <c r="A401" t="s">
        <v>516</v>
      </c>
      <c r="B401" t="s">
        <v>793</v>
      </c>
    </row>
    <row r="402" spans="1:2" ht="14.25">
      <c r="A402" t="s">
        <v>516</v>
      </c>
      <c r="B402" t="s">
        <v>794</v>
      </c>
    </row>
    <row r="403" spans="1:2" ht="14.25">
      <c r="A403" t="s">
        <v>516</v>
      </c>
      <c r="B403" t="s">
        <v>795</v>
      </c>
    </row>
    <row r="404" spans="1:2" ht="14.25">
      <c r="A404" t="s">
        <v>516</v>
      </c>
      <c r="B404" t="s">
        <v>796</v>
      </c>
    </row>
    <row r="405" spans="1:2" ht="14.25">
      <c r="A405" t="s">
        <v>516</v>
      </c>
      <c r="B405" t="s">
        <v>797</v>
      </c>
    </row>
    <row r="406" spans="1:2" ht="14.25">
      <c r="A406" t="s">
        <v>516</v>
      </c>
      <c r="B406" t="s">
        <v>798</v>
      </c>
    </row>
    <row r="407" spans="1:2" ht="14.25">
      <c r="A407" t="s">
        <v>516</v>
      </c>
      <c r="B407" t="s">
        <v>799</v>
      </c>
    </row>
    <row r="408" spans="1:2" ht="14.25">
      <c r="A408" t="s">
        <v>516</v>
      </c>
      <c r="B408" t="s">
        <v>800</v>
      </c>
    </row>
    <row r="409" spans="1:2" ht="14.25">
      <c r="A409" t="s">
        <v>516</v>
      </c>
      <c r="B409" t="s">
        <v>801</v>
      </c>
    </row>
    <row r="410" spans="1:2" ht="14.25">
      <c r="A410" t="s">
        <v>516</v>
      </c>
      <c r="B410" t="s">
        <v>802</v>
      </c>
    </row>
    <row r="411" spans="1:2" ht="14.25">
      <c r="A411" t="s">
        <v>516</v>
      </c>
      <c r="B411" t="s">
        <v>803</v>
      </c>
    </row>
    <row r="412" spans="1:2" ht="14.25">
      <c r="A412" t="s">
        <v>516</v>
      </c>
      <c r="B412" t="s">
        <v>804</v>
      </c>
    </row>
    <row r="413" spans="1:2" ht="14.25">
      <c r="A413" t="s">
        <v>516</v>
      </c>
      <c r="B413" t="s">
        <v>805</v>
      </c>
    </row>
    <row r="414" spans="1:2" ht="14.25">
      <c r="A414" s="92" t="s">
        <v>516</v>
      </c>
      <c r="B414" t="s">
        <v>806</v>
      </c>
    </row>
    <row r="415" spans="1:2" ht="14.25">
      <c r="A415" s="92" t="s">
        <v>516</v>
      </c>
      <c r="B415" t="s">
        <v>807</v>
      </c>
    </row>
    <row r="416" spans="1:2" ht="14.25">
      <c r="A416" t="s">
        <v>516</v>
      </c>
      <c r="B416" t="s">
        <v>808</v>
      </c>
    </row>
    <row r="417" spans="1:2" ht="14.25">
      <c r="A417" t="s">
        <v>516</v>
      </c>
      <c r="B417" t="s">
        <v>809</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L225"/>
  <sheetViews>
    <sheetView zoomScalePageLayoutView="0" workbookViewId="0" topLeftCell="A1">
      <selection activeCell="A1" sqref="A1:F1"/>
    </sheetView>
  </sheetViews>
  <sheetFormatPr defaultColWidth="9.140625" defaultRowHeight="15"/>
  <cols>
    <col min="1" max="1" width="29.421875" style="16" bestFit="1" customWidth="1"/>
    <col min="2" max="2" width="12.00390625" style="16" customWidth="1"/>
    <col min="3" max="3" width="9.8515625" style="16" customWidth="1"/>
    <col min="4" max="4" width="11.140625" style="16" customWidth="1"/>
    <col min="5" max="5" width="10.7109375" style="16" customWidth="1"/>
    <col min="6" max="6" width="21.28125" style="16" customWidth="1"/>
    <col min="7" max="7" width="16.421875" style="16" customWidth="1"/>
    <col min="8" max="11" width="5.00390625" style="42" bestFit="1" customWidth="1"/>
    <col min="12" max="12" width="9.140625" style="41" customWidth="1"/>
    <col min="13" max="247" width="9.140625" style="16" customWidth="1"/>
    <col min="248" max="248" width="26.7109375" style="16" customWidth="1"/>
    <col min="249" max="249" width="12.28125" style="16" customWidth="1"/>
    <col min="250" max="250" width="14.28125" style="16" customWidth="1"/>
    <col min="251" max="251" width="13.57421875" style="16" customWidth="1"/>
    <col min="252" max="252" width="14.00390625" style="16" customWidth="1"/>
    <col min="253" max="253" width="14.140625" style="16" customWidth="1"/>
    <col min="254" max="254" width="16.421875" style="16" customWidth="1"/>
    <col min="255" max="255" width="19.00390625" style="16" customWidth="1"/>
    <col min="256" max="16384" width="9.140625" style="16" customWidth="1"/>
  </cols>
  <sheetData>
    <row r="1" spans="1:7" ht="16.5" customHeight="1" thickBot="1">
      <c r="A1" s="160" t="str">
        <f>CONCATENATE(Key!A1,": Production, Trade and Regulation Statistics")</f>
        <v>Peppers: Production, Trade and Regulation Statistics</v>
      </c>
      <c r="B1" s="160"/>
      <c r="C1" s="160"/>
      <c r="D1" s="160"/>
      <c r="E1" s="160"/>
      <c r="F1" s="160"/>
      <c r="G1" s="21"/>
    </row>
    <row r="2" spans="1:6" ht="27" thickBot="1">
      <c r="A2" s="30"/>
      <c r="B2" s="17" t="s">
        <v>19</v>
      </c>
      <c r="C2" s="24" t="s">
        <v>20</v>
      </c>
      <c r="D2" s="80" t="s">
        <v>21</v>
      </c>
      <c r="E2" s="22" t="s">
        <v>22</v>
      </c>
      <c r="F2" s="23" t="s">
        <v>23</v>
      </c>
    </row>
    <row r="3" spans="1:6" ht="13.5" customHeight="1" thickBot="1">
      <c r="A3" s="30"/>
      <c r="B3" s="161" t="s">
        <v>24</v>
      </c>
      <c r="C3" s="162"/>
      <c r="D3" s="121" t="s">
        <v>25</v>
      </c>
      <c r="E3" s="33"/>
      <c r="F3" s="34"/>
    </row>
    <row r="4" spans="1:12" ht="12.75">
      <c r="A4" s="147" t="s">
        <v>846</v>
      </c>
      <c r="B4" s="123" t="s">
        <v>847</v>
      </c>
      <c r="C4" s="124" t="s">
        <v>847</v>
      </c>
      <c r="D4" s="125" t="s">
        <v>847</v>
      </c>
      <c r="E4" s="118" t="s">
        <v>163</v>
      </c>
      <c r="F4" s="27" t="s">
        <v>1023</v>
      </c>
      <c r="K4" s="41"/>
      <c r="L4" s="16"/>
    </row>
    <row r="5" spans="1:12" ht="12.75">
      <c r="A5" s="148" t="s">
        <v>848</v>
      </c>
      <c r="B5" s="126">
        <v>0.479</v>
      </c>
      <c r="C5" s="127">
        <v>0.111</v>
      </c>
      <c r="D5" s="128">
        <v>63.7</v>
      </c>
      <c r="E5" s="115" t="s">
        <v>163</v>
      </c>
      <c r="F5" s="25" t="s">
        <v>1024</v>
      </c>
      <c r="K5" s="41"/>
      <c r="L5" s="16"/>
    </row>
    <row r="6" spans="1:12" ht="12.75">
      <c r="A6" s="148" t="s">
        <v>849</v>
      </c>
      <c r="B6" s="126">
        <v>0</v>
      </c>
      <c r="C6" s="127">
        <v>0</v>
      </c>
      <c r="D6" s="128">
        <v>384.267</v>
      </c>
      <c r="E6" s="115" t="s">
        <v>163</v>
      </c>
      <c r="F6" s="25" t="s">
        <v>1024</v>
      </c>
      <c r="K6" s="41"/>
      <c r="L6" s="16"/>
    </row>
    <row r="7" spans="1:12" ht="12.75">
      <c r="A7" s="148" t="s">
        <v>850</v>
      </c>
      <c r="B7" s="126" t="s">
        <v>847</v>
      </c>
      <c r="C7" s="127" t="s">
        <v>847</v>
      </c>
      <c r="D7" s="128" t="s">
        <v>847</v>
      </c>
      <c r="E7" s="115" t="s">
        <v>163</v>
      </c>
      <c r="F7" s="25" t="s">
        <v>1024</v>
      </c>
      <c r="K7" s="41"/>
      <c r="L7" s="16"/>
    </row>
    <row r="8" spans="1:12" ht="12.75">
      <c r="A8" s="148" t="s">
        <v>851</v>
      </c>
      <c r="B8" s="126" t="s">
        <v>847</v>
      </c>
      <c r="C8" s="127" t="s">
        <v>847</v>
      </c>
      <c r="D8" s="128" t="s">
        <v>847</v>
      </c>
      <c r="E8" s="115" t="s">
        <v>163</v>
      </c>
      <c r="F8" s="25" t="s">
        <v>1024</v>
      </c>
      <c r="K8" s="41"/>
      <c r="L8" s="16"/>
    </row>
    <row r="9" spans="1:6" ht="12.75">
      <c r="A9" s="148" t="s">
        <v>87</v>
      </c>
      <c r="B9" s="126">
        <v>0.001</v>
      </c>
      <c r="C9" s="127">
        <v>0.001</v>
      </c>
      <c r="D9" s="128">
        <v>0.08</v>
      </c>
      <c r="E9" s="115" t="s">
        <v>89</v>
      </c>
      <c r="F9" s="25" t="s">
        <v>1025</v>
      </c>
    </row>
    <row r="10" spans="1:6" ht="12.75">
      <c r="A10" s="148" t="s">
        <v>852</v>
      </c>
      <c r="B10" s="126">
        <v>0.415</v>
      </c>
      <c r="C10" s="127">
        <v>0.16</v>
      </c>
      <c r="D10" s="128">
        <v>132.518</v>
      </c>
      <c r="E10" s="115" t="s">
        <v>163</v>
      </c>
      <c r="F10" s="25" t="s">
        <v>1024</v>
      </c>
    </row>
    <row r="11" spans="1:6" ht="12.75">
      <c r="A11" s="148" t="s">
        <v>853</v>
      </c>
      <c r="B11" s="126">
        <v>0.038</v>
      </c>
      <c r="C11" s="127">
        <v>0.036</v>
      </c>
      <c r="D11" s="128" t="s">
        <v>847</v>
      </c>
      <c r="E11" s="115" t="s">
        <v>163</v>
      </c>
      <c r="F11" s="25" t="s">
        <v>1026</v>
      </c>
    </row>
    <row r="12" spans="1:6" ht="12.75">
      <c r="A12" s="148" t="s">
        <v>854</v>
      </c>
      <c r="B12" s="126" t="s">
        <v>847</v>
      </c>
      <c r="C12" s="127" t="s">
        <v>847</v>
      </c>
      <c r="D12" s="128" t="s">
        <v>847</v>
      </c>
      <c r="E12" s="115" t="s">
        <v>163</v>
      </c>
      <c r="F12" s="25" t="s">
        <v>1025</v>
      </c>
    </row>
    <row r="13" spans="1:6" ht="12.75">
      <c r="A13" s="148" t="s">
        <v>855</v>
      </c>
      <c r="B13" s="126">
        <v>0.399</v>
      </c>
      <c r="C13" s="127">
        <v>1.808</v>
      </c>
      <c r="D13" s="128">
        <v>50.862</v>
      </c>
      <c r="E13" s="115" t="s">
        <v>89</v>
      </c>
      <c r="F13" s="25" t="s">
        <v>1027</v>
      </c>
    </row>
    <row r="14" spans="1:6" ht="12.75">
      <c r="A14" s="148" t="s">
        <v>856</v>
      </c>
      <c r="B14" s="126">
        <v>22.985</v>
      </c>
      <c r="C14" s="127">
        <v>46.364</v>
      </c>
      <c r="D14" s="128">
        <v>16.047</v>
      </c>
      <c r="E14" s="115" t="s">
        <v>163</v>
      </c>
      <c r="F14" s="25" t="s">
        <v>1027</v>
      </c>
    </row>
    <row r="15" spans="1:6" ht="12.75">
      <c r="A15" s="148" t="s">
        <v>857</v>
      </c>
      <c r="B15" s="126">
        <v>0.02</v>
      </c>
      <c r="C15" s="127">
        <v>0.005</v>
      </c>
      <c r="D15" s="128">
        <v>46</v>
      </c>
      <c r="E15" s="115" t="s">
        <v>163</v>
      </c>
      <c r="F15" s="25" t="s">
        <v>1024</v>
      </c>
    </row>
    <row r="16" spans="1:6" ht="12.75">
      <c r="A16" s="148" t="s">
        <v>92</v>
      </c>
      <c r="B16" s="126">
        <v>0</v>
      </c>
      <c r="C16" s="127">
        <v>0</v>
      </c>
      <c r="D16" s="128" t="s">
        <v>847</v>
      </c>
      <c r="E16" s="115" t="s">
        <v>89</v>
      </c>
      <c r="F16" s="25" t="s">
        <v>1025</v>
      </c>
    </row>
    <row r="17" spans="1:6" ht="12.75">
      <c r="A17" s="148" t="s">
        <v>858</v>
      </c>
      <c r="B17" s="126">
        <v>0.013</v>
      </c>
      <c r="C17" s="127">
        <v>0.007</v>
      </c>
      <c r="D17" s="128">
        <v>0.199</v>
      </c>
      <c r="E17" s="115" t="s">
        <v>163</v>
      </c>
      <c r="F17" s="25" t="s">
        <v>1025</v>
      </c>
    </row>
    <row r="18" spans="1:6" ht="12.75">
      <c r="A18" s="148" t="s">
        <v>859</v>
      </c>
      <c r="B18" s="126">
        <v>0</v>
      </c>
      <c r="C18" s="127">
        <v>0</v>
      </c>
      <c r="D18" s="128" t="s">
        <v>847</v>
      </c>
      <c r="E18" s="115" t="s">
        <v>163</v>
      </c>
      <c r="F18" s="25" t="s">
        <v>1023</v>
      </c>
    </row>
    <row r="19" spans="1:6" ht="12.75">
      <c r="A19" s="148" t="s">
        <v>93</v>
      </c>
      <c r="B19" s="126">
        <v>0.001</v>
      </c>
      <c r="C19" s="127">
        <v>0.004</v>
      </c>
      <c r="D19" s="128">
        <v>0.419</v>
      </c>
      <c r="E19" s="115" t="s">
        <v>89</v>
      </c>
      <c r="F19" s="25" t="s">
        <v>1025</v>
      </c>
    </row>
    <row r="20" spans="1:6" ht="12.75">
      <c r="A20" s="148" t="s">
        <v>860</v>
      </c>
      <c r="B20" s="126">
        <v>0.182</v>
      </c>
      <c r="C20" s="127">
        <v>0.227</v>
      </c>
      <c r="D20" s="128" t="s">
        <v>847</v>
      </c>
      <c r="E20" s="115" t="s">
        <v>163</v>
      </c>
      <c r="F20" s="25" t="s">
        <v>1024</v>
      </c>
    </row>
    <row r="21" spans="1:7" ht="12.75">
      <c r="A21" s="148" t="s">
        <v>94</v>
      </c>
      <c r="B21" s="126">
        <v>32.351</v>
      </c>
      <c r="C21" s="127">
        <v>60.867</v>
      </c>
      <c r="D21" s="128">
        <v>24.3</v>
      </c>
      <c r="E21" s="115" t="s">
        <v>89</v>
      </c>
      <c r="F21" s="25" t="s">
        <v>1027</v>
      </c>
      <c r="G21" s="18"/>
    </row>
    <row r="22" spans="1:6" ht="12.75">
      <c r="A22" s="148" t="s">
        <v>95</v>
      </c>
      <c r="B22" s="126">
        <v>0</v>
      </c>
      <c r="C22" s="127">
        <v>0</v>
      </c>
      <c r="D22" s="128">
        <v>0.907</v>
      </c>
      <c r="E22" s="115" t="s">
        <v>89</v>
      </c>
      <c r="F22" s="25" t="s">
        <v>1024</v>
      </c>
    </row>
    <row r="23" spans="1:6" ht="12.75">
      <c r="A23" s="148" t="s">
        <v>861</v>
      </c>
      <c r="B23" s="126">
        <v>0</v>
      </c>
      <c r="C23" s="127">
        <v>0</v>
      </c>
      <c r="D23" s="128">
        <v>38.543</v>
      </c>
      <c r="E23" s="115" t="s">
        <v>163</v>
      </c>
      <c r="F23" s="25" t="s">
        <v>1023</v>
      </c>
    </row>
    <row r="24" spans="1:6" ht="12.75">
      <c r="A24" s="148" t="s">
        <v>862</v>
      </c>
      <c r="B24" s="126" t="s">
        <v>847</v>
      </c>
      <c r="C24" s="127" t="s">
        <v>847</v>
      </c>
      <c r="D24" s="128" t="s">
        <v>847</v>
      </c>
      <c r="E24" s="115" t="s">
        <v>163</v>
      </c>
      <c r="F24" s="25" t="s">
        <v>1025</v>
      </c>
    </row>
    <row r="25" spans="1:6" ht="12.75">
      <c r="A25" s="148" t="s">
        <v>863</v>
      </c>
      <c r="B25" s="126">
        <v>0.008</v>
      </c>
      <c r="C25" s="127">
        <v>0.004</v>
      </c>
      <c r="D25" s="128">
        <v>8.309</v>
      </c>
      <c r="E25" s="115" t="s">
        <v>163</v>
      </c>
      <c r="F25" s="25" t="s">
        <v>1026</v>
      </c>
    </row>
    <row r="26" spans="1:6" ht="12.75">
      <c r="A26" s="148" t="s">
        <v>864</v>
      </c>
      <c r="B26" s="126">
        <v>0.01</v>
      </c>
      <c r="C26" s="127">
        <v>0.01</v>
      </c>
      <c r="D26" s="128">
        <v>14.121</v>
      </c>
      <c r="E26" s="115" t="s">
        <v>163</v>
      </c>
      <c r="F26" s="25" t="s">
        <v>1026</v>
      </c>
    </row>
    <row r="27" spans="1:7" ht="12.75">
      <c r="A27" s="148" t="s">
        <v>865</v>
      </c>
      <c r="B27" s="126">
        <v>1.112</v>
      </c>
      <c r="C27" s="127">
        <v>0.992</v>
      </c>
      <c r="D27" s="128">
        <v>37.071</v>
      </c>
      <c r="E27" s="115" t="s">
        <v>163</v>
      </c>
      <c r="F27" s="25" t="s">
        <v>1024</v>
      </c>
      <c r="G27" s="20"/>
    </row>
    <row r="28" spans="1:7" ht="12.75">
      <c r="A28" s="148" t="s">
        <v>866</v>
      </c>
      <c r="B28" s="126">
        <v>0</v>
      </c>
      <c r="C28" s="127">
        <v>0</v>
      </c>
      <c r="D28" s="128" t="s">
        <v>847</v>
      </c>
      <c r="E28" s="115" t="s">
        <v>163</v>
      </c>
      <c r="F28" s="25" t="s">
        <v>1024</v>
      </c>
      <c r="G28" s="20"/>
    </row>
    <row r="29" spans="1:7" ht="12.75">
      <c r="A29" s="148" t="s">
        <v>867</v>
      </c>
      <c r="B29" s="126">
        <v>0.003</v>
      </c>
      <c r="C29" s="127">
        <v>0.011</v>
      </c>
      <c r="D29" s="128" t="s">
        <v>847</v>
      </c>
      <c r="E29" s="115" t="s">
        <v>163</v>
      </c>
      <c r="F29" s="25" t="s">
        <v>1024</v>
      </c>
      <c r="G29" s="20"/>
    </row>
    <row r="30" spans="1:7" ht="12.75">
      <c r="A30" s="148" t="s">
        <v>868</v>
      </c>
      <c r="B30" s="126" t="s">
        <v>847</v>
      </c>
      <c r="C30" s="127" t="s">
        <v>847</v>
      </c>
      <c r="D30" s="128">
        <v>0.336</v>
      </c>
      <c r="E30" s="115" t="s">
        <v>163</v>
      </c>
      <c r="F30" s="25" t="s">
        <v>1025</v>
      </c>
      <c r="G30" s="20"/>
    </row>
    <row r="31" spans="1:7" ht="12.75">
      <c r="A31" s="148" t="s">
        <v>869</v>
      </c>
      <c r="B31" s="126">
        <v>1.09</v>
      </c>
      <c r="C31" s="127">
        <v>0.773</v>
      </c>
      <c r="D31" s="128">
        <v>66.298</v>
      </c>
      <c r="E31" s="115" t="s">
        <v>163</v>
      </c>
      <c r="F31" s="25" t="s">
        <v>1024</v>
      </c>
      <c r="G31" s="20"/>
    </row>
    <row r="32" spans="1:7" ht="12.75">
      <c r="A32" s="148" t="s">
        <v>870</v>
      </c>
      <c r="B32" s="126">
        <v>0.06</v>
      </c>
      <c r="C32" s="127">
        <v>0.004</v>
      </c>
      <c r="D32" s="128">
        <v>7.968</v>
      </c>
      <c r="E32" s="115" t="s">
        <v>163</v>
      </c>
      <c r="F32" s="25" t="s">
        <v>1023</v>
      </c>
      <c r="G32" s="20"/>
    </row>
    <row r="33" spans="1:6" ht="12.75">
      <c r="A33" s="148" t="s">
        <v>871</v>
      </c>
      <c r="B33" s="126">
        <v>0</v>
      </c>
      <c r="C33" s="127">
        <v>0</v>
      </c>
      <c r="D33" s="128" t="s">
        <v>847</v>
      </c>
      <c r="E33" s="115" t="s">
        <v>163</v>
      </c>
      <c r="F33" s="25" t="s">
        <v>1023</v>
      </c>
    </row>
    <row r="34" spans="1:6" ht="12.75">
      <c r="A34" s="148" t="s">
        <v>872</v>
      </c>
      <c r="B34" s="126">
        <v>0.016</v>
      </c>
      <c r="C34" s="127">
        <v>0.005</v>
      </c>
      <c r="D34" s="128" t="s">
        <v>847</v>
      </c>
      <c r="E34" s="115" t="s">
        <v>163</v>
      </c>
      <c r="F34" s="25" t="s">
        <v>1023</v>
      </c>
    </row>
    <row r="35" spans="1:6" ht="12.75">
      <c r="A35" s="148" t="s">
        <v>873</v>
      </c>
      <c r="B35" s="126">
        <v>0</v>
      </c>
      <c r="C35" s="127">
        <v>0</v>
      </c>
      <c r="D35" s="128">
        <v>33.31</v>
      </c>
      <c r="E35" s="115" t="s">
        <v>163</v>
      </c>
      <c r="F35" s="25" t="s">
        <v>1026</v>
      </c>
    </row>
    <row r="36" spans="1:6" ht="12.75">
      <c r="A36" s="148" t="s">
        <v>96</v>
      </c>
      <c r="B36" s="126">
        <v>98.113</v>
      </c>
      <c r="C36" s="127">
        <v>249.024</v>
      </c>
      <c r="D36" s="128">
        <v>46.414</v>
      </c>
      <c r="E36" s="115" t="s">
        <v>89</v>
      </c>
      <c r="F36" s="25" t="s">
        <v>1027</v>
      </c>
    </row>
    <row r="37" spans="1:6" ht="12.75">
      <c r="A37" s="148" t="s">
        <v>874</v>
      </c>
      <c r="B37" s="126" t="s">
        <v>847</v>
      </c>
      <c r="C37" s="127" t="s">
        <v>847</v>
      </c>
      <c r="D37" s="128" t="s">
        <v>847</v>
      </c>
      <c r="E37" s="115" t="s">
        <v>89</v>
      </c>
      <c r="F37" s="25" t="s">
        <v>1025</v>
      </c>
    </row>
    <row r="38" spans="1:6" ht="12.75">
      <c r="A38" s="148" t="s">
        <v>875</v>
      </c>
      <c r="B38" s="126" t="s">
        <v>847</v>
      </c>
      <c r="C38" s="127" t="s">
        <v>847</v>
      </c>
      <c r="D38" s="128" t="s">
        <v>847</v>
      </c>
      <c r="E38" s="115" t="s">
        <v>163</v>
      </c>
      <c r="F38" s="25" t="s">
        <v>1023</v>
      </c>
    </row>
    <row r="39" spans="1:6" ht="12.75">
      <c r="A39" s="148" t="s">
        <v>876</v>
      </c>
      <c r="B39" s="126" t="s">
        <v>847</v>
      </c>
      <c r="C39" s="127" t="s">
        <v>847</v>
      </c>
      <c r="D39" s="128" t="s">
        <v>847</v>
      </c>
      <c r="E39" s="115" t="s">
        <v>163</v>
      </c>
      <c r="F39" s="25" t="s">
        <v>1023</v>
      </c>
    </row>
    <row r="40" spans="1:6" ht="12.75">
      <c r="A40" s="148" t="s">
        <v>98</v>
      </c>
      <c r="B40" s="126">
        <v>4.41</v>
      </c>
      <c r="C40" s="127">
        <v>5.454</v>
      </c>
      <c r="D40" s="128">
        <v>45.696</v>
      </c>
      <c r="E40" s="115" t="s">
        <v>163</v>
      </c>
      <c r="F40" s="25" t="s">
        <v>1027</v>
      </c>
    </row>
    <row r="41" spans="1:6" ht="12.75">
      <c r="A41" s="148" t="s">
        <v>877</v>
      </c>
      <c r="B41" s="126">
        <v>85.909</v>
      </c>
      <c r="C41" s="127">
        <v>46.025</v>
      </c>
      <c r="D41" s="128">
        <v>15520</v>
      </c>
      <c r="E41" s="115" t="s">
        <v>163</v>
      </c>
      <c r="F41" s="25" t="s">
        <v>1024</v>
      </c>
    </row>
    <row r="42" spans="1:6" ht="12.75">
      <c r="A42" s="148" t="s">
        <v>878</v>
      </c>
      <c r="B42" s="126">
        <v>0.075</v>
      </c>
      <c r="C42" s="127">
        <v>0.16</v>
      </c>
      <c r="D42" s="128">
        <v>16.515</v>
      </c>
      <c r="E42" s="115" t="s">
        <v>163</v>
      </c>
      <c r="F42" s="25" t="s">
        <v>1024</v>
      </c>
    </row>
    <row r="43" spans="1:6" ht="12.75">
      <c r="A43" s="148" t="s">
        <v>879</v>
      </c>
      <c r="B43" s="126" t="s">
        <v>847</v>
      </c>
      <c r="C43" s="127" t="s">
        <v>847</v>
      </c>
      <c r="D43" s="128" t="s">
        <v>847</v>
      </c>
      <c r="E43" s="115" t="s">
        <v>163</v>
      </c>
      <c r="F43" s="25" t="s">
        <v>1023</v>
      </c>
    </row>
    <row r="44" spans="1:6" ht="12.75">
      <c r="A44" s="148" t="s">
        <v>880</v>
      </c>
      <c r="B44" s="126" t="s">
        <v>847</v>
      </c>
      <c r="C44" s="127" t="s">
        <v>847</v>
      </c>
      <c r="D44" s="128" t="s">
        <v>847</v>
      </c>
      <c r="E44" s="115" t="s">
        <v>163</v>
      </c>
      <c r="F44" s="25" t="s">
        <v>1023</v>
      </c>
    </row>
    <row r="45" spans="1:6" ht="12.75">
      <c r="A45" s="148" t="s">
        <v>100</v>
      </c>
      <c r="B45" s="126">
        <v>0.089</v>
      </c>
      <c r="C45" s="127">
        <v>0.085</v>
      </c>
      <c r="D45" s="128">
        <v>0.965</v>
      </c>
      <c r="E45" s="115" t="s">
        <v>163</v>
      </c>
      <c r="F45" s="25" t="s">
        <v>1024</v>
      </c>
    </row>
    <row r="46" spans="1:6" ht="12.75">
      <c r="A46" s="148" t="s">
        <v>881</v>
      </c>
      <c r="B46" s="126">
        <v>0.179</v>
      </c>
      <c r="C46" s="127">
        <v>0.177</v>
      </c>
      <c r="D46" s="128">
        <v>20.022</v>
      </c>
      <c r="E46" s="115" t="s">
        <v>163</v>
      </c>
      <c r="F46" s="25" t="s">
        <v>1025</v>
      </c>
    </row>
    <row r="47" spans="1:6" ht="12.75">
      <c r="A47" s="148" t="s">
        <v>882</v>
      </c>
      <c r="B47" s="126">
        <v>0.02</v>
      </c>
      <c r="C47" s="127">
        <v>0.018</v>
      </c>
      <c r="D47" s="128">
        <v>55.057</v>
      </c>
      <c r="E47" s="115" t="s">
        <v>163</v>
      </c>
      <c r="F47" s="25" t="s">
        <v>1024</v>
      </c>
    </row>
    <row r="48" spans="1:6" ht="12.75">
      <c r="A48" s="148" t="s">
        <v>883</v>
      </c>
      <c r="B48" s="126">
        <v>0.001</v>
      </c>
      <c r="C48" s="127">
        <v>0.002</v>
      </c>
      <c r="D48" s="128">
        <v>1.627</v>
      </c>
      <c r="E48" s="115" t="s">
        <v>163</v>
      </c>
      <c r="F48" s="25" t="s">
        <v>1025</v>
      </c>
    </row>
    <row r="49" spans="1:6" ht="12.75">
      <c r="A49" s="148" t="s">
        <v>884</v>
      </c>
      <c r="B49" s="126">
        <v>7.089</v>
      </c>
      <c r="C49" s="127">
        <v>12.397</v>
      </c>
      <c r="D49" s="128">
        <v>6.514</v>
      </c>
      <c r="E49" s="115" t="s">
        <v>163</v>
      </c>
      <c r="F49" s="25" t="s">
        <v>1027</v>
      </c>
    </row>
    <row r="50" spans="1:6" ht="12.75">
      <c r="A50" s="148" t="s">
        <v>885</v>
      </c>
      <c r="B50" s="126">
        <v>0.007</v>
      </c>
      <c r="C50" s="127">
        <v>0.016</v>
      </c>
      <c r="D50" s="128">
        <v>25.7</v>
      </c>
      <c r="E50" s="115" t="s">
        <v>163</v>
      </c>
      <c r="F50" s="25" t="s">
        <v>1026</v>
      </c>
    </row>
    <row r="51" spans="1:6" ht="12.75">
      <c r="A51" s="148" t="s">
        <v>886</v>
      </c>
      <c r="B51" s="126" t="s">
        <v>847</v>
      </c>
      <c r="C51" s="127" t="s">
        <v>847</v>
      </c>
      <c r="D51" s="128" t="s">
        <v>847</v>
      </c>
      <c r="E51" s="115" t="s">
        <v>163</v>
      </c>
      <c r="F51" s="25" t="s">
        <v>1026</v>
      </c>
    </row>
    <row r="52" spans="1:6" ht="12.75">
      <c r="A52" s="148" t="s">
        <v>887</v>
      </c>
      <c r="B52" s="126">
        <v>1.57</v>
      </c>
      <c r="C52" s="127">
        <v>4.542</v>
      </c>
      <c r="D52" s="128" t="s">
        <v>847</v>
      </c>
      <c r="E52" s="115" t="s">
        <v>163</v>
      </c>
      <c r="F52" s="25" t="s">
        <v>1027</v>
      </c>
    </row>
    <row r="53" spans="1:6" ht="12.75">
      <c r="A53" s="148" t="s">
        <v>888</v>
      </c>
      <c r="B53" s="126" t="s">
        <v>847</v>
      </c>
      <c r="C53" s="127" t="s">
        <v>847</v>
      </c>
      <c r="D53" s="128">
        <v>0.019</v>
      </c>
      <c r="E53" s="115" t="s">
        <v>163</v>
      </c>
      <c r="F53" s="25" t="s">
        <v>1026</v>
      </c>
    </row>
    <row r="54" spans="1:6" ht="12.75">
      <c r="A54" s="148" t="s">
        <v>102</v>
      </c>
      <c r="B54" s="126">
        <v>0.015</v>
      </c>
      <c r="C54" s="127">
        <v>0.038</v>
      </c>
      <c r="D54" s="128" t="s">
        <v>847</v>
      </c>
      <c r="E54" s="115" t="s">
        <v>89</v>
      </c>
      <c r="F54" s="25" t="s">
        <v>1024</v>
      </c>
    </row>
    <row r="55" spans="1:6" ht="12.75">
      <c r="A55" s="148" t="s">
        <v>889</v>
      </c>
      <c r="B55" s="126">
        <v>12.21</v>
      </c>
      <c r="C55" s="127">
        <v>23.552</v>
      </c>
      <c r="D55" s="128">
        <v>36.842</v>
      </c>
      <c r="E55" s="115" t="s">
        <v>89</v>
      </c>
      <c r="F55" s="25" t="s">
        <v>1024</v>
      </c>
    </row>
    <row r="56" spans="1:6" ht="12.75">
      <c r="A56" s="148" t="s">
        <v>890</v>
      </c>
      <c r="B56" s="126">
        <v>0.002</v>
      </c>
      <c r="C56" s="127">
        <v>0.006</v>
      </c>
      <c r="D56" s="128">
        <v>5.334</v>
      </c>
      <c r="E56" s="115" t="s">
        <v>163</v>
      </c>
      <c r="F56" s="25" t="s">
        <v>1024</v>
      </c>
    </row>
    <row r="57" spans="1:6" ht="12.75">
      <c r="A57" s="148" t="s">
        <v>891</v>
      </c>
      <c r="B57" s="126">
        <v>1.2</v>
      </c>
      <c r="C57" s="127">
        <v>0.986</v>
      </c>
      <c r="D57" s="128">
        <v>670.434</v>
      </c>
      <c r="E57" s="115" t="s">
        <v>163</v>
      </c>
      <c r="F57" s="25" t="s">
        <v>1026</v>
      </c>
    </row>
    <row r="58" spans="1:6" ht="12.75">
      <c r="A58" s="148" t="s">
        <v>104</v>
      </c>
      <c r="B58" s="126">
        <v>2.6</v>
      </c>
      <c r="C58" s="127">
        <v>5.325</v>
      </c>
      <c r="D58" s="128">
        <v>1.918</v>
      </c>
      <c r="E58" s="115" t="s">
        <v>163</v>
      </c>
      <c r="F58" s="25" t="s">
        <v>1026</v>
      </c>
    </row>
    <row r="59" spans="1:6" ht="12.75">
      <c r="A59" s="148" t="s">
        <v>892</v>
      </c>
      <c r="B59" s="126" t="s">
        <v>847</v>
      </c>
      <c r="C59" s="127" t="s">
        <v>847</v>
      </c>
      <c r="D59" s="128" t="s">
        <v>847</v>
      </c>
      <c r="E59" s="115" t="s">
        <v>163</v>
      </c>
      <c r="F59" s="25" t="s">
        <v>1025</v>
      </c>
    </row>
    <row r="60" spans="1:6" ht="12.75">
      <c r="A60" s="148" t="s">
        <v>893</v>
      </c>
      <c r="B60" s="126">
        <v>0.017</v>
      </c>
      <c r="C60" s="127">
        <v>0.026</v>
      </c>
      <c r="D60" s="128" t="s">
        <v>847</v>
      </c>
      <c r="E60" s="115" t="s">
        <v>163</v>
      </c>
      <c r="F60" s="25" t="s">
        <v>1027</v>
      </c>
    </row>
    <row r="61" spans="1:6" ht="12.75">
      <c r="A61" s="148" t="s">
        <v>894</v>
      </c>
      <c r="B61" s="126">
        <v>0</v>
      </c>
      <c r="C61" s="127">
        <v>0</v>
      </c>
      <c r="D61" s="128">
        <v>305.221</v>
      </c>
      <c r="E61" s="115" t="s">
        <v>163</v>
      </c>
      <c r="F61" s="25" t="s">
        <v>1023</v>
      </c>
    </row>
    <row r="62" spans="1:6" ht="12.75">
      <c r="A62" s="148" t="s">
        <v>895</v>
      </c>
      <c r="B62" s="126">
        <v>0.178</v>
      </c>
      <c r="C62" s="127">
        <v>0.129</v>
      </c>
      <c r="D62" s="128">
        <v>0.736</v>
      </c>
      <c r="E62" s="115" t="s">
        <v>163</v>
      </c>
      <c r="F62" s="25" t="s">
        <v>1024</v>
      </c>
    </row>
    <row r="63" spans="1:6" ht="12.75">
      <c r="A63" s="148" t="s">
        <v>896</v>
      </c>
      <c r="B63" s="126">
        <v>0.002</v>
      </c>
      <c r="C63" s="127">
        <v>0.006</v>
      </c>
      <c r="D63" s="128">
        <v>0.72</v>
      </c>
      <c r="E63" s="115" t="s">
        <v>163</v>
      </c>
      <c r="F63" s="25" t="s">
        <v>1027</v>
      </c>
    </row>
    <row r="64" spans="1:6" ht="12.75">
      <c r="A64" s="148" t="s">
        <v>897</v>
      </c>
      <c r="B64" s="126">
        <v>32.381</v>
      </c>
      <c r="C64" s="127">
        <v>65.255</v>
      </c>
      <c r="D64" s="128">
        <v>17.142</v>
      </c>
      <c r="E64" s="115" t="s">
        <v>163</v>
      </c>
      <c r="F64" s="25" t="s">
        <v>1027</v>
      </c>
    </row>
    <row r="65" spans="1:6" ht="12.75">
      <c r="A65" s="148" t="s">
        <v>898</v>
      </c>
      <c r="B65" s="126">
        <v>0</v>
      </c>
      <c r="C65" s="127">
        <v>0</v>
      </c>
      <c r="D65" s="128">
        <v>0.15</v>
      </c>
      <c r="E65" s="115" t="s">
        <v>163</v>
      </c>
      <c r="F65" s="25" t="s">
        <v>1025</v>
      </c>
    </row>
    <row r="66" spans="1:6" ht="12.75">
      <c r="A66" s="148" t="s">
        <v>899</v>
      </c>
      <c r="B66" s="126" t="s">
        <v>847</v>
      </c>
      <c r="C66" s="127" t="s">
        <v>847</v>
      </c>
      <c r="D66" s="128" t="s">
        <v>847</v>
      </c>
      <c r="E66" s="115" t="s">
        <v>163</v>
      </c>
      <c r="F66" s="25" t="s">
        <v>1024</v>
      </c>
    </row>
    <row r="67" spans="1:6" ht="12.75">
      <c r="A67" s="148" t="s">
        <v>900</v>
      </c>
      <c r="B67" s="126">
        <v>0</v>
      </c>
      <c r="C67" s="127">
        <v>0</v>
      </c>
      <c r="D67" s="128" t="s">
        <v>847</v>
      </c>
      <c r="E67" s="115" t="s">
        <v>163</v>
      </c>
      <c r="F67" s="25" t="s">
        <v>1023</v>
      </c>
    </row>
    <row r="68" spans="1:6" ht="12.75">
      <c r="A68" s="148" t="s">
        <v>901</v>
      </c>
      <c r="B68" s="126">
        <v>0</v>
      </c>
      <c r="C68" s="127">
        <v>0</v>
      </c>
      <c r="D68" s="128">
        <v>5.6</v>
      </c>
      <c r="E68" s="115" t="s">
        <v>163</v>
      </c>
      <c r="F68" s="25" t="s">
        <v>1026</v>
      </c>
    </row>
    <row r="69" spans="1:6" ht="12.75">
      <c r="A69" s="148" t="s">
        <v>902</v>
      </c>
      <c r="B69" s="126">
        <v>16.933</v>
      </c>
      <c r="C69" s="127">
        <v>45.991</v>
      </c>
      <c r="D69" s="128">
        <v>2.325</v>
      </c>
      <c r="E69" s="115" t="s">
        <v>163</v>
      </c>
      <c r="F69" s="25" t="s">
        <v>1027</v>
      </c>
    </row>
    <row r="70" spans="1:6" ht="12.75">
      <c r="A70" s="148" t="s">
        <v>105</v>
      </c>
      <c r="B70" s="126">
        <v>0.09</v>
      </c>
      <c r="C70" s="127">
        <v>0.044</v>
      </c>
      <c r="D70" s="128">
        <v>95</v>
      </c>
      <c r="E70" s="115" t="s">
        <v>89</v>
      </c>
      <c r="F70" s="25" t="s">
        <v>1026</v>
      </c>
    </row>
    <row r="71" spans="1:6" ht="12.75">
      <c r="A71" s="148" t="s">
        <v>903</v>
      </c>
      <c r="B71" s="126">
        <v>13.107</v>
      </c>
      <c r="C71" s="127">
        <v>21.027</v>
      </c>
      <c r="D71" s="128">
        <v>130.8</v>
      </c>
      <c r="E71" s="115" t="s">
        <v>163</v>
      </c>
      <c r="F71" s="25" t="s">
        <v>1027</v>
      </c>
    </row>
    <row r="72" spans="1:6" ht="12.75">
      <c r="A72" s="148" t="s">
        <v>107</v>
      </c>
      <c r="B72" s="126">
        <v>0.003</v>
      </c>
      <c r="C72" s="127">
        <v>0.021</v>
      </c>
      <c r="D72" s="128" t="s">
        <v>847</v>
      </c>
      <c r="E72" s="115" t="s">
        <v>89</v>
      </c>
      <c r="F72" s="25" t="s">
        <v>1024</v>
      </c>
    </row>
    <row r="73" spans="1:6" ht="12.75">
      <c r="A73" s="148" t="s">
        <v>108</v>
      </c>
      <c r="B73" s="126" t="s">
        <v>847</v>
      </c>
      <c r="C73" s="127" t="s">
        <v>847</v>
      </c>
      <c r="D73" s="128">
        <v>0.129</v>
      </c>
      <c r="E73" s="115" t="s">
        <v>89</v>
      </c>
      <c r="F73" s="25" t="s">
        <v>1027</v>
      </c>
    </row>
    <row r="74" spans="1:6" ht="12.75">
      <c r="A74" s="148" t="s">
        <v>109</v>
      </c>
      <c r="B74" s="126">
        <v>5.268</v>
      </c>
      <c r="C74" s="127">
        <v>3.389</v>
      </c>
      <c r="D74" s="128">
        <v>51.122</v>
      </c>
      <c r="E74" s="115" t="s">
        <v>163</v>
      </c>
      <c r="F74" s="25" t="s">
        <v>1026</v>
      </c>
    </row>
    <row r="75" spans="1:6" ht="12.75">
      <c r="A75" s="148" t="s">
        <v>904</v>
      </c>
      <c r="B75" s="126" t="s">
        <v>847</v>
      </c>
      <c r="C75" s="127" t="s">
        <v>847</v>
      </c>
      <c r="D75" s="128" t="s">
        <v>847</v>
      </c>
      <c r="E75" s="115" t="s">
        <v>163</v>
      </c>
      <c r="F75" s="25" t="s">
        <v>1023</v>
      </c>
    </row>
    <row r="76" spans="1:6" ht="12.75">
      <c r="A76" s="148" t="s">
        <v>905</v>
      </c>
      <c r="B76" s="126" t="s">
        <v>847</v>
      </c>
      <c r="C76" s="127" t="s">
        <v>847</v>
      </c>
      <c r="D76" s="128" t="s">
        <v>847</v>
      </c>
      <c r="E76" s="115" t="s">
        <v>163</v>
      </c>
      <c r="F76" s="25" t="s">
        <v>1023</v>
      </c>
    </row>
    <row r="77" spans="1:6" ht="12.75">
      <c r="A77" s="148" t="s">
        <v>111</v>
      </c>
      <c r="B77" s="126">
        <v>0.171</v>
      </c>
      <c r="C77" s="127">
        <v>0.082</v>
      </c>
      <c r="D77" s="128">
        <v>3.673</v>
      </c>
      <c r="E77" s="115" t="s">
        <v>89</v>
      </c>
      <c r="F77" s="25" t="s">
        <v>1026</v>
      </c>
    </row>
    <row r="78" spans="1:6" ht="12.75">
      <c r="A78" s="148" t="s">
        <v>112</v>
      </c>
      <c r="B78" s="126" t="s">
        <v>847</v>
      </c>
      <c r="C78" s="127" t="s">
        <v>847</v>
      </c>
      <c r="D78" s="128" t="s">
        <v>847</v>
      </c>
      <c r="E78" s="115" t="s">
        <v>89</v>
      </c>
      <c r="F78" s="25" t="s">
        <v>1023</v>
      </c>
    </row>
    <row r="79" spans="1:6" ht="12.75">
      <c r="A79" s="148" t="s">
        <v>113</v>
      </c>
      <c r="B79" s="126">
        <v>6.116</v>
      </c>
      <c r="C79" s="127">
        <v>9.823</v>
      </c>
      <c r="D79" s="128">
        <v>14.272</v>
      </c>
      <c r="E79" s="115" t="s">
        <v>163</v>
      </c>
      <c r="F79" s="25" t="s">
        <v>1026</v>
      </c>
    </row>
    <row r="80" spans="1:6" ht="12.75">
      <c r="A80" s="148" t="s">
        <v>906</v>
      </c>
      <c r="B80" s="126">
        <v>0.425</v>
      </c>
      <c r="C80" s="127">
        <v>0.142</v>
      </c>
      <c r="D80" s="128" t="s">
        <v>847</v>
      </c>
      <c r="E80" s="115" t="s">
        <v>163</v>
      </c>
      <c r="F80" s="25" t="s">
        <v>1025</v>
      </c>
    </row>
    <row r="81" spans="1:6" ht="12.75">
      <c r="A81" s="148" t="s">
        <v>907</v>
      </c>
      <c r="B81" s="126">
        <v>26.317</v>
      </c>
      <c r="C81" s="127">
        <v>36.794</v>
      </c>
      <c r="D81" s="128">
        <v>128.003</v>
      </c>
      <c r="E81" s="115" t="s">
        <v>163</v>
      </c>
      <c r="F81" s="25" t="s">
        <v>1024</v>
      </c>
    </row>
    <row r="82" spans="1:6" ht="12.75">
      <c r="A82" s="148" t="s">
        <v>908</v>
      </c>
      <c r="B82" s="126">
        <v>0.001</v>
      </c>
      <c r="C82" s="127">
        <v>0.005</v>
      </c>
      <c r="D82" s="128" t="s">
        <v>847</v>
      </c>
      <c r="E82" s="115" t="s">
        <v>163</v>
      </c>
      <c r="F82" s="25" t="s">
        <v>1027</v>
      </c>
    </row>
    <row r="83" spans="1:6" ht="12.75">
      <c r="A83" s="148" t="s">
        <v>909</v>
      </c>
      <c r="B83" s="126">
        <v>47.389</v>
      </c>
      <c r="C83" s="127">
        <v>21.063</v>
      </c>
      <c r="D83" s="128">
        <v>65.894</v>
      </c>
      <c r="E83" s="115" t="s">
        <v>163</v>
      </c>
      <c r="F83" s="25" t="s">
        <v>1026</v>
      </c>
    </row>
    <row r="84" spans="1:6" ht="12.75">
      <c r="A84" s="148" t="s">
        <v>910</v>
      </c>
      <c r="B84" s="126">
        <v>1.448</v>
      </c>
      <c r="C84" s="127">
        <v>1.822</v>
      </c>
      <c r="D84" s="128">
        <v>1483.079</v>
      </c>
      <c r="E84" s="115" t="s">
        <v>163</v>
      </c>
      <c r="F84" s="25" t="s">
        <v>1026</v>
      </c>
    </row>
    <row r="85" spans="1:6" ht="12.75">
      <c r="A85" s="148" t="s">
        <v>911</v>
      </c>
      <c r="B85" s="126">
        <v>64.944</v>
      </c>
      <c r="C85" s="127">
        <v>77.982</v>
      </c>
      <c r="D85" s="128">
        <v>65</v>
      </c>
      <c r="E85" s="115" t="s">
        <v>163</v>
      </c>
      <c r="F85" s="25" t="s">
        <v>1024</v>
      </c>
    </row>
    <row r="86" spans="1:6" ht="12.75">
      <c r="A86" s="148" t="s">
        <v>912</v>
      </c>
      <c r="B86" s="126">
        <v>0</v>
      </c>
      <c r="C86" s="127">
        <v>0</v>
      </c>
      <c r="D86" s="128">
        <v>84.072</v>
      </c>
      <c r="E86" s="115" t="s">
        <v>163</v>
      </c>
      <c r="F86" s="25" t="s">
        <v>1024</v>
      </c>
    </row>
    <row r="87" spans="1:6" ht="12.75">
      <c r="A87" s="148" t="s">
        <v>913</v>
      </c>
      <c r="B87" s="126">
        <v>0.94</v>
      </c>
      <c r="C87" s="127">
        <v>3.498</v>
      </c>
      <c r="D87" s="128">
        <v>0.51</v>
      </c>
      <c r="E87" s="115" t="s">
        <v>163</v>
      </c>
      <c r="F87" s="25" t="s">
        <v>1027</v>
      </c>
    </row>
    <row r="88" spans="1:6" ht="12.75">
      <c r="A88" s="148" t="s">
        <v>114</v>
      </c>
      <c r="B88" s="126">
        <v>101.874</v>
      </c>
      <c r="C88" s="127">
        <v>212.665</v>
      </c>
      <c r="D88" s="128">
        <v>226.075</v>
      </c>
      <c r="E88" s="115" t="s">
        <v>89</v>
      </c>
      <c r="F88" s="25" t="s">
        <v>1027</v>
      </c>
    </row>
    <row r="89" spans="1:6" ht="12.75">
      <c r="A89" s="148" t="s">
        <v>914</v>
      </c>
      <c r="B89" s="126">
        <v>27.039</v>
      </c>
      <c r="C89" s="127">
        <v>64.208</v>
      </c>
      <c r="D89" s="128">
        <v>229.093</v>
      </c>
      <c r="E89" s="115" t="s">
        <v>163</v>
      </c>
      <c r="F89" s="25" t="s">
        <v>1027</v>
      </c>
    </row>
    <row r="90" spans="1:6" ht="12.75">
      <c r="A90" s="148" t="s">
        <v>116</v>
      </c>
      <c r="B90" s="126">
        <v>0.102</v>
      </c>
      <c r="C90" s="127">
        <v>0.435</v>
      </c>
      <c r="D90" s="128">
        <v>13.293</v>
      </c>
      <c r="E90" s="115" t="s">
        <v>89</v>
      </c>
      <c r="F90" s="25" t="s">
        <v>1024</v>
      </c>
    </row>
    <row r="91" spans="1:6" ht="12.75">
      <c r="A91" s="148" t="s">
        <v>915</v>
      </c>
      <c r="B91" s="126">
        <v>0</v>
      </c>
      <c r="C91" s="127">
        <v>0.003</v>
      </c>
      <c r="D91" s="128">
        <v>141.8</v>
      </c>
      <c r="E91" s="115" t="s">
        <v>163</v>
      </c>
      <c r="F91" s="25" t="s">
        <v>1027</v>
      </c>
    </row>
    <row r="92" spans="1:6" ht="12.75">
      <c r="A92" s="148" t="s">
        <v>916</v>
      </c>
      <c r="B92" s="126">
        <v>32.239</v>
      </c>
      <c r="C92" s="127">
        <v>33.352</v>
      </c>
      <c r="D92" s="128">
        <v>63.738</v>
      </c>
      <c r="E92" s="115" t="s">
        <v>163</v>
      </c>
      <c r="F92" s="25" t="s">
        <v>1024</v>
      </c>
    </row>
    <row r="93" spans="1:6" ht="12.75">
      <c r="A93" s="148" t="s">
        <v>917</v>
      </c>
      <c r="B93" s="126">
        <v>0.056</v>
      </c>
      <c r="C93" s="127">
        <v>0.007</v>
      </c>
      <c r="D93" s="128">
        <v>131.49</v>
      </c>
      <c r="E93" s="115" t="s">
        <v>163</v>
      </c>
      <c r="F93" s="25" t="s">
        <v>1024</v>
      </c>
    </row>
    <row r="94" spans="1:6" ht="12.75">
      <c r="A94" s="148" t="s">
        <v>918</v>
      </c>
      <c r="B94" s="126" t="s">
        <v>847</v>
      </c>
      <c r="C94" s="127" t="s">
        <v>847</v>
      </c>
      <c r="D94" s="128">
        <v>4.23</v>
      </c>
      <c r="E94" s="115" t="s">
        <v>163</v>
      </c>
      <c r="F94" s="25" t="s">
        <v>1023</v>
      </c>
    </row>
    <row r="95" spans="1:6" ht="12.75">
      <c r="A95" s="148" t="s">
        <v>919</v>
      </c>
      <c r="B95" s="126" t="s">
        <v>847</v>
      </c>
      <c r="C95" s="127" t="s">
        <v>847</v>
      </c>
      <c r="D95" s="128" t="s">
        <v>847</v>
      </c>
      <c r="E95" s="115" t="s">
        <v>163</v>
      </c>
      <c r="F95" s="25" t="s">
        <v>1026</v>
      </c>
    </row>
    <row r="96" spans="1:6" ht="12.75">
      <c r="A96" s="148" t="s">
        <v>920</v>
      </c>
      <c r="B96" s="126">
        <v>0</v>
      </c>
      <c r="C96" s="127">
        <v>0</v>
      </c>
      <c r="D96" s="128">
        <v>16.259</v>
      </c>
      <c r="E96" s="115" t="s">
        <v>163</v>
      </c>
      <c r="F96" s="25" t="s">
        <v>1025</v>
      </c>
    </row>
    <row r="97" spans="1:6" ht="12.75">
      <c r="A97" s="148" t="s">
        <v>921</v>
      </c>
      <c r="B97" s="126">
        <v>8.4</v>
      </c>
      <c r="C97" s="127">
        <v>1.537</v>
      </c>
      <c r="D97" s="128">
        <v>7.8</v>
      </c>
      <c r="E97" s="115" t="s">
        <v>163</v>
      </c>
      <c r="F97" s="25" t="s">
        <v>1023</v>
      </c>
    </row>
    <row r="98" spans="1:6" ht="12.75">
      <c r="A98" s="148" t="s">
        <v>922</v>
      </c>
      <c r="B98" s="126" t="s">
        <v>847</v>
      </c>
      <c r="C98" s="127" t="s">
        <v>847</v>
      </c>
      <c r="D98" s="128">
        <v>13.551</v>
      </c>
      <c r="E98" s="115" t="s">
        <v>163</v>
      </c>
      <c r="F98" s="25" t="s">
        <v>1026</v>
      </c>
    </row>
    <row r="99" spans="1:6" ht="12.75">
      <c r="A99" s="148" t="s">
        <v>923</v>
      </c>
      <c r="B99" s="126">
        <v>0.679</v>
      </c>
      <c r="C99" s="127">
        <v>1.383</v>
      </c>
      <c r="D99" s="128" t="s">
        <v>847</v>
      </c>
      <c r="E99" s="115" t="s">
        <v>163</v>
      </c>
      <c r="F99" s="25" t="s">
        <v>1025</v>
      </c>
    </row>
    <row r="100" spans="1:6" ht="12.75">
      <c r="A100" s="148" t="s">
        <v>924</v>
      </c>
      <c r="B100" s="126">
        <v>1.265</v>
      </c>
      <c r="C100" s="127">
        <v>0.411</v>
      </c>
      <c r="D100" s="128">
        <v>23.5</v>
      </c>
      <c r="E100" s="115" t="s">
        <v>163</v>
      </c>
      <c r="F100" s="25" t="s">
        <v>1024</v>
      </c>
    </row>
    <row r="101" spans="1:6" ht="12.75">
      <c r="A101" s="148" t="s">
        <v>925</v>
      </c>
      <c r="B101" s="126" t="s">
        <v>847</v>
      </c>
      <c r="C101" s="127" t="s">
        <v>847</v>
      </c>
      <c r="D101" s="128" t="s">
        <v>847</v>
      </c>
      <c r="E101" s="115" t="s">
        <v>163</v>
      </c>
      <c r="F101" s="25" t="s">
        <v>1026</v>
      </c>
    </row>
    <row r="102" spans="1:6" ht="12.75">
      <c r="A102" s="148" t="s">
        <v>926</v>
      </c>
      <c r="B102" s="126" t="s">
        <v>847</v>
      </c>
      <c r="C102" s="127" t="s">
        <v>847</v>
      </c>
      <c r="D102" s="128" t="s">
        <v>847</v>
      </c>
      <c r="E102" s="115" t="s">
        <v>163</v>
      </c>
      <c r="F102" s="25" t="s">
        <v>1023</v>
      </c>
    </row>
    <row r="103" spans="1:6" ht="12.75">
      <c r="A103" s="148" t="s">
        <v>927</v>
      </c>
      <c r="B103" s="126">
        <v>0.006</v>
      </c>
      <c r="C103" s="127">
        <v>0.027</v>
      </c>
      <c r="D103" s="128">
        <v>23.929</v>
      </c>
      <c r="E103" s="115" t="s">
        <v>163</v>
      </c>
      <c r="F103" s="25" t="s">
        <v>1024</v>
      </c>
    </row>
    <row r="104" spans="1:6" ht="12.75">
      <c r="A104" s="148" t="s">
        <v>928</v>
      </c>
      <c r="B104" s="126" t="s">
        <v>847</v>
      </c>
      <c r="C104" s="127" t="s">
        <v>847</v>
      </c>
      <c r="D104" s="128" t="s">
        <v>847</v>
      </c>
      <c r="E104" s="115" t="s">
        <v>163</v>
      </c>
      <c r="F104" s="25" t="s">
        <v>1025</v>
      </c>
    </row>
    <row r="105" spans="1:6" ht="12.75">
      <c r="A105" s="148" t="s">
        <v>929</v>
      </c>
      <c r="B105" s="126">
        <v>32.107</v>
      </c>
      <c r="C105" s="127">
        <v>65.708</v>
      </c>
      <c r="D105" s="128" t="s">
        <v>847</v>
      </c>
      <c r="E105" s="115" t="s">
        <v>163</v>
      </c>
      <c r="F105" s="25" t="s">
        <v>1025</v>
      </c>
    </row>
    <row r="106" spans="1:6" ht="12.75">
      <c r="A106" s="148" t="s">
        <v>930</v>
      </c>
      <c r="B106" s="126">
        <v>0.141</v>
      </c>
      <c r="C106" s="127">
        <v>0.452</v>
      </c>
      <c r="D106" s="128" t="s">
        <v>847</v>
      </c>
      <c r="E106" s="115" t="s">
        <v>163</v>
      </c>
      <c r="F106" s="25" t="s">
        <v>1027</v>
      </c>
    </row>
    <row r="107" spans="1:6" ht="12.75">
      <c r="A107" s="148" t="s">
        <v>931</v>
      </c>
      <c r="B107" s="126">
        <v>0</v>
      </c>
      <c r="C107" s="127">
        <v>0</v>
      </c>
      <c r="D107" s="128" t="s">
        <v>847</v>
      </c>
      <c r="E107" s="115" t="s">
        <v>163</v>
      </c>
      <c r="F107" s="25" t="s">
        <v>1025</v>
      </c>
    </row>
    <row r="108" spans="1:6" ht="12.75">
      <c r="A108" s="148" t="s">
        <v>932</v>
      </c>
      <c r="B108" s="126">
        <v>34.502</v>
      </c>
      <c r="C108" s="127">
        <v>14.22</v>
      </c>
      <c r="D108" s="128">
        <v>153.842</v>
      </c>
      <c r="E108" s="115" t="s">
        <v>163</v>
      </c>
      <c r="F108" s="25" t="s">
        <v>1024</v>
      </c>
    </row>
    <row r="109" spans="1:6" ht="12.75">
      <c r="A109" s="148" t="s">
        <v>933</v>
      </c>
      <c r="B109" s="126">
        <v>0.062</v>
      </c>
      <c r="C109" s="127">
        <v>0.236</v>
      </c>
      <c r="D109" s="128">
        <v>0.348</v>
      </c>
      <c r="E109" s="115" t="s">
        <v>163</v>
      </c>
      <c r="F109" s="25" t="s">
        <v>1023</v>
      </c>
    </row>
    <row r="110" spans="1:6" ht="12.75">
      <c r="A110" s="148" t="s">
        <v>934</v>
      </c>
      <c r="B110" s="126" t="s">
        <v>847</v>
      </c>
      <c r="C110" s="127" t="s">
        <v>847</v>
      </c>
      <c r="D110" s="128" t="s">
        <v>847</v>
      </c>
      <c r="E110" s="115" t="s">
        <v>163</v>
      </c>
      <c r="F110" s="25" t="s">
        <v>1023</v>
      </c>
    </row>
    <row r="111" spans="1:6" ht="12.75">
      <c r="A111" s="148" t="s">
        <v>935</v>
      </c>
      <c r="B111" s="126">
        <v>8.968</v>
      </c>
      <c r="C111" s="127">
        <v>9.209</v>
      </c>
      <c r="D111" s="128">
        <v>28.766</v>
      </c>
      <c r="E111" s="115" t="s">
        <v>163</v>
      </c>
      <c r="F111" s="25" t="s">
        <v>1024</v>
      </c>
    </row>
    <row r="112" spans="1:6" ht="12.75">
      <c r="A112" s="148" t="s">
        <v>936</v>
      </c>
      <c r="B112" s="126" t="s">
        <v>847</v>
      </c>
      <c r="C112" s="127" t="s">
        <v>847</v>
      </c>
      <c r="D112" s="128">
        <v>0.21</v>
      </c>
      <c r="E112" s="115" t="s">
        <v>163</v>
      </c>
      <c r="F112" s="25" t="s">
        <v>1024</v>
      </c>
    </row>
    <row r="113" spans="1:6" ht="12.75">
      <c r="A113" s="148" t="s">
        <v>937</v>
      </c>
      <c r="B113" s="126">
        <v>0</v>
      </c>
      <c r="C113" s="127">
        <v>0</v>
      </c>
      <c r="D113" s="128">
        <v>17.8</v>
      </c>
      <c r="E113" s="115" t="s">
        <v>163</v>
      </c>
      <c r="F113" s="25" t="s">
        <v>1023</v>
      </c>
    </row>
    <row r="114" spans="1:6" ht="12.75">
      <c r="A114" s="148" t="s">
        <v>938</v>
      </c>
      <c r="B114" s="126">
        <v>0</v>
      </c>
      <c r="C114" s="127">
        <v>0</v>
      </c>
      <c r="D114" s="128" t="s">
        <v>847</v>
      </c>
      <c r="E114" s="115" t="s">
        <v>163</v>
      </c>
      <c r="F114" s="25" t="s">
        <v>1025</v>
      </c>
    </row>
    <row r="115" spans="1:6" ht="12.75">
      <c r="A115" s="148" t="s">
        <v>119</v>
      </c>
      <c r="B115" s="126" t="s">
        <v>847</v>
      </c>
      <c r="C115" s="127" t="s">
        <v>847</v>
      </c>
      <c r="D115" s="128" t="s">
        <v>847</v>
      </c>
      <c r="E115" s="115" t="s">
        <v>89</v>
      </c>
      <c r="F115" s="25" t="s">
        <v>1027</v>
      </c>
    </row>
    <row r="116" spans="1:6" ht="12.75">
      <c r="A116" s="148" t="s">
        <v>939</v>
      </c>
      <c r="B116" s="126" t="s">
        <v>847</v>
      </c>
      <c r="C116" s="127" t="s">
        <v>847</v>
      </c>
      <c r="D116" s="128" t="s">
        <v>847</v>
      </c>
      <c r="E116" s="115" t="s">
        <v>163</v>
      </c>
      <c r="F116" s="25" t="s">
        <v>1026</v>
      </c>
    </row>
    <row r="117" spans="1:6" ht="12.75">
      <c r="A117" s="148" t="s">
        <v>940</v>
      </c>
      <c r="B117" s="126">
        <v>0.021</v>
      </c>
      <c r="C117" s="127">
        <v>0.063</v>
      </c>
      <c r="D117" s="128">
        <v>1.383</v>
      </c>
      <c r="E117" s="115" t="s">
        <v>163</v>
      </c>
      <c r="F117" s="25" t="s">
        <v>1024</v>
      </c>
    </row>
    <row r="118" spans="1:6" ht="12.75">
      <c r="A118" s="148" t="s">
        <v>120</v>
      </c>
      <c r="B118" s="126">
        <v>699.657</v>
      </c>
      <c r="C118" s="127">
        <v>636.866</v>
      </c>
      <c r="D118" s="128">
        <v>2131.74</v>
      </c>
      <c r="E118" s="115" t="s">
        <v>89</v>
      </c>
      <c r="F118" s="25" t="s">
        <v>1024</v>
      </c>
    </row>
    <row r="119" spans="1:6" ht="12.75">
      <c r="A119" s="148" t="s">
        <v>941</v>
      </c>
      <c r="B119" s="126" t="s">
        <v>847</v>
      </c>
      <c r="C119" s="127" t="s">
        <v>847</v>
      </c>
      <c r="D119" s="128" t="s">
        <v>847</v>
      </c>
      <c r="E119" s="115" t="s">
        <v>163</v>
      </c>
      <c r="F119" s="25" t="s">
        <v>1026</v>
      </c>
    </row>
    <row r="120" spans="1:6" ht="12.75">
      <c r="A120" s="148" t="s">
        <v>942</v>
      </c>
      <c r="B120" s="126">
        <v>0.831</v>
      </c>
      <c r="C120" s="127">
        <v>1.011</v>
      </c>
      <c r="D120" s="128">
        <v>23.977</v>
      </c>
      <c r="E120" s="115" t="s">
        <v>163</v>
      </c>
      <c r="F120" s="25" t="s">
        <v>1026</v>
      </c>
    </row>
    <row r="121" spans="1:6" ht="12.75">
      <c r="A121" s="148" t="s">
        <v>943</v>
      </c>
      <c r="B121" s="126" t="s">
        <v>847</v>
      </c>
      <c r="C121" s="127" t="s">
        <v>847</v>
      </c>
      <c r="D121" s="128" t="s">
        <v>847</v>
      </c>
      <c r="E121" s="115" t="s">
        <v>163</v>
      </c>
      <c r="F121" s="25" t="s">
        <v>1026</v>
      </c>
    </row>
    <row r="122" spans="1:6" ht="12.75">
      <c r="A122" s="148" t="s">
        <v>944</v>
      </c>
      <c r="B122" s="126">
        <v>0.334</v>
      </c>
      <c r="C122" s="127">
        <v>0.129</v>
      </c>
      <c r="D122" s="128">
        <v>17.665</v>
      </c>
      <c r="E122" s="115" t="s">
        <v>163</v>
      </c>
      <c r="F122" s="25" t="s">
        <v>1024</v>
      </c>
    </row>
    <row r="123" spans="1:6" ht="12.75">
      <c r="A123" s="148" t="s">
        <v>945</v>
      </c>
      <c r="B123" s="126" t="s">
        <v>847</v>
      </c>
      <c r="C123" s="127" t="s">
        <v>847</v>
      </c>
      <c r="D123" s="128">
        <v>0.022</v>
      </c>
      <c r="E123" s="115" t="s">
        <v>89</v>
      </c>
      <c r="F123" s="25" t="s">
        <v>1027</v>
      </c>
    </row>
    <row r="124" spans="1:6" ht="12.75">
      <c r="A124" s="148" t="s">
        <v>946</v>
      </c>
      <c r="B124" s="126">
        <v>61.539</v>
      </c>
      <c r="C124" s="127">
        <v>106.461</v>
      </c>
      <c r="D124" s="128">
        <v>143.128</v>
      </c>
      <c r="E124" s="115" t="s">
        <v>163</v>
      </c>
      <c r="F124" s="25" t="s">
        <v>1026</v>
      </c>
    </row>
    <row r="125" spans="1:6" ht="12.75">
      <c r="A125" s="148" t="s">
        <v>947</v>
      </c>
      <c r="B125" s="126" t="s">
        <v>847</v>
      </c>
      <c r="C125" s="127" t="s">
        <v>847</v>
      </c>
      <c r="D125" s="128" t="s">
        <v>847</v>
      </c>
      <c r="E125" s="115" t="s">
        <v>163</v>
      </c>
      <c r="F125" s="25" t="s">
        <v>1023</v>
      </c>
    </row>
    <row r="126" spans="1:6" ht="12.75">
      <c r="A126" s="148" t="s">
        <v>948</v>
      </c>
      <c r="B126" s="126" t="s">
        <v>847</v>
      </c>
      <c r="C126" s="127" t="s">
        <v>847</v>
      </c>
      <c r="D126" s="128" t="s">
        <v>847</v>
      </c>
      <c r="E126" s="115" t="s">
        <v>163</v>
      </c>
      <c r="F126" s="25" t="s">
        <v>1023</v>
      </c>
    </row>
    <row r="127" spans="1:6" ht="12.75">
      <c r="A127" s="148" t="s">
        <v>949</v>
      </c>
      <c r="B127" s="126">
        <v>0</v>
      </c>
      <c r="C127" s="127">
        <v>0.001</v>
      </c>
      <c r="D127" s="128">
        <v>0.789</v>
      </c>
      <c r="E127" s="115" t="s">
        <v>163</v>
      </c>
      <c r="F127" s="25" t="s">
        <v>1024</v>
      </c>
    </row>
    <row r="128" spans="1:6" ht="12.75">
      <c r="A128" s="148" t="s">
        <v>950</v>
      </c>
      <c r="B128" s="126">
        <v>0</v>
      </c>
      <c r="C128" s="127">
        <v>0</v>
      </c>
      <c r="D128" s="128">
        <v>27.203</v>
      </c>
      <c r="E128" s="115" t="s">
        <v>163</v>
      </c>
      <c r="F128" s="25" t="s">
        <v>1023</v>
      </c>
    </row>
    <row r="129" spans="1:6" ht="12.75">
      <c r="A129" s="148" t="s">
        <v>123</v>
      </c>
      <c r="B129" s="126">
        <v>474.013</v>
      </c>
      <c r="C129" s="127">
        <v>1167.422</v>
      </c>
      <c r="D129" s="128">
        <v>380</v>
      </c>
      <c r="E129" s="115" t="s">
        <v>89</v>
      </c>
      <c r="F129" s="25" t="s">
        <v>1027</v>
      </c>
    </row>
    <row r="130" spans="1:6" ht="12.75">
      <c r="A130" s="148" t="s">
        <v>951</v>
      </c>
      <c r="B130" s="126">
        <v>0.001</v>
      </c>
      <c r="C130" s="127">
        <v>0.003</v>
      </c>
      <c r="D130" s="128" t="s">
        <v>847</v>
      </c>
      <c r="E130" s="115" t="s">
        <v>163</v>
      </c>
      <c r="F130" s="25" t="s">
        <v>1025</v>
      </c>
    </row>
    <row r="131" spans="1:6" ht="12.75">
      <c r="A131" s="148" t="s">
        <v>125</v>
      </c>
      <c r="B131" s="126">
        <v>3.18</v>
      </c>
      <c r="C131" s="127">
        <v>15.598</v>
      </c>
      <c r="D131" s="128">
        <v>4.967</v>
      </c>
      <c r="E131" s="115" t="s">
        <v>89</v>
      </c>
      <c r="F131" s="25" t="s">
        <v>1027</v>
      </c>
    </row>
    <row r="132" spans="1:6" ht="12.75">
      <c r="A132" s="148" t="s">
        <v>127</v>
      </c>
      <c r="B132" s="126">
        <v>1.237</v>
      </c>
      <c r="C132" s="127">
        <v>1.449</v>
      </c>
      <c r="D132" s="128" t="s">
        <v>847</v>
      </c>
      <c r="E132" s="115" t="s">
        <v>163</v>
      </c>
      <c r="F132" s="25" t="s">
        <v>1026</v>
      </c>
    </row>
    <row r="133" spans="1:6" ht="12.75">
      <c r="A133" s="148" t="s">
        <v>952</v>
      </c>
      <c r="B133" s="126">
        <v>0.009</v>
      </c>
      <c r="C133" s="127">
        <v>0.001</v>
      </c>
      <c r="D133" s="128">
        <v>21.027</v>
      </c>
      <c r="E133" s="115" t="s">
        <v>163</v>
      </c>
      <c r="F133" s="25" t="s">
        <v>1023</v>
      </c>
    </row>
    <row r="134" spans="1:6" ht="12.75">
      <c r="A134" s="148" t="s">
        <v>953</v>
      </c>
      <c r="B134" s="126" t="s">
        <v>847</v>
      </c>
      <c r="C134" s="127" t="s">
        <v>847</v>
      </c>
      <c r="D134" s="128">
        <v>449.594</v>
      </c>
      <c r="E134" s="115" t="s">
        <v>163</v>
      </c>
      <c r="F134" s="25" t="s">
        <v>1026</v>
      </c>
    </row>
    <row r="135" spans="1:6" ht="12.75">
      <c r="A135" s="148" t="s">
        <v>954</v>
      </c>
      <c r="B135" s="126" t="s">
        <v>847</v>
      </c>
      <c r="C135" s="127" t="s">
        <v>847</v>
      </c>
      <c r="D135" s="128">
        <v>47.4</v>
      </c>
      <c r="E135" s="115" t="s">
        <v>163</v>
      </c>
      <c r="F135" s="25" t="s">
        <v>1023</v>
      </c>
    </row>
    <row r="136" spans="1:6" ht="12.75">
      <c r="A136" s="148" t="s">
        <v>955</v>
      </c>
      <c r="B136" s="126">
        <v>0.008</v>
      </c>
      <c r="C136" s="127">
        <v>0.033</v>
      </c>
      <c r="D136" s="128" t="s">
        <v>847</v>
      </c>
      <c r="E136" s="115" t="s">
        <v>163</v>
      </c>
      <c r="F136" s="25" t="s">
        <v>1027</v>
      </c>
    </row>
    <row r="137" spans="1:6" ht="12.75">
      <c r="A137" s="148" t="s">
        <v>956</v>
      </c>
      <c r="B137" s="126">
        <v>7.5</v>
      </c>
      <c r="C137" s="127">
        <v>3.298</v>
      </c>
      <c r="D137" s="128">
        <v>12.298</v>
      </c>
      <c r="E137" s="115" t="s">
        <v>163</v>
      </c>
      <c r="F137" s="25" t="s">
        <v>1025</v>
      </c>
    </row>
    <row r="138" spans="1:6" ht="12.75">
      <c r="A138" s="148" t="s">
        <v>957</v>
      </c>
      <c r="B138" s="126">
        <v>0</v>
      </c>
      <c r="C138" s="127">
        <v>0</v>
      </c>
      <c r="D138" s="128" t="s">
        <v>847</v>
      </c>
      <c r="E138" s="115" t="s">
        <v>163</v>
      </c>
      <c r="F138" s="25" t="s">
        <v>1026</v>
      </c>
    </row>
    <row r="139" spans="1:6" ht="12.75">
      <c r="A139" s="148" t="s">
        <v>958</v>
      </c>
      <c r="B139" s="126">
        <v>0.212</v>
      </c>
      <c r="C139" s="127">
        <v>0.271</v>
      </c>
      <c r="D139" s="128">
        <v>8.973</v>
      </c>
      <c r="E139" s="115" t="s">
        <v>163</v>
      </c>
      <c r="F139" s="25" t="s">
        <v>1026</v>
      </c>
    </row>
    <row r="140" spans="1:6" ht="12.75">
      <c r="A140" s="148" t="s">
        <v>129</v>
      </c>
      <c r="B140" s="126">
        <v>0</v>
      </c>
      <c r="C140" s="127">
        <v>0</v>
      </c>
      <c r="D140" s="128">
        <v>2.773</v>
      </c>
      <c r="E140" s="115" t="s">
        <v>163</v>
      </c>
      <c r="F140" s="25" t="s">
        <v>1024</v>
      </c>
    </row>
    <row r="141" spans="1:6" ht="12.75">
      <c r="A141" s="148" t="s">
        <v>959</v>
      </c>
      <c r="B141" s="126" t="s">
        <v>847</v>
      </c>
      <c r="C141" s="127" t="s">
        <v>847</v>
      </c>
      <c r="D141" s="128" t="s">
        <v>847</v>
      </c>
      <c r="E141" s="115" t="s">
        <v>163</v>
      </c>
      <c r="F141" s="25" t="s">
        <v>1026</v>
      </c>
    </row>
    <row r="142" spans="1:6" ht="12.75">
      <c r="A142" s="148" t="s">
        <v>960</v>
      </c>
      <c r="B142" s="126">
        <v>0</v>
      </c>
      <c r="C142" s="127">
        <v>0</v>
      </c>
      <c r="D142" s="128">
        <v>5.312</v>
      </c>
      <c r="E142" s="115" t="s">
        <v>163</v>
      </c>
      <c r="F142" s="25" t="s">
        <v>1026</v>
      </c>
    </row>
    <row r="143" spans="1:6" ht="12.75">
      <c r="A143" s="148" t="s">
        <v>961</v>
      </c>
      <c r="B143" s="126">
        <v>0.379</v>
      </c>
      <c r="C143" s="127">
        <v>0.668</v>
      </c>
      <c r="D143" s="128">
        <v>11.519</v>
      </c>
      <c r="E143" s="115" t="s">
        <v>163</v>
      </c>
      <c r="F143" s="25" t="s">
        <v>1024</v>
      </c>
    </row>
    <row r="144" spans="1:6" ht="12.75">
      <c r="A144" s="148" t="s">
        <v>962</v>
      </c>
      <c r="B144" s="126">
        <v>0.023</v>
      </c>
      <c r="C144" s="127">
        <v>0.01</v>
      </c>
      <c r="D144" s="128">
        <v>21.003</v>
      </c>
      <c r="E144" s="115" t="s">
        <v>163</v>
      </c>
      <c r="F144" s="25" t="s">
        <v>1026</v>
      </c>
    </row>
    <row r="145" spans="1:6" ht="12.75">
      <c r="A145" s="148" t="s">
        <v>130</v>
      </c>
      <c r="B145" s="126">
        <v>12.766</v>
      </c>
      <c r="C145" s="127">
        <v>14.918</v>
      </c>
      <c r="D145" s="128" t="s">
        <v>847</v>
      </c>
      <c r="E145" s="115" t="s">
        <v>89</v>
      </c>
      <c r="F145" s="25" t="s">
        <v>1027</v>
      </c>
    </row>
    <row r="146" spans="1:6" ht="12.75">
      <c r="A146" s="148" t="s">
        <v>963</v>
      </c>
      <c r="B146" s="126">
        <v>2.368</v>
      </c>
      <c r="C146" s="127">
        <v>5.557</v>
      </c>
      <c r="D146" s="128">
        <v>1.295</v>
      </c>
      <c r="E146" s="115" t="s">
        <v>163</v>
      </c>
      <c r="F146" s="25" t="s">
        <v>1027</v>
      </c>
    </row>
    <row r="147" spans="1:6" ht="12.75">
      <c r="A147" s="148" t="s">
        <v>964</v>
      </c>
      <c r="B147" s="126">
        <v>0.001</v>
      </c>
      <c r="C147" s="127">
        <v>0.001</v>
      </c>
      <c r="D147" s="128">
        <v>0.92</v>
      </c>
      <c r="E147" s="115" t="s">
        <v>163</v>
      </c>
      <c r="F147" s="25" t="s">
        <v>1025</v>
      </c>
    </row>
    <row r="148" spans="1:6" ht="12.75">
      <c r="A148" s="148" t="s">
        <v>965</v>
      </c>
      <c r="B148" s="126">
        <v>17.328</v>
      </c>
      <c r="C148" s="127">
        <v>63.135</v>
      </c>
      <c r="D148" s="128">
        <v>262.257</v>
      </c>
      <c r="E148" s="115" t="s">
        <v>163</v>
      </c>
      <c r="F148" s="25" t="s">
        <v>1027</v>
      </c>
    </row>
    <row r="149" spans="1:6" ht="12.75">
      <c r="A149" s="148" t="s">
        <v>966</v>
      </c>
      <c r="B149" s="126">
        <v>0.983</v>
      </c>
      <c r="C149" s="127">
        <v>1.283</v>
      </c>
      <c r="D149" s="128">
        <v>253.505</v>
      </c>
      <c r="E149" s="115" t="s">
        <v>163</v>
      </c>
      <c r="F149" s="25" t="s">
        <v>1024</v>
      </c>
    </row>
    <row r="150" spans="1:6" ht="12.75">
      <c r="A150" s="148" t="s">
        <v>967</v>
      </c>
      <c r="B150" s="126">
        <v>0.025</v>
      </c>
      <c r="C150" s="127">
        <v>0.006</v>
      </c>
      <c r="D150" s="128" t="s">
        <v>847</v>
      </c>
      <c r="E150" s="115" t="s">
        <v>163</v>
      </c>
      <c r="F150" s="25" t="s">
        <v>1025</v>
      </c>
    </row>
    <row r="151" spans="1:6" ht="12.75">
      <c r="A151" s="148" t="s">
        <v>968</v>
      </c>
      <c r="B151" s="126">
        <v>0.025</v>
      </c>
      <c r="C151" s="127">
        <v>0.064</v>
      </c>
      <c r="D151" s="128">
        <v>4.9</v>
      </c>
      <c r="E151" s="115" t="s">
        <v>163</v>
      </c>
      <c r="F151" s="25" t="s">
        <v>1023</v>
      </c>
    </row>
    <row r="152" spans="1:6" ht="12.75">
      <c r="A152" s="148" t="s">
        <v>132</v>
      </c>
      <c r="B152" s="126" t="s">
        <v>847</v>
      </c>
      <c r="C152" s="127" t="s">
        <v>847</v>
      </c>
      <c r="D152" s="128">
        <v>0.051</v>
      </c>
      <c r="E152" s="115" t="s">
        <v>89</v>
      </c>
      <c r="F152" s="25" t="s">
        <v>1025</v>
      </c>
    </row>
    <row r="153" spans="1:6" ht="12.75">
      <c r="A153" s="148" t="s">
        <v>133</v>
      </c>
      <c r="B153" s="126">
        <v>0</v>
      </c>
      <c r="C153" s="127">
        <v>0</v>
      </c>
      <c r="D153" s="128" t="s">
        <v>847</v>
      </c>
      <c r="E153" s="115" t="s">
        <v>89</v>
      </c>
      <c r="F153" s="25" t="s">
        <v>1024</v>
      </c>
    </row>
    <row r="154" spans="1:6" ht="12.75">
      <c r="A154" s="148" t="s">
        <v>969</v>
      </c>
      <c r="B154" s="126" t="s">
        <v>847</v>
      </c>
      <c r="C154" s="127" t="s">
        <v>847</v>
      </c>
      <c r="D154" s="128" t="s">
        <v>847</v>
      </c>
      <c r="E154" s="115" t="s">
        <v>163</v>
      </c>
      <c r="F154" s="25" t="s">
        <v>1027</v>
      </c>
    </row>
    <row r="155" spans="1:6" ht="12.75">
      <c r="A155" s="148" t="s">
        <v>134</v>
      </c>
      <c r="B155" s="126">
        <v>0</v>
      </c>
      <c r="C155" s="127">
        <v>0</v>
      </c>
      <c r="D155" s="128">
        <v>0.532</v>
      </c>
      <c r="E155" s="115" t="s">
        <v>89</v>
      </c>
      <c r="F155" s="25" t="s">
        <v>1024</v>
      </c>
    </row>
    <row r="156" spans="1:6" ht="12.75">
      <c r="A156" s="148" t="s">
        <v>970</v>
      </c>
      <c r="B156" s="126" t="s">
        <v>847</v>
      </c>
      <c r="C156" s="127" t="s">
        <v>847</v>
      </c>
      <c r="D156" s="128" t="s">
        <v>847</v>
      </c>
      <c r="E156" s="115" t="s">
        <v>163</v>
      </c>
      <c r="F156" s="25" t="s">
        <v>1026</v>
      </c>
    </row>
    <row r="157" spans="1:6" ht="12.75">
      <c r="A157" s="148" t="s">
        <v>971</v>
      </c>
      <c r="B157" s="126" t="s">
        <v>847</v>
      </c>
      <c r="C157" s="127" t="s">
        <v>847</v>
      </c>
      <c r="D157" s="128" t="s">
        <v>847</v>
      </c>
      <c r="E157" s="115" t="s">
        <v>163</v>
      </c>
      <c r="F157" s="25" t="s">
        <v>1026</v>
      </c>
    </row>
    <row r="158" spans="1:6" ht="12.75">
      <c r="A158" s="148" t="s">
        <v>972</v>
      </c>
      <c r="B158" s="126">
        <v>1.8</v>
      </c>
      <c r="C158" s="127">
        <v>0.553</v>
      </c>
      <c r="D158" s="128" t="s">
        <v>847</v>
      </c>
      <c r="E158" s="115" t="s">
        <v>163</v>
      </c>
      <c r="F158" s="25" t="s">
        <v>1025</v>
      </c>
    </row>
    <row r="159" spans="1:6" ht="12.75">
      <c r="A159" s="148" t="s">
        <v>973</v>
      </c>
      <c r="B159" s="126">
        <v>0.047</v>
      </c>
      <c r="C159" s="127">
        <v>0.05</v>
      </c>
      <c r="D159" s="128" t="s">
        <v>847</v>
      </c>
      <c r="E159" s="115" t="s">
        <v>163</v>
      </c>
      <c r="F159" s="25" t="s">
        <v>1026</v>
      </c>
    </row>
    <row r="160" spans="1:6" ht="12.75">
      <c r="A160" s="148" t="s">
        <v>974</v>
      </c>
      <c r="B160" s="126">
        <v>10.58</v>
      </c>
      <c r="C160" s="127">
        <v>4.632</v>
      </c>
      <c r="D160" s="128">
        <v>145.206</v>
      </c>
      <c r="E160" s="115" t="s">
        <v>163</v>
      </c>
      <c r="F160" s="25" t="s">
        <v>1024</v>
      </c>
    </row>
    <row r="161" spans="1:6" ht="12.75">
      <c r="A161" s="148" t="s">
        <v>975</v>
      </c>
      <c r="B161" s="126">
        <v>0</v>
      </c>
      <c r="C161" s="127">
        <v>0</v>
      </c>
      <c r="D161" s="128" t="s">
        <v>847</v>
      </c>
      <c r="E161" s="115" t="s">
        <v>163</v>
      </c>
      <c r="F161" s="25" t="s">
        <v>1024</v>
      </c>
    </row>
    <row r="162" spans="1:6" ht="12.75">
      <c r="A162" s="148" t="s">
        <v>976</v>
      </c>
      <c r="B162" s="126" t="s">
        <v>847</v>
      </c>
      <c r="C162" s="127" t="s">
        <v>847</v>
      </c>
      <c r="D162" s="128" t="s">
        <v>847</v>
      </c>
      <c r="E162" s="115" t="s">
        <v>163</v>
      </c>
      <c r="F162" s="25" t="s">
        <v>1023</v>
      </c>
    </row>
    <row r="163" spans="1:6" ht="12.75">
      <c r="A163" s="148" t="s">
        <v>977</v>
      </c>
      <c r="B163" s="126">
        <v>0.895</v>
      </c>
      <c r="C163" s="127">
        <v>2.209</v>
      </c>
      <c r="D163" s="128" t="s">
        <v>847</v>
      </c>
      <c r="E163" s="115" t="s">
        <v>163</v>
      </c>
      <c r="F163" s="25" t="s">
        <v>1025</v>
      </c>
    </row>
    <row r="164" spans="1:6" ht="12.75">
      <c r="A164" s="148" t="s">
        <v>978</v>
      </c>
      <c r="B164" s="126">
        <v>0.619</v>
      </c>
      <c r="C164" s="127">
        <v>2.54</v>
      </c>
      <c r="D164" s="128">
        <v>23</v>
      </c>
      <c r="E164" s="115" t="s">
        <v>163</v>
      </c>
      <c r="F164" s="25" t="s">
        <v>1027</v>
      </c>
    </row>
    <row r="165" spans="1:6" ht="12.75">
      <c r="A165" s="148" t="s">
        <v>979</v>
      </c>
      <c r="B165" s="126">
        <v>30.32</v>
      </c>
      <c r="C165" s="127">
        <v>61.077</v>
      </c>
      <c r="D165" s="128">
        <v>3.701</v>
      </c>
      <c r="E165" s="115" t="s">
        <v>163</v>
      </c>
      <c r="F165" s="25" t="s">
        <v>1027</v>
      </c>
    </row>
    <row r="166" spans="1:6" ht="12.75">
      <c r="A166" s="148" t="s">
        <v>980</v>
      </c>
      <c r="B166" s="126" t="s">
        <v>847</v>
      </c>
      <c r="C166" s="127" t="s">
        <v>847</v>
      </c>
      <c r="D166" s="128" t="s">
        <v>847</v>
      </c>
      <c r="E166" s="115" t="s">
        <v>163</v>
      </c>
      <c r="F166" s="25" t="s">
        <v>1026</v>
      </c>
    </row>
    <row r="167" spans="1:6" ht="12.75">
      <c r="A167" s="148" t="s">
        <v>981</v>
      </c>
      <c r="B167" s="126" t="s">
        <v>847</v>
      </c>
      <c r="C167" s="127" t="s">
        <v>847</v>
      </c>
      <c r="D167" s="128" t="s">
        <v>847</v>
      </c>
      <c r="E167" s="115" t="s">
        <v>163</v>
      </c>
      <c r="F167" s="25" t="s">
        <v>1023</v>
      </c>
    </row>
    <row r="168" spans="1:6" ht="12.75">
      <c r="A168" s="148" t="s">
        <v>982</v>
      </c>
      <c r="B168" s="126">
        <v>0.555</v>
      </c>
      <c r="C168" s="127">
        <v>0.77</v>
      </c>
      <c r="D168" s="128">
        <v>0.85</v>
      </c>
      <c r="E168" s="115" t="s">
        <v>163</v>
      </c>
      <c r="F168" s="25" t="s">
        <v>1024</v>
      </c>
    </row>
    <row r="169" spans="1:6" ht="12.75">
      <c r="A169" s="148" t="s">
        <v>135</v>
      </c>
      <c r="B169" s="126">
        <v>511.34</v>
      </c>
      <c r="C169" s="127">
        <v>845.182</v>
      </c>
      <c r="D169" s="128">
        <v>921.089</v>
      </c>
      <c r="E169" s="115" t="s">
        <v>89</v>
      </c>
      <c r="F169" s="25" t="s">
        <v>1027</v>
      </c>
    </row>
    <row r="170" spans="1:6" ht="12.75">
      <c r="A170" s="148" t="s">
        <v>983</v>
      </c>
      <c r="B170" s="126">
        <v>0</v>
      </c>
      <c r="C170" s="127">
        <v>0</v>
      </c>
      <c r="D170" s="128">
        <v>44.4</v>
      </c>
      <c r="E170" s="115" t="s">
        <v>163</v>
      </c>
      <c r="F170" s="25" t="s">
        <v>1026</v>
      </c>
    </row>
    <row r="171" spans="1:6" ht="12.75">
      <c r="A171" s="148" t="s">
        <v>984</v>
      </c>
      <c r="B171" s="126">
        <v>0</v>
      </c>
      <c r="C171" s="127">
        <v>0</v>
      </c>
      <c r="D171" s="128">
        <v>13.335</v>
      </c>
      <c r="E171" s="115" t="s">
        <v>163</v>
      </c>
      <c r="F171" s="25" t="s">
        <v>1026</v>
      </c>
    </row>
    <row r="172" spans="1:6" ht="12.75">
      <c r="A172" s="148" t="s">
        <v>985</v>
      </c>
      <c r="B172" s="126">
        <v>0.003</v>
      </c>
      <c r="C172" s="127">
        <v>0.001</v>
      </c>
      <c r="D172" s="128" t="s">
        <v>847</v>
      </c>
      <c r="E172" s="115" t="s">
        <v>163</v>
      </c>
      <c r="F172" s="25" t="s">
        <v>1024</v>
      </c>
    </row>
    <row r="173" spans="1:6" ht="12.75">
      <c r="A173" s="148" t="s">
        <v>986</v>
      </c>
      <c r="B173" s="126">
        <v>0</v>
      </c>
      <c r="C173" s="127">
        <v>0</v>
      </c>
      <c r="D173" s="128" t="s">
        <v>847</v>
      </c>
      <c r="E173" s="115" t="s">
        <v>163</v>
      </c>
      <c r="F173" s="25" t="s">
        <v>1026</v>
      </c>
    </row>
    <row r="174" spans="1:6" ht="12.75">
      <c r="A174" s="148" t="s">
        <v>987</v>
      </c>
      <c r="B174" s="126">
        <v>0.11</v>
      </c>
      <c r="C174" s="127">
        <v>0.425</v>
      </c>
      <c r="D174" s="128" t="s">
        <v>847</v>
      </c>
      <c r="E174" s="115" t="s">
        <v>163</v>
      </c>
      <c r="F174" s="25" t="s">
        <v>1027</v>
      </c>
    </row>
    <row r="175" spans="1:6" ht="12.75">
      <c r="A175" s="148" t="s">
        <v>988</v>
      </c>
      <c r="B175" s="126">
        <v>0.007</v>
      </c>
      <c r="C175" s="127">
        <v>0.017</v>
      </c>
      <c r="D175" s="128">
        <v>0.343</v>
      </c>
      <c r="E175" s="115" t="s">
        <v>163</v>
      </c>
      <c r="F175" s="25" t="s">
        <v>1027</v>
      </c>
    </row>
    <row r="176" spans="1:6" ht="12.75">
      <c r="A176" s="148" t="s">
        <v>989</v>
      </c>
      <c r="B176" s="126">
        <v>14.828</v>
      </c>
      <c r="C176" s="127">
        <v>5.412</v>
      </c>
      <c r="D176" s="128">
        <v>58.966</v>
      </c>
      <c r="E176" s="115" t="s">
        <v>163</v>
      </c>
      <c r="F176" s="25" t="s">
        <v>1026</v>
      </c>
    </row>
    <row r="177" spans="1:6" ht="12.75">
      <c r="A177" s="148" t="s">
        <v>990</v>
      </c>
      <c r="B177" s="126">
        <v>0.134</v>
      </c>
      <c r="C177" s="127">
        <v>0.303</v>
      </c>
      <c r="D177" s="128">
        <v>21.611</v>
      </c>
      <c r="E177" s="115" t="s">
        <v>163</v>
      </c>
      <c r="F177" s="25" t="s">
        <v>1025</v>
      </c>
    </row>
    <row r="178" spans="1:6" ht="12.75">
      <c r="A178" s="148" t="s">
        <v>991</v>
      </c>
      <c r="B178" s="126" t="s">
        <v>847</v>
      </c>
      <c r="C178" s="127" t="s">
        <v>847</v>
      </c>
      <c r="D178" s="128" t="s">
        <v>847</v>
      </c>
      <c r="E178" s="115" t="s">
        <v>163</v>
      </c>
      <c r="F178" s="25" t="s">
        <v>1023</v>
      </c>
    </row>
    <row r="179" spans="1:6" ht="12.75">
      <c r="A179" s="148" t="s">
        <v>992</v>
      </c>
      <c r="B179" s="126" t="s">
        <v>847</v>
      </c>
      <c r="C179" s="127" t="s">
        <v>847</v>
      </c>
      <c r="D179" s="128">
        <v>13.88</v>
      </c>
      <c r="E179" s="115" t="s">
        <v>163</v>
      </c>
      <c r="F179" s="25" t="s">
        <v>1023</v>
      </c>
    </row>
    <row r="180" spans="1:6" ht="12.75">
      <c r="A180" s="148" t="s">
        <v>993</v>
      </c>
      <c r="B180" s="126">
        <v>13.68</v>
      </c>
      <c r="C180" s="127">
        <v>5.714</v>
      </c>
      <c r="D180" s="128">
        <v>17.632</v>
      </c>
      <c r="E180" s="115" t="s">
        <v>163</v>
      </c>
      <c r="F180" s="25" t="s">
        <v>1024</v>
      </c>
    </row>
    <row r="181" spans="1:6" ht="12.75">
      <c r="A181" s="148" t="s">
        <v>994</v>
      </c>
      <c r="B181" s="126" t="s">
        <v>847</v>
      </c>
      <c r="C181" s="127" t="s">
        <v>847</v>
      </c>
      <c r="D181" s="128" t="s">
        <v>847</v>
      </c>
      <c r="E181" s="115" t="s">
        <v>163</v>
      </c>
      <c r="F181" s="25" t="s">
        <v>1026</v>
      </c>
    </row>
    <row r="182" spans="1:6" ht="12.75">
      <c r="A182" s="148" t="s">
        <v>995</v>
      </c>
      <c r="B182" s="126">
        <v>0</v>
      </c>
      <c r="C182" s="127">
        <v>0</v>
      </c>
      <c r="D182" s="128" t="s">
        <v>847</v>
      </c>
      <c r="E182" s="115" t="s">
        <v>163</v>
      </c>
      <c r="F182" s="25" t="s">
        <v>1023</v>
      </c>
    </row>
    <row r="183" spans="1:6" ht="12.75">
      <c r="A183" s="148" t="s">
        <v>996</v>
      </c>
      <c r="B183" s="126" t="s">
        <v>847</v>
      </c>
      <c r="C183" s="127" t="s">
        <v>847</v>
      </c>
      <c r="D183" s="128" t="s">
        <v>847</v>
      </c>
      <c r="E183" s="115" t="s">
        <v>163</v>
      </c>
      <c r="F183" s="25" t="s">
        <v>1024</v>
      </c>
    </row>
    <row r="184" spans="1:6" ht="12.75">
      <c r="A184" s="148" t="s">
        <v>137</v>
      </c>
      <c r="B184" s="126">
        <v>0.499</v>
      </c>
      <c r="C184" s="127">
        <v>0.57</v>
      </c>
      <c r="D184" s="128">
        <v>1.017</v>
      </c>
      <c r="E184" s="115" t="s">
        <v>89</v>
      </c>
      <c r="F184" s="25" t="s">
        <v>1025</v>
      </c>
    </row>
    <row r="185" spans="1:6" ht="12.75">
      <c r="A185" s="148" t="s">
        <v>997</v>
      </c>
      <c r="B185" s="126">
        <v>0.407</v>
      </c>
      <c r="C185" s="127">
        <v>0.308</v>
      </c>
      <c r="D185" s="128">
        <v>268</v>
      </c>
      <c r="E185" s="115" t="s">
        <v>163</v>
      </c>
      <c r="F185" s="25" t="s">
        <v>1024</v>
      </c>
    </row>
    <row r="186" spans="1:6" ht="12.75">
      <c r="A186" s="148" t="s">
        <v>998</v>
      </c>
      <c r="B186" s="126">
        <v>68.599</v>
      </c>
      <c r="C186" s="127">
        <v>77.621</v>
      </c>
      <c r="D186" s="128">
        <v>1975.269</v>
      </c>
      <c r="E186" s="115" t="s">
        <v>163</v>
      </c>
      <c r="F186" s="25" t="s">
        <v>1024</v>
      </c>
    </row>
    <row r="187" spans="1:6" ht="12.75">
      <c r="A187" s="148" t="s">
        <v>999</v>
      </c>
      <c r="B187" s="126" t="s">
        <v>847</v>
      </c>
      <c r="C187" s="127" t="s">
        <v>847</v>
      </c>
      <c r="D187" s="128" t="s">
        <v>847</v>
      </c>
      <c r="E187" s="115" t="s">
        <v>163</v>
      </c>
      <c r="F187" s="25" t="s">
        <v>1024</v>
      </c>
    </row>
    <row r="188" spans="1:6" ht="12.75">
      <c r="A188" s="148" t="s">
        <v>1000</v>
      </c>
      <c r="B188" s="126" t="s">
        <v>847</v>
      </c>
      <c r="C188" s="127" t="s">
        <v>847</v>
      </c>
      <c r="D188" s="128" t="s">
        <v>847</v>
      </c>
      <c r="E188" s="115" t="s">
        <v>163</v>
      </c>
      <c r="F188" s="25" t="s">
        <v>1024</v>
      </c>
    </row>
    <row r="189" spans="1:6" ht="12.75">
      <c r="A189" s="148" t="s">
        <v>1001</v>
      </c>
      <c r="B189" s="126">
        <v>0</v>
      </c>
      <c r="C189" s="127">
        <v>0</v>
      </c>
      <c r="D189" s="128" t="s">
        <v>847</v>
      </c>
      <c r="E189" s="115" t="s">
        <v>163</v>
      </c>
      <c r="F189" s="25" t="s">
        <v>1023</v>
      </c>
    </row>
    <row r="190" spans="1:6" ht="12.75">
      <c r="A190" s="148" t="s">
        <v>1002</v>
      </c>
      <c r="B190" s="126">
        <v>0.194</v>
      </c>
      <c r="C190" s="127">
        <v>0.138</v>
      </c>
      <c r="D190" s="128">
        <v>185.2</v>
      </c>
      <c r="E190" s="115" t="s">
        <v>163</v>
      </c>
      <c r="F190" s="25" t="s">
        <v>1026</v>
      </c>
    </row>
    <row r="191" spans="1:6" ht="12.75">
      <c r="A191" s="148" t="s">
        <v>1003</v>
      </c>
      <c r="B191" s="126">
        <v>2.27</v>
      </c>
      <c r="C191" s="127">
        <v>1.569</v>
      </c>
      <c r="D191" s="128">
        <v>3.298</v>
      </c>
      <c r="E191" s="115" t="s">
        <v>163</v>
      </c>
      <c r="F191" s="25" t="s">
        <v>1025</v>
      </c>
    </row>
    <row r="192" spans="1:6" ht="12.75">
      <c r="A192" s="148" t="s">
        <v>1004</v>
      </c>
      <c r="B192" s="126">
        <v>0.715</v>
      </c>
      <c r="C192" s="127">
        <v>3.419</v>
      </c>
      <c r="D192" s="128">
        <v>19.1</v>
      </c>
      <c r="E192" s="115" t="s">
        <v>163</v>
      </c>
      <c r="F192" s="25" t="s">
        <v>1027</v>
      </c>
    </row>
    <row r="193" spans="1:6" ht="12.75">
      <c r="A193" s="148" t="s">
        <v>1005</v>
      </c>
      <c r="B193" s="126">
        <v>0.051</v>
      </c>
      <c r="C193" s="127">
        <v>0.079</v>
      </c>
      <c r="D193" s="128">
        <v>15.537</v>
      </c>
      <c r="E193" s="115" t="s">
        <v>163</v>
      </c>
      <c r="F193" s="25" t="s">
        <v>1025</v>
      </c>
    </row>
    <row r="194" spans="1:6" ht="12.75">
      <c r="A194" s="148" t="s">
        <v>1006</v>
      </c>
      <c r="B194" s="126">
        <v>7.266</v>
      </c>
      <c r="C194" s="127">
        <v>7.22</v>
      </c>
      <c r="D194" s="128">
        <v>49</v>
      </c>
      <c r="E194" s="115" t="s">
        <v>163</v>
      </c>
      <c r="F194" s="25" t="s">
        <v>1026</v>
      </c>
    </row>
    <row r="195" spans="1:6" ht="12.75">
      <c r="A195" s="148" t="s">
        <v>1007</v>
      </c>
      <c r="B195" s="126" t="s">
        <v>847</v>
      </c>
      <c r="C195" s="127" t="s">
        <v>847</v>
      </c>
      <c r="D195" s="128" t="s">
        <v>847</v>
      </c>
      <c r="E195" s="115" t="s">
        <v>163</v>
      </c>
      <c r="F195" s="25" t="s">
        <v>1026</v>
      </c>
    </row>
    <row r="196" spans="1:6" ht="12.75">
      <c r="A196" s="148" t="s">
        <v>1008</v>
      </c>
      <c r="B196" s="126">
        <v>0.063</v>
      </c>
      <c r="C196" s="127">
        <v>0.031</v>
      </c>
      <c r="D196" s="128">
        <v>188.727</v>
      </c>
      <c r="E196" s="115" t="s">
        <v>163</v>
      </c>
      <c r="F196" s="25" t="s">
        <v>1024</v>
      </c>
    </row>
    <row r="197" spans="1:6" ht="12.75">
      <c r="A197" s="148" t="s">
        <v>1009</v>
      </c>
      <c r="B197" s="126" t="s">
        <v>847</v>
      </c>
      <c r="C197" s="127" t="s">
        <v>847</v>
      </c>
      <c r="D197" s="128" t="s">
        <v>847</v>
      </c>
      <c r="E197" s="115" t="s">
        <v>163</v>
      </c>
      <c r="F197" s="25" t="s">
        <v>1026</v>
      </c>
    </row>
    <row r="198" spans="1:6" ht="12.75">
      <c r="A198" s="148" t="s">
        <v>1010</v>
      </c>
      <c r="B198" s="126">
        <v>0.209</v>
      </c>
      <c r="C198" s="127">
        <v>0.098</v>
      </c>
      <c r="D198" s="128">
        <v>17.8</v>
      </c>
      <c r="E198" s="115" t="s">
        <v>163</v>
      </c>
      <c r="F198" s="25" t="s">
        <v>1026</v>
      </c>
    </row>
    <row r="199" spans="1:6" ht="12.75">
      <c r="A199" s="148" t="s">
        <v>1011</v>
      </c>
      <c r="B199" s="126" t="s">
        <v>847</v>
      </c>
      <c r="C199" s="127" t="s">
        <v>847</v>
      </c>
      <c r="D199" s="128" t="s">
        <v>847</v>
      </c>
      <c r="E199" s="115" t="s">
        <v>163</v>
      </c>
      <c r="F199" s="25" t="s">
        <v>1026</v>
      </c>
    </row>
    <row r="200" spans="1:6" ht="13.5" thickBot="1">
      <c r="A200" s="30" t="s">
        <v>1012</v>
      </c>
      <c r="B200" s="152" t="s">
        <v>847</v>
      </c>
      <c r="C200" s="153" t="s">
        <v>847</v>
      </c>
      <c r="D200" s="154" t="s">
        <v>847</v>
      </c>
      <c r="E200" s="113" t="s">
        <v>163</v>
      </c>
      <c r="F200" s="26" t="s">
        <v>1023</v>
      </c>
    </row>
    <row r="201" spans="1:6" ht="13.5" thickBot="1">
      <c r="A201" s="129" t="s">
        <v>1013</v>
      </c>
      <c r="B201" s="149">
        <v>105.379</v>
      </c>
      <c r="C201" s="150">
        <v>197.926</v>
      </c>
      <c r="D201" s="151">
        <v>991.373</v>
      </c>
      <c r="E201" s="114"/>
      <c r="F201" s="38"/>
    </row>
    <row r="202" spans="1:6" ht="12.75">
      <c r="A202" s="122" t="s">
        <v>1014</v>
      </c>
      <c r="B202" s="130">
        <v>1946.785</v>
      </c>
      <c r="C202" s="131">
        <v>3229.097</v>
      </c>
      <c r="D202" s="132">
        <v>3937.412</v>
      </c>
      <c r="E202" s="118">
        <f>COUNTIF(E5:E200,"yes")</f>
        <v>28</v>
      </c>
      <c r="F202" s="27"/>
    </row>
    <row r="203" spans="1:6" ht="13.5" thickBot="1">
      <c r="A203" s="133" t="s">
        <v>1015</v>
      </c>
      <c r="B203" s="134">
        <v>2683.473</v>
      </c>
      <c r="C203" s="135">
        <v>4188.334000000002</v>
      </c>
      <c r="D203" s="136">
        <v>28748.678000000018</v>
      </c>
      <c r="E203" s="116">
        <v>196</v>
      </c>
      <c r="F203" s="117"/>
    </row>
    <row r="204" spans="1:6" ht="12.75">
      <c r="A204" s="122" t="s">
        <v>1016</v>
      </c>
      <c r="B204" s="137">
        <v>0.28500000000000003</v>
      </c>
      <c r="C204" s="138">
        <v>0.5025</v>
      </c>
      <c r="D204" s="139">
        <v>9.129999999999999</v>
      </c>
      <c r="E204" s="118"/>
      <c r="F204" s="27"/>
    </row>
    <row r="205" spans="1:6" ht="13.5" thickBot="1">
      <c r="A205" s="133" t="s">
        <v>1017</v>
      </c>
      <c r="B205" s="140">
        <v>0.134</v>
      </c>
      <c r="C205" s="141">
        <v>0.129</v>
      </c>
      <c r="D205" s="142">
        <v>18.450000000000003</v>
      </c>
      <c r="E205" s="116"/>
      <c r="F205" s="117"/>
    </row>
    <row r="206" spans="1:6" ht="12.75">
      <c r="A206" s="122" t="s">
        <v>1018</v>
      </c>
      <c r="B206" s="137">
        <v>88.49022727272728</v>
      </c>
      <c r="C206" s="138">
        <v>146.77713636363637</v>
      </c>
      <c r="D206" s="139">
        <v>196.8706</v>
      </c>
      <c r="E206" s="118"/>
      <c r="F206" s="27"/>
    </row>
    <row r="207" spans="1:6" ht="13.5" thickBot="1">
      <c r="A207" s="133" t="s">
        <v>1019</v>
      </c>
      <c r="B207" s="140">
        <v>18.765545454545453</v>
      </c>
      <c r="C207" s="141">
        <v>29.28904895104896</v>
      </c>
      <c r="D207" s="142">
        <v>243.63286440677982</v>
      </c>
      <c r="E207" s="116"/>
      <c r="F207" s="117"/>
    </row>
    <row r="208" spans="1:6" ht="13.5" thickBot="1">
      <c r="A208" s="143" t="s">
        <v>1020</v>
      </c>
      <c r="B208" s="144">
        <v>0.7254721772866729</v>
      </c>
      <c r="C208" s="145">
        <v>0.7709740913690262</v>
      </c>
      <c r="D208" s="146">
        <v>0.13695975863655355</v>
      </c>
      <c r="E208" s="119">
        <v>0.14285714285714285</v>
      </c>
      <c r="F208" s="120"/>
    </row>
    <row r="209" spans="1:6" ht="12.75">
      <c r="A209" s="35"/>
      <c r="B209" s="36"/>
      <c r="C209" s="36"/>
      <c r="D209" s="36"/>
      <c r="E209" s="37"/>
      <c r="F209" s="37"/>
    </row>
    <row r="210" spans="1:6" ht="12.75">
      <c r="A210" s="35"/>
      <c r="B210" s="36"/>
      <c r="C210" s="36"/>
      <c r="D210" s="36"/>
      <c r="E210" s="37"/>
      <c r="F210" s="37"/>
    </row>
    <row r="212" ht="12.75">
      <c r="A212" s="19" t="s">
        <v>26</v>
      </c>
    </row>
    <row r="213" spans="1:6" ht="12.75">
      <c r="A213" s="43" t="s">
        <v>27</v>
      </c>
      <c r="B213" s="159" t="s">
        <v>39</v>
      </c>
      <c r="C213" s="159"/>
      <c r="D213" s="159"/>
      <c r="E213" s="159"/>
      <c r="F213" s="159"/>
    </row>
    <row r="214" spans="1:6" ht="12.75">
      <c r="A214" s="43" t="s">
        <v>28</v>
      </c>
      <c r="B214" s="159" t="s">
        <v>40</v>
      </c>
      <c r="C214" s="159"/>
      <c r="D214" s="159"/>
      <c r="E214" s="159"/>
      <c r="F214" s="159"/>
    </row>
    <row r="215" spans="1:6" ht="12.75">
      <c r="A215" s="43" t="s">
        <v>23</v>
      </c>
      <c r="B215" s="159" t="s">
        <v>41</v>
      </c>
      <c r="C215" s="159"/>
      <c r="D215" s="159"/>
      <c r="E215" s="159"/>
      <c r="F215" s="159"/>
    </row>
    <row r="216" spans="1:6" ht="12.75">
      <c r="A216" s="43" t="s">
        <v>29</v>
      </c>
      <c r="B216" s="159" t="s">
        <v>839</v>
      </c>
      <c r="C216" s="159"/>
      <c r="D216" s="159"/>
      <c r="E216" s="159"/>
      <c r="F216" s="159"/>
    </row>
    <row r="217" spans="1:6" ht="12.75">
      <c r="A217" s="43" t="s">
        <v>30</v>
      </c>
      <c r="B217" s="159" t="s">
        <v>840</v>
      </c>
      <c r="C217" s="159"/>
      <c r="D217" s="159"/>
      <c r="E217" s="159"/>
      <c r="F217" s="159"/>
    </row>
    <row r="218" spans="1:6" ht="12.75">
      <c r="A218" s="43" t="s">
        <v>31</v>
      </c>
      <c r="B218" s="159" t="s">
        <v>840</v>
      </c>
      <c r="C218" s="159"/>
      <c r="D218" s="159"/>
      <c r="E218" s="159"/>
      <c r="F218" s="159"/>
    </row>
    <row r="219" spans="1:6" ht="12.75">
      <c r="A219" s="44" t="s">
        <v>32</v>
      </c>
      <c r="B219" s="159" t="s">
        <v>33</v>
      </c>
      <c r="C219" s="159"/>
      <c r="D219" s="159"/>
      <c r="E219" s="159"/>
      <c r="F219" s="159"/>
    </row>
    <row r="221" spans="1:6" ht="12.75">
      <c r="A221" s="165" t="s">
        <v>34</v>
      </c>
      <c r="B221" s="166"/>
      <c r="C221" s="166"/>
      <c r="D221" s="166"/>
      <c r="E221" s="166"/>
      <c r="F221" s="167"/>
    </row>
    <row r="222" spans="1:6" ht="27" customHeight="1">
      <c r="A222" s="159" t="s">
        <v>35</v>
      </c>
      <c r="B222" s="159"/>
      <c r="C222" s="159"/>
      <c r="D222" s="159"/>
      <c r="E222" s="159"/>
      <c r="F222" s="159"/>
    </row>
    <row r="223" spans="1:6" ht="38.25" customHeight="1">
      <c r="A223" s="159" t="s">
        <v>36</v>
      </c>
      <c r="B223" s="159"/>
      <c r="C223" s="159"/>
      <c r="D223" s="159"/>
      <c r="E223" s="159"/>
      <c r="F223" s="159"/>
    </row>
    <row r="224" spans="1:6" ht="39" customHeight="1">
      <c r="A224" s="159" t="s">
        <v>44</v>
      </c>
      <c r="B224" s="159"/>
      <c r="C224" s="159"/>
      <c r="D224" s="159"/>
      <c r="E224" s="159"/>
      <c r="F224" s="159"/>
    </row>
    <row r="225" spans="1:6" ht="26.25" customHeight="1">
      <c r="A225" s="163" t="s">
        <v>838</v>
      </c>
      <c r="B225" s="164"/>
      <c r="C225" s="164"/>
      <c r="D225" s="164"/>
      <c r="E225" s="164"/>
      <c r="F225" s="164"/>
    </row>
  </sheetData>
  <sheetProtection/>
  <mergeCells count="14">
    <mergeCell ref="A224:F224"/>
    <mergeCell ref="A225:F225"/>
    <mergeCell ref="B216:F216"/>
    <mergeCell ref="B217:F217"/>
    <mergeCell ref="B218:F218"/>
    <mergeCell ref="B219:F219"/>
    <mergeCell ref="A221:F221"/>
    <mergeCell ref="A222:F222"/>
    <mergeCell ref="B215:F215"/>
    <mergeCell ref="A1:F1"/>
    <mergeCell ref="B3:C3"/>
    <mergeCell ref="B213:F213"/>
    <mergeCell ref="B214:F214"/>
    <mergeCell ref="A223:F223"/>
  </mergeCells>
  <conditionalFormatting sqref="E210:F210">
    <cfRule type="cellIs" priority="359" dxfId="25" operator="equal" stopIfTrue="1">
      <formula>"Australia"</formula>
    </cfRule>
    <cfRule type="cellIs" priority="360" dxfId="25" operator="equal" stopIfTrue="1">
      <formula>"France"</formula>
    </cfRule>
  </conditionalFormatting>
  <conditionalFormatting sqref="A225 A226:D65528 E210:F210">
    <cfRule type="cellIs" priority="289" dxfId="25" operator="equal" stopIfTrue="1">
      <formula>"Guadeloupe"</formula>
    </cfRule>
    <cfRule type="cellIs" priority="290" dxfId="25" operator="equal" stopIfTrue="1">
      <formula>"French Guiana"</formula>
    </cfRule>
    <cfRule type="cellIs" priority="291" dxfId="25" operator="equal" stopIfTrue="1">
      <formula>"Virgin Islands, British"</formula>
    </cfRule>
    <cfRule type="cellIs" priority="292" dxfId="25" operator="equal" stopIfTrue="1">
      <formula>"Virgin Islands (U.S.)"</formula>
    </cfRule>
    <cfRule type="cellIs" priority="293" dxfId="25" operator="equal" stopIfTrue="1">
      <formula>"United States"</formula>
    </cfRule>
    <cfRule type="cellIs" priority="294" dxfId="25" operator="equal" stopIfTrue="1">
      <formula>"United Kingdom"</formula>
    </cfRule>
    <cfRule type="cellIs" priority="295" dxfId="25" operator="equal" stopIfTrue="1">
      <formula>"United Arab Emirates"</formula>
    </cfRule>
    <cfRule type="cellIs" priority="296" dxfId="25" operator="equal" stopIfTrue="1">
      <formula>"Trinidad and Tobago"</formula>
    </cfRule>
    <cfRule type="cellIs" priority="297" dxfId="25" operator="equal" stopIfTrue="1">
      <formula>"Switzerland"</formula>
    </cfRule>
    <cfRule type="cellIs" priority="298" dxfId="25" operator="equal" stopIfTrue="1">
      <formula>"Sweden"</formula>
    </cfRule>
    <cfRule type="cellIs" priority="299" dxfId="25" operator="equal" stopIfTrue="1">
      <formula>"Spain"</formula>
    </cfRule>
    <cfRule type="cellIs" priority="300" dxfId="25" operator="equal" stopIfTrue="1">
      <formula>"Slovenia"</formula>
    </cfRule>
    <cfRule type="cellIs" priority="301" dxfId="25" operator="equal" stopIfTrue="1">
      <formula>"Slovak Republic"</formula>
    </cfRule>
    <cfRule type="cellIs" priority="302" dxfId="25" operator="equal" stopIfTrue="1">
      <formula>"Singapore"</formula>
    </cfRule>
    <cfRule type="cellIs" priority="303" dxfId="25" operator="equal" stopIfTrue="1">
      <formula>"Saudi Arabia"</formula>
    </cfRule>
    <cfRule type="cellIs" priority="304" dxfId="25" operator="equal" stopIfTrue="1">
      <formula>"San Marino"</formula>
    </cfRule>
    <cfRule type="cellIs" priority="305" dxfId="25" operator="equal" stopIfTrue="1">
      <formula>"Qatar"</formula>
    </cfRule>
    <cfRule type="cellIs" priority="306" dxfId="25" operator="equal" stopIfTrue="1">
      <formula>"Puerto Rico"</formula>
    </cfRule>
    <cfRule type="cellIs" priority="307" dxfId="25" operator="equal" stopIfTrue="1">
      <formula>"Portugal"</formula>
    </cfRule>
    <cfRule type="cellIs" priority="308" dxfId="25" operator="equal" stopIfTrue="1">
      <formula>"Oman"</formula>
    </cfRule>
    <cfRule type="cellIs" priority="309" dxfId="25" operator="equal" stopIfTrue="1">
      <formula>"Norway"</formula>
    </cfRule>
    <cfRule type="cellIs" priority="310" dxfId="25" operator="equal" stopIfTrue="1">
      <formula>"Northern Mariana Islands"</formula>
    </cfRule>
    <cfRule type="cellIs" priority="311" dxfId="25" operator="equal" stopIfTrue="1">
      <formula>"New Zealand"</formula>
    </cfRule>
    <cfRule type="cellIs" priority="312" dxfId="25" operator="equal" stopIfTrue="1">
      <formula>"New CAledonia"</formula>
    </cfRule>
    <cfRule type="cellIs" priority="313" dxfId="25" operator="equal" stopIfTrue="1">
      <formula>"Netherlands Antilles"</formula>
    </cfRule>
    <cfRule type="cellIs" priority="314" dxfId="25" operator="equal" stopIfTrue="1">
      <formula>"Netherlands"</formula>
    </cfRule>
    <cfRule type="cellIs" priority="315" dxfId="25" operator="equal" stopIfTrue="1">
      <formula>"Monaco"</formula>
    </cfRule>
    <cfRule type="cellIs" priority="316" dxfId="25" operator="equal" stopIfTrue="1">
      <formula>"Malta"</formula>
    </cfRule>
    <cfRule type="cellIs" priority="317" dxfId="25" operator="equal" stopIfTrue="1">
      <formula>"Macao SAR, China"</formula>
    </cfRule>
    <cfRule type="cellIs" priority="318" dxfId="25" operator="equal" stopIfTrue="1">
      <formula>"Luxembourg"</formula>
    </cfRule>
    <cfRule type="cellIs" priority="319" dxfId="25" operator="equal" stopIfTrue="1">
      <formula>"Liechtenstein"</formula>
    </cfRule>
    <cfRule type="cellIs" priority="320" dxfId="25" operator="equal" stopIfTrue="1">
      <formula>"Kuwait"</formula>
    </cfRule>
    <cfRule type="cellIs" priority="321" dxfId="25" operator="equal" stopIfTrue="1">
      <formula>"Korea, Republic of"</formula>
    </cfRule>
    <cfRule type="cellIs" priority="322" dxfId="25" operator="equal" stopIfTrue="1">
      <formula>"Japan"</formula>
    </cfRule>
    <cfRule type="cellIs" priority="323" dxfId="25" operator="equal" stopIfTrue="1">
      <formula>"Italy"</formula>
    </cfRule>
    <cfRule type="cellIs" priority="324" dxfId="25" operator="equal" stopIfTrue="1">
      <formula>"Israel"</formula>
    </cfRule>
    <cfRule type="cellIs" priority="325" dxfId="25" operator="equal" stopIfTrue="1">
      <formula>"Isle of Man"</formula>
    </cfRule>
    <cfRule type="cellIs" priority="326" dxfId="25" operator="equal" stopIfTrue="1">
      <formula>"Ireland"</formula>
    </cfRule>
    <cfRule type="cellIs" priority="327" dxfId="25" operator="equal" stopIfTrue="1">
      <formula>"Iceland"</formula>
    </cfRule>
    <cfRule type="cellIs" priority="328" dxfId="25" operator="equal" stopIfTrue="1">
      <formula>"Hungary"</formula>
    </cfRule>
    <cfRule type="cellIs" priority="329" dxfId="25" operator="equal" stopIfTrue="1">
      <formula>"Hong Kong"</formula>
    </cfRule>
    <cfRule type="cellIs" priority="330" dxfId="25" operator="equal" stopIfTrue="1">
      <formula>"China"</formula>
    </cfRule>
    <cfRule type="cellIs" priority="331" dxfId="25" operator="equal" stopIfTrue="1">
      <formula>"Guam"</formula>
    </cfRule>
    <cfRule type="cellIs" priority="332" dxfId="25" operator="equal" stopIfTrue="1">
      <formula>"Greenland"</formula>
    </cfRule>
    <cfRule type="cellIs" priority="333" dxfId="25" operator="equal" stopIfTrue="1">
      <formula>"Greece"</formula>
    </cfRule>
    <cfRule type="cellIs" priority="334" dxfId="25" operator="equal" stopIfTrue="1">
      <formula>"Germany"</formula>
    </cfRule>
    <cfRule type="cellIs" priority="335" dxfId="25" operator="equal" stopIfTrue="1">
      <formula>"French Polynesia"</formula>
    </cfRule>
    <cfRule type="cellIs" priority="336" dxfId="25" operator="equal" stopIfTrue="1">
      <formula>"France"</formula>
    </cfRule>
    <cfRule type="cellIs" priority="337" dxfId="25" operator="equal" stopIfTrue="1">
      <formula>"Finland"</formula>
    </cfRule>
    <cfRule type="cellIs" priority="338" dxfId="25" operator="equal" stopIfTrue="1">
      <formula>"Faeroe Islands"</formula>
    </cfRule>
    <cfRule type="cellIs" priority="339" dxfId="25" operator="equal" stopIfTrue="1">
      <formula>"Estoria"</formula>
    </cfRule>
    <cfRule type="cellIs" priority="340" dxfId="25" operator="equal" stopIfTrue="1">
      <formula>"Equatorial Guinea"</formula>
    </cfRule>
    <cfRule type="cellIs" priority="341" dxfId="25" operator="equal" stopIfTrue="1">
      <formula>"Denmark"</formula>
    </cfRule>
    <cfRule type="cellIs" priority="342" dxfId="25" operator="equal" stopIfTrue="1">
      <formula>"czech republic"</formula>
    </cfRule>
    <cfRule type="cellIs" priority="343" dxfId="25" operator="equal" stopIfTrue="1">
      <formula>"Cyprus"</formula>
    </cfRule>
    <cfRule type="cellIs" priority="344" dxfId="25" operator="equal" stopIfTrue="1">
      <formula>"croatia"</formula>
    </cfRule>
    <cfRule type="cellIs" priority="345" dxfId="25" operator="equal" stopIfTrue="1">
      <formula>"Channel Islands"</formula>
    </cfRule>
    <cfRule type="cellIs" priority="346" dxfId="25" operator="equal" stopIfTrue="1">
      <formula>"Cayman islands"</formula>
    </cfRule>
    <cfRule type="cellIs" priority="347" dxfId="25" operator="equal" stopIfTrue="1">
      <formula>"Canada"</formula>
    </cfRule>
    <cfRule type="cellIs" priority="348" dxfId="25" operator="equal" stopIfTrue="1">
      <formula>"Brunei Darussalam"</formula>
    </cfRule>
    <cfRule type="cellIs" priority="349" dxfId="25" operator="equal" stopIfTrue="1">
      <formula>"Bermuda"</formula>
    </cfRule>
    <cfRule type="cellIs" priority="350" dxfId="25" operator="equal" stopIfTrue="1">
      <formula>"Belgium"</formula>
    </cfRule>
    <cfRule type="cellIs" priority="351" dxfId="25" operator="equal" stopIfTrue="1">
      <formula>"Barbados"</formula>
    </cfRule>
    <cfRule type="cellIs" priority="352" dxfId="25" operator="equal" stopIfTrue="1">
      <formula>"Austria"</formula>
    </cfRule>
    <cfRule type="cellIs" priority="353" dxfId="25" operator="equal" stopIfTrue="1">
      <formula>"Andorra"</formula>
    </cfRule>
    <cfRule type="cellIs" priority="354" dxfId="25" operator="equal" stopIfTrue="1">
      <formula>"Antigua and Barbuda"</formula>
    </cfRule>
    <cfRule type="cellIs" priority="355" dxfId="25" operator="equal" stopIfTrue="1">
      <formula>"Aruba"</formula>
    </cfRule>
    <cfRule type="cellIs" priority="356" dxfId="25" operator="equal" stopIfTrue="1">
      <formula>"Australia"</formula>
    </cfRule>
    <cfRule type="cellIs" priority="357" dxfId="25" operator="equal" stopIfTrue="1">
      <formula>"Bahamas"</formula>
    </cfRule>
    <cfRule type="cellIs" priority="358" dxfId="25" operator="equal" stopIfTrue="1">
      <formula>"Bahrain"</formula>
    </cfRule>
  </conditionalFormatting>
  <conditionalFormatting sqref="E4:F199 F200">
    <cfRule type="cellIs" priority="215" dxfId="25" operator="equal" stopIfTrue="1">
      <formula>"Australia"</formula>
    </cfRule>
    <cfRule type="cellIs" priority="216" dxfId="25" operator="equal" stopIfTrue="1">
      <formula>"France"</formula>
    </cfRule>
  </conditionalFormatting>
  <conditionalFormatting sqref="E2:F199 A1:A3 F200">
    <cfRule type="cellIs" priority="145" dxfId="25" operator="equal" stopIfTrue="1">
      <formula>"Guadeloupe"</formula>
    </cfRule>
    <cfRule type="cellIs" priority="146" dxfId="25" operator="equal" stopIfTrue="1">
      <formula>"French Guiana"</formula>
    </cfRule>
    <cfRule type="cellIs" priority="147" dxfId="25" operator="equal" stopIfTrue="1">
      <formula>"Virgin Islands, British"</formula>
    </cfRule>
    <cfRule type="cellIs" priority="148" dxfId="25" operator="equal" stopIfTrue="1">
      <formula>"Virgin Islands (U.S.)"</formula>
    </cfRule>
    <cfRule type="cellIs" priority="149" dxfId="25" operator="equal" stopIfTrue="1">
      <formula>"United States"</formula>
    </cfRule>
    <cfRule type="cellIs" priority="150" dxfId="25" operator="equal" stopIfTrue="1">
      <formula>"United Kingdom"</formula>
    </cfRule>
    <cfRule type="cellIs" priority="151" dxfId="25" operator="equal" stopIfTrue="1">
      <formula>"United Arab Emirates"</formula>
    </cfRule>
    <cfRule type="cellIs" priority="152" dxfId="25" operator="equal" stopIfTrue="1">
      <formula>"Trinidad and Tobago"</formula>
    </cfRule>
    <cfRule type="cellIs" priority="153" dxfId="25" operator="equal" stopIfTrue="1">
      <formula>"Switzerland"</formula>
    </cfRule>
    <cfRule type="cellIs" priority="154" dxfId="25" operator="equal" stopIfTrue="1">
      <formula>"Sweden"</formula>
    </cfRule>
    <cfRule type="cellIs" priority="155" dxfId="25" operator="equal" stopIfTrue="1">
      <formula>"Spain"</formula>
    </cfRule>
    <cfRule type="cellIs" priority="156" dxfId="25" operator="equal" stopIfTrue="1">
      <formula>"Slovenia"</formula>
    </cfRule>
    <cfRule type="cellIs" priority="157" dxfId="25" operator="equal" stopIfTrue="1">
      <formula>"Slovak Republic"</formula>
    </cfRule>
    <cfRule type="cellIs" priority="158" dxfId="25" operator="equal" stopIfTrue="1">
      <formula>"Singapore"</formula>
    </cfRule>
    <cfRule type="cellIs" priority="159" dxfId="25" operator="equal" stopIfTrue="1">
      <formula>"Saudi Arabia"</formula>
    </cfRule>
    <cfRule type="cellIs" priority="160" dxfId="25" operator="equal" stopIfTrue="1">
      <formula>"San Marino"</formula>
    </cfRule>
    <cfRule type="cellIs" priority="161" dxfId="25" operator="equal" stopIfTrue="1">
      <formula>"Qatar"</formula>
    </cfRule>
    <cfRule type="cellIs" priority="162" dxfId="25" operator="equal" stopIfTrue="1">
      <formula>"Puerto Rico"</formula>
    </cfRule>
    <cfRule type="cellIs" priority="163" dxfId="25" operator="equal" stopIfTrue="1">
      <formula>"Portugal"</formula>
    </cfRule>
    <cfRule type="cellIs" priority="164" dxfId="25" operator="equal" stopIfTrue="1">
      <formula>"Oman"</formula>
    </cfRule>
    <cfRule type="cellIs" priority="165" dxfId="25" operator="equal" stopIfTrue="1">
      <formula>"Norway"</formula>
    </cfRule>
    <cfRule type="cellIs" priority="166" dxfId="25" operator="equal" stopIfTrue="1">
      <formula>"Northern Mariana Islands"</formula>
    </cfRule>
    <cfRule type="cellIs" priority="167" dxfId="25" operator="equal" stopIfTrue="1">
      <formula>"New Zealand"</formula>
    </cfRule>
    <cfRule type="cellIs" priority="168" dxfId="25" operator="equal" stopIfTrue="1">
      <formula>"New CAledonia"</formula>
    </cfRule>
    <cfRule type="cellIs" priority="169" dxfId="25" operator="equal" stopIfTrue="1">
      <formula>"Netherlands Antilles"</formula>
    </cfRule>
    <cfRule type="cellIs" priority="170" dxfId="25" operator="equal" stopIfTrue="1">
      <formula>"Netherlands"</formula>
    </cfRule>
    <cfRule type="cellIs" priority="171" dxfId="25" operator="equal" stopIfTrue="1">
      <formula>"Monaco"</formula>
    </cfRule>
    <cfRule type="cellIs" priority="172" dxfId="25" operator="equal" stopIfTrue="1">
      <formula>"Malta"</formula>
    </cfRule>
    <cfRule type="cellIs" priority="173" dxfId="25" operator="equal" stopIfTrue="1">
      <formula>"Macao SAR, China"</formula>
    </cfRule>
    <cfRule type="cellIs" priority="174" dxfId="25" operator="equal" stopIfTrue="1">
      <formula>"Luxembourg"</formula>
    </cfRule>
    <cfRule type="cellIs" priority="175" dxfId="25" operator="equal" stopIfTrue="1">
      <formula>"Liechtenstein"</formula>
    </cfRule>
    <cfRule type="cellIs" priority="176" dxfId="25" operator="equal" stopIfTrue="1">
      <formula>"Kuwait"</formula>
    </cfRule>
    <cfRule type="cellIs" priority="177" dxfId="25" operator="equal" stopIfTrue="1">
      <formula>"Korea, Republic of"</formula>
    </cfRule>
    <cfRule type="cellIs" priority="178" dxfId="25" operator="equal" stopIfTrue="1">
      <formula>"Japan"</formula>
    </cfRule>
    <cfRule type="cellIs" priority="179" dxfId="25" operator="equal" stopIfTrue="1">
      <formula>"Italy"</formula>
    </cfRule>
    <cfRule type="cellIs" priority="180" dxfId="25" operator="equal" stopIfTrue="1">
      <formula>"Israel"</formula>
    </cfRule>
    <cfRule type="cellIs" priority="181" dxfId="25" operator="equal" stopIfTrue="1">
      <formula>"Isle of Man"</formula>
    </cfRule>
    <cfRule type="cellIs" priority="182" dxfId="25" operator="equal" stopIfTrue="1">
      <formula>"Ireland"</formula>
    </cfRule>
    <cfRule type="cellIs" priority="183" dxfId="25" operator="equal" stopIfTrue="1">
      <formula>"Iceland"</formula>
    </cfRule>
    <cfRule type="cellIs" priority="184" dxfId="25" operator="equal" stopIfTrue="1">
      <formula>"Hungary"</formula>
    </cfRule>
    <cfRule type="cellIs" priority="185" dxfId="25" operator="equal" stopIfTrue="1">
      <formula>"Hong Kong"</formula>
    </cfRule>
    <cfRule type="cellIs" priority="186" dxfId="25" operator="equal" stopIfTrue="1">
      <formula>"China"</formula>
    </cfRule>
    <cfRule type="cellIs" priority="187" dxfId="25" operator="equal" stopIfTrue="1">
      <formula>"Guam"</formula>
    </cfRule>
    <cfRule type="cellIs" priority="188" dxfId="25" operator="equal" stopIfTrue="1">
      <formula>"Greenland"</formula>
    </cfRule>
    <cfRule type="cellIs" priority="189" dxfId="25" operator="equal" stopIfTrue="1">
      <formula>"Greece"</formula>
    </cfRule>
    <cfRule type="cellIs" priority="190" dxfId="25" operator="equal" stopIfTrue="1">
      <formula>"Germany"</formula>
    </cfRule>
    <cfRule type="cellIs" priority="191" dxfId="25" operator="equal" stopIfTrue="1">
      <formula>"French Polynesia"</formula>
    </cfRule>
    <cfRule type="cellIs" priority="192" dxfId="25" operator="equal" stopIfTrue="1">
      <formula>"France"</formula>
    </cfRule>
    <cfRule type="cellIs" priority="193" dxfId="25" operator="equal" stopIfTrue="1">
      <formula>"Finland"</formula>
    </cfRule>
    <cfRule type="cellIs" priority="194" dxfId="25" operator="equal" stopIfTrue="1">
      <formula>"Faeroe Islands"</formula>
    </cfRule>
    <cfRule type="cellIs" priority="195" dxfId="25" operator="equal" stopIfTrue="1">
      <formula>"Estoria"</formula>
    </cfRule>
    <cfRule type="cellIs" priority="196" dxfId="25" operator="equal" stopIfTrue="1">
      <formula>"Equatorial Guinea"</formula>
    </cfRule>
    <cfRule type="cellIs" priority="197" dxfId="25" operator="equal" stopIfTrue="1">
      <formula>"Denmark"</formula>
    </cfRule>
    <cfRule type="cellIs" priority="198" dxfId="25" operator="equal" stopIfTrue="1">
      <formula>"czech republic"</formula>
    </cfRule>
    <cfRule type="cellIs" priority="199" dxfId="25" operator="equal" stopIfTrue="1">
      <formula>"Cyprus"</formula>
    </cfRule>
    <cfRule type="cellIs" priority="200" dxfId="25" operator="equal" stopIfTrue="1">
      <formula>"croatia"</formula>
    </cfRule>
    <cfRule type="cellIs" priority="201" dxfId="25" operator="equal" stopIfTrue="1">
      <formula>"Channel Islands"</formula>
    </cfRule>
    <cfRule type="cellIs" priority="202" dxfId="25" operator="equal" stopIfTrue="1">
      <formula>"Cayman islands"</formula>
    </cfRule>
    <cfRule type="cellIs" priority="203" dxfId="25" operator="equal" stopIfTrue="1">
      <formula>"Canada"</formula>
    </cfRule>
    <cfRule type="cellIs" priority="204" dxfId="25" operator="equal" stopIfTrue="1">
      <formula>"Brunei Darussalam"</formula>
    </cfRule>
    <cfRule type="cellIs" priority="205" dxfId="25" operator="equal" stopIfTrue="1">
      <formula>"Bermuda"</formula>
    </cfRule>
    <cfRule type="cellIs" priority="206" dxfId="25" operator="equal" stopIfTrue="1">
      <formula>"Belgium"</formula>
    </cfRule>
    <cfRule type="cellIs" priority="207" dxfId="25" operator="equal" stopIfTrue="1">
      <formula>"Barbados"</formula>
    </cfRule>
    <cfRule type="cellIs" priority="208" dxfId="25" operator="equal" stopIfTrue="1">
      <formula>"Austria"</formula>
    </cfRule>
    <cfRule type="cellIs" priority="209" dxfId="25" operator="equal" stopIfTrue="1">
      <formula>"Andorra"</formula>
    </cfRule>
    <cfRule type="cellIs" priority="210" dxfId="25" operator="equal" stopIfTrue="1">
      <formula>"Antigua and Barbuda"</formula>
    </cfRule>
    <cfRule type="cellIs" priority="211" dxfId="25" operator="equal" stopIfTrue="1">
      <formula>"Aruba"</formula>
    </cfRule>
    <cfRule type="cellIs" priority="212" dxfId="25" operator="equal" stopIfTrue="1">
      <formula>"Australia"</formula>
    </cfRule>
    <cfRule type="cellIs" priority="213" dxfId="25" operator="equal" stopIfTrue="1">
      <formula>"Bahamas"</formula>
    </cfRule>
    <cfRule type="cellIs" priority="214" dxfId="25" operator="equal" stopIfTrue="1">
      <formula>"Bahrain"</formula>
    </cfRule>
  </conditionalFormatting>
  <conditionalFormatting sqref="E201:F201 E203:F207 F202 E200 F208">
    <cfRule type="cellIs" priority="143" dxfId="25" operator="equal" stopIfTrue="1">
      <formula>"Australia"</formula>
    </cfRule>
    <cfRule type="cellIs" priority="144" dxfId="25" operator="equal" stopIfTrue="1">
      <formula>"France"</formula>
    </cfRule>
  </conditionalFormatting>
  <conditionalFormatting sqref="E201:F201 E203:F207 F202 E200 F208">
    <cfRule type="cellIs" priority="73" dxfId="25" operator="equal" stopIfTrue="1">
      <formula>"Guadeloupe"</formula>
    </cfRule>
    <cfRule type="cellIs" priority="74" dxfId="25" operator="equal" stopIfTrue="1">
      <formula>"French Guiana"</formula>
    </cfRule>
    <cfRule type="cellIs" priority="75" dxfId="25" operator="equal" stopIfTrue="1">
      <formula>"Virgin Islands, British"</formula>
    </cfRule>
    <cfRule type="cellIs" priority="76" dxfId="25" operator="equal" stopIfTrue="1">
      <formula>"Virgin Islands (U.S.)"</formula>
    </cfRule>
    <cfRule type="cellIs" priority="77" dxfId="25" operator="equal" stopIfTrue="1">
      <formula>"United States"</formula>
    </cfRule>
    <cfRule type="cellIs" priority="78" dxfId="25" operator="equal" stopIfTrue="1">
      <formula>"United Kingdom"</formula>
    </cfRule>
    <cfRule type="cellIs" priority="79" dxfId="25" operator="equal" stopIfTrue="1">
      <formula>"United Arab Emirates"</formula>
    </cfRule>
    <cfRule type="cellIs" priority="80" dxfId="25" operator="equal" stopIfTrue="1">
      <formula>"Trinidad and Tobago"</formula>
    </cfRule>
    <cfRule type="cellIs" priority="81" dxfId="25" operator="equal" stopIfTrue="1">
      <formula>"Switzerland"</formula>
    </cfRule>
    <cfRule type="cellIs" priority="82" dxfId="25" operator="equal" stopIfTrue="1">
      <formula>"Sweden"</formula>
    </cfRule>
    <cfRule type="cellIs" priority="83" dxfId="25" operator="equal" stopIfTrue="1">
      <formula>"Spain"</formula>
    </cfRule>
    <cfRule type="cellIs" priority="84" dxfId="25" operator="equal" stopIfTrue="1">
      <formula>"Slovenia"</formula>
    </cfRule>
    <cfRule type="cellIs" priority="85" dxfId="25" operator="equal" stopIfTrue="1">
      <formula>"Slovak Republic"</formula>
    </cfRule>
    <cfRule type="cellIs" priority="86" dxfId="25" operator="equal" stopIfTrue="1">
      <formula>"Singapore"</formula>
    </cfRule>
    <cfRule type="cellIs" priority="87" dxfId="25" operator="equal" stopIfTrue="1">
      <formula>"Saudi Arabia"</formula>
    </cfRule>
    <cfRule type="cellIs" priority="88" dxfId="25" operator="equal" stopIfTrue="1">
      <formula>"San Marino"</formula>
    </cfRule>
    <cfRule type="cellIs" priority="89" dxfId="25" operator="equal" stopIfTrue="1">
      <formula>"Qatar"</formula>
    </cfRule>
    <cfRule type="cellIs" priority="90" dxfId="25" operator="equal" stopIfTrue="1">
      <formula>"Puerto Rico"</formula>
    </cfRule>
    <cfRule type="cellIs" priority="91" dxfId="25" operator="equal" stopIfTrue="1">
      <formula>"Portugal"</formula>
    </cfRule>
    <cfRule type="cellIs" priority="92" dxfId="25" operator="equal" stopIfTrue="1">
      <formula>"Oman"</formula>
    </cfRule>
    <cfRule type="cellIs" priority="93" dxfId="25" operator="equal" stopIfTrue="1">
      <formula>"Norway"</formula>
    </cfRule>
    <cfRule type="cellIs" priority="94" dxfId="25" operator="equal" stopIfTrue="1">
      <formula>"Northern Mariana Islands"</formula>
    </cfRule>
    <cfRule type="cellIs" priority="95" dxfId="25" operator="equal" stopIfTrue="1">
      <formula>"New Zealand"</formula>
    </cfRule>
    <cfRule type="cellIs" priority="96" dxfId="25" operator="equal" stopIfTrue="1">
      <formula>"New CAledonia"</formula>
    </cfRule>
    <cfRule type="cellIs" priority="97" dxfId="25" operator="equal" stopIfTrue="1">
      <formula>"Netherlands Antilles"</formula>
    </cfRule>
    <cfRule type="cellIs" priority="98" dxfId="25" operator="equal" stopIfTrue="1">
      <formula>"Netherlands"</formula>
    </cfRule>
    <cfRule type="cellIs" priority="99" dxfId="25" operator="equal" stopIfTrue="1">
      <formula>"Monaco"</formula>
    </cfRule>
    <cfRule type="cellIs" priority="100" dxfId="25" operator="equal" stopIfTrue="1">
      <formula>"Malta"</formula>
    </cfRule>
    <cfRule type="cellIs" priority="101" dxfId="25" operator="equal" stopIfTrue="1">
      <formula>"Macao SAR, China"</formula>
    </cfRule>
    <cfRule type="cellIs" priority="102" dxfId="25" operator="equal" stopIfTrue="1">
      <formula>"Luxembourg"</formula>
    </cfRule>
    <cfRule type="cellIs" priority="103" dxfId="25" operator="equal" stopIfTrue="1">
      <formula>"Liechtenstein"</formula>
    </cfRule>
    <cfRule type="cellIs" priority="104" dxfId="25" operator="equal" stopIfTrue="1">
      <formula>"Kuwait"</formula>
    </cfRule>
    <cfRule type="cellIs" priority="105" dxfId="25" operator="equal" stopIfTrue="1">
      <formula>"Korea, Republic of"</formula>
    </cfRule>
    <cfRule type="cellIs" priority="106" dxfId="25" operator="equal" stopIfTrue="1">
      <formula>"Japan"</formula>
    </cfRule>
    <cfRule type="cellIs" priority="107" dxfId="25" operator="equal" stopIfTrue="1">
      <formula>"Italy"</formula>
    </cfRule>
    <cfRule type="cellIs" priority="108" dxfId="25" operator="equal" stopIfTrue="1">
      <formula>"Israel"</formula>
    </cfRule>
    <cfRule type="cellIs" priority="109" dxfId="25" operator="equal" stopIfTrue="1">
      <formula>"Isle of Man"</formula>
    </cfRule>
    <cfRule type="cellIs" priority="110" dxfId="25" operator="equal" stopIfTrue="1">
      <formula>"Ireland"</formula>
    </cfRule>
    <cfRule type="cellIs" priority="111" dxfId="25" operator="equal" stopIfTrue="1">
      <formula>"Iceland"</formula>
    </cfRule>
    <cfRule type="cellIs" priority="112" dxfId="25" operator="equal" stopIfTrue="1">
      <formula>"Hungary"</formula>
    </cfRule>
    <cfRule type="cellIs" priority="113" dxfId="25" operator="equal" stopIfTrue="1">
      <formula>"Hong Kong"</formula>
    </cfRule>
    <cfRule type="cellIs" priority="114" dxfId="25" operator="equal" stopIfTrue="1">
      <formula>"China"</formula>
    </cfRule>
    <cfRule type="cellIs" priority="115" dxfId="25" operator="equal" stopIfTrue="1">
      <formula>"Guam"</formula>
    </cfRule>
    <cfRule type="cellIs" priority="116" dxfId="25" operator="equal" stopIfTrue="1">
      <formula>"Greenland"</formula>
    </cfRule>
    <cfRule type="cellIs" priority="117" dxfId="25" operator="equal" stopIfTrue="1">
      <formula>"Greece"</formula>
    </cfRule>
    <cfRule type="cellIs" priority="118" dxfId="25" operator="equal" stopIfTrue="1">
      <formula>"Germany"</formula>
    </cfRule>
    <cfRule type="cellIs" priority="119" dxfId="25" operator="equal" stopIfTrue="1">
      <formula>"French Polynesia"</formula>
    </cfRule>
    <cfRule type="cellIs" priority="120" dxfId="25" operator="equal" stopIfTrue="1">
      <formula>"France"</formula>
    </cfRule>
    <cfRule type="cellIs" priority="121" dxfId="25" operator="equal" stopIfTrue="1">
      <formula>"Finland"</formula>
    </cfRule>
    <cfRule type="cellIs" priority="122" dxfId="25" operator="equal" stopIfTrue="1">
      <formula>"Faeroe Islands"</formula>
    </cfRule>
    <cfRule type="cellIs" priority="123" dxfId="25" operator="equal" stopIfTrue="1">
      <formula>"Estoria"</formula>
    </cfRule>
    <cfRule type="cellIs" priority="124" dxfId="25" operator="equal" stopIfTrue="1">
      <formula>"Equatorial Guinea"</formula>
    </cfRule>
    <cfRule type="cellIs" priority="125" dxfId="25" operator="equal" stopIfTrue="1">
      <formula>"Denmark"</formula>
    </cfRule>
    <cfRule type="cellIs" priority="126" dxfId="25" operator="equal" stopIfTrue="1">
      <formula>"czech republic"</formula>
    </cfRule>
    <cfRule type="cellIs" priority="127" dxfId="25" operator="equal" stopIfTrue="1">
      <formula>"Cyprus"</formula>
    </cfRule>
    <cfRule type="cellIs" priority="128" dxfId="25" operator="equal" stopIfTrue="1">
      <formula>"croatia"</formula>
    </cfRule>
    <cfRule type="cellIs" priority="129" dxfId="25" operator="equal" stopIfTrue="1">
      <formula>"Channel Islands"</formula>
    </cfRule>
    <cfRule type="cellIs" priority="130" dxfId="25" operator="equal" stopIfTrue="1">
      <formula>"Cayman islands"</formula>
    </cfRule>
    <cfRule type="cellIs" priority="131" dxfId="25" operator="equal" stopIfTrue="1">
      <formula>"Canada"</formula>
    </cfRule>
    <cfRule type="cellIs" priority="132" dxfId="25" operator="equal" stopIfTrue="1">
      <formula>"Brunei Darussalam"</formula>
    </cfRule>
    <cfRule type="cellIs" priority="133" dxfId="25" operator="equal" stopIfTrue="1">
      <formula>"Bermuda"</formula>
    </cfRule>
    <cfRule type="cellIs" priority="134" dxfId="25" operator="equal" stopIfTrue="1">
      <formula>"Belgium"</formula>
    </cfRule>
    <cfRule type="cellIs" priority="135" dxfId="25" operator="equal" stopIfTrue="1">
      <formula>"Barbados"</formula>
    </cfRule>
    <cfRule type="cellIs" priority="136" dxfId="25" operator="equal" stopIfTrue="1">
      <formula>"Austria"</formula>
    </cfRule>
    <cfRule type="cellIs" priority="137" dxfId="25" operator="equal" stopIfTrue="1">
      <formula>"Andorra"</formula>
    </cfRule>
    <cfRule type="cellIs" priority="138" dxfId="25" operator="equal" stopIfTrue="1">
      <formula>"Antigua and Barbuda"</formula>
    </cfRule>
    <cfRule type="cellIs" priority="139" dxfId="25" operator="equal" stopIfTrue="1">
      <formula>"Aruba"</formula>
    </cfRule>
    <cfRule type="cellIs" priority="140" dxfId="25" operator="equal" stopIfTrue="1">
      <formula>"Australia"</formula>
    </cfRule>
    <cfRule type="cellIs" priority="141" dxfId="25" operator="equal" stopIfTrue="1">
      <formula>"Bahamas"</formula>
    </cfRule>
    <cfRule type="cellIs" priority="142" dxfId="25" operator="equal" stopIfTrue="1">
      <formula>"Bahrain"</formula>
    </cfRule>
  </conditionalFormatting>
  <conditionalFormatting sqref="E202">
    <cfRule type="cellIs" priority="1" dxfId="25" operator="equal" stopIfTrue="1">
      <formula>"Guadeloupe"</formula>
    </cfRule>
    <cfRule type="cellIs" priority="2" dxfId="25" operator="equal" stopIfTrue="1">
      <formula>"French Guiana"</formula>
    </cfRule>
    <cfRule type="cellIs" priority="3" dxfId="25" operator="equal" stopIfTrue="1">
      <formula>"Virgin Islands, British"</formula>
    </cfRule>
    <cfRule type="cellIs" priority="4" dxfId="25" operator="equal" stopIfTrue="1">
      <formula>"Virgin Islands (U.S.)"</formula>
    </cfRule>
    <cfRule type="cellIs" priority="5" dxfId="25" operator="equal" stopIfTrue="1">
      <formula>"United States"</formula>
    </cfRule>
    <cfRule type="cellIs" priority="6" dxfId="25" operator="equal" stopIfTrue="1">
      <formula>"United Kingdom"</formula>
    </cfRule>
    <cfRule type="cellIs" priority="7" dxfId="25" operator="equal" stopIfTrue="1">
      <formula>"United Arab Emirates"</formula>
    </cfRule>
    <cfRule type="cellIs" priority="8" dxfId="25" operator="equal" stopIfTrue="1">
      <formula>"Trinidad and Tobago"</formula>
    </cfRule>
    <cfRule type="cellIs" priority="9" dxfId="25" operator="equal" stopIfTrue="1">
      <formula>"Switzerland"</formula>
    </cfRule>
    <cfRule type="cellIs" priority="10" dxfId="25" operator="equal" stopIfTrue="1">
      <formula>"Sweden"</formula>
    </cfRule>
    <cfRule type="cellIs" priority="11" dxfId="25" operator="equal" stopIfTrue="1">
      <formula>"Spain"</formula>
    </cfRule>
    <cfRule type="cellIs" priority="12" dxfId="25" operator="equal" stopIfTrue="1">
      <formula>"Slovenia"</formula>
    </cfRule>
    <cfRule type="cellIs" priority="13" dxfId="25" operator="equal" stopIfTrue="1">
      <formula>"Slovak Republic"</formula>
    </cfRule>
    <cfRule type="cellIs" priority="14" dxfId="25" operator="equal" stopIfTrue="1">
      <formula>"Singapore"</formula>
    </cfRule>
    <cfRule type="cellIs" priority="15" dxfId="25" operator="equal" stopIfTrue="1">
      <formula>"Saudi Arabia"</formula>
    </cfRule>
    <cfRule type="cellIs" priority="16" dxfId="25" operator="equal" stopIfTrue="1">
      <formula>"San Marino"</formula>
    </cfRule>
    <cfRule type="cellIs" priority="17" dxfId="25" operator="equal" stopIfTrue="1">
      <formula>"Qatar"</formula>
    </cfRule>
    <cfRule type="cellIs" priority="18" dxfId="25" operator="equal" stopIfTrue="1">
      <formula>"Puerto Rico"</formula>
    </cfRule>
    <cfRule type="cellIs" priority="19" dxfId="25" operator="equal" stopIfTrue="1">
      <formula>"Portugal"</formula>
    </cfRule>
    <cfRule type="cellIs" priority="20" dxfId="25" operator="equal" stopIfTrue="1">
      <formula>"Oman"</formula>
    </cfRule>
    <cfRule type="cellIs" priority="21" dxfId="25" operator="equal" stopIfTrue="1">
      <formula>"Norway"</formula>
    </cfRule>
    <cfRule type="cellIs" priority="22" dxfId="25" operator="equal" stopIfTrue="1">
      <formula>"Northern Mariana Islands"</formula>
    </cfRule>
    <cfRule type="cellIs" priority="23" dxfId="25" operator="equal" stopIfTrue="1">
      <formula>"New Zealand"</formula>
    </cfRule>
    <cfRule type="cellIs" priority="24" dxfId="25" operator="equal" stopIfTrue="1">
      <formula>"New CAledonia"</formula>
    </cfRule>
    <cfRule type="cellIs" priority="25" dxfId="25" operator="equal" stopIfTrue="1">
      <formula>"Netherlands Antilles"</formula>
    </cfRule>
    <cfRule type="cellIs" priority="26" dxfId="25" operator="equal" stopIfTrue="1">
      <formula>"Netherlands"</formula>
    </cfRule>
    <cfRule type="cellIs" priority="27" dxfId="25" operator="equal" stopIfTrue="1">
      <formula>"Monaco"</formula>
    </cfRule>
    <cfRule type="cellIs" priority="28" dxfId="25" operator="equal" stopIfTrue="1">
      <formula>"Malta"</formula>
    </cfRule>
    <cfRule type="cellIs" priority="29" dxfId="25" operator="equal" stopIfTrue="1">
      <formula>"Macao SAR, China"</formula>
    </cfRule>
    <cfRule type="cellIs" priority="30" dxfId="25" operator="equal" stopIfTrue="1">
      <formula>"Luxembourg"</formula>
    </cfRule>
    <cfRule type="cellIs" priority="31" dxfId="25" operator="equal" stopIfTrue="1">
      <formula>"Liechtenstein"</formula>
    </cfRule>
    <cfRule type="cellIs" priority="32" dxfId="25" operator="equal" stopIfTrue="1">
      <formula>"Kuwait"</formula>
    </cfRule>
    <cfRule type="cellIs" priority="33" dxfId="25" operator="equal" stopIfTrue="1">
      <formula>"Korea, Republic of"</formula>
    </cfRule>
    <cfRule type="cellIs" priority="34" dxfId="25" operator="equal" stopIfTrue="1">
      <formula>"Japan"</formula>
    </cfRule>
    <cfRule type="cellIs" priority="35" dxfId="25" operator="equal" stopIfTrue="1">
      <formula>"Italy"</formula>
    </cfRule>
    <cfRule type="cellIs" priority="36" dxfId="25" operator="equal" stopIfTrue="1">
      <formula>"Israel"</formula>
    </cfRule>
    <cfRule type="cellIs" priority="37" dxfId="25" operator="equal" stopIfTrue="1">
      <formula>"Isle of Man"</formula>
    </cfRule>
    <cfRule type="cellIs" priority="38" dxfId="25" operator="equal" stopIfTrue="1">
      <formula>"Ireland"</formula>
    </cfRule>
    <cfRule type="cellIs" priority="39" dxfId="25" operator="equal" stopIfTrue="1">
      <formula>"Iceland"</formula>
    </cfRule>
    <cfRule type="cellIs" priority="40" dxfId="25" operator="equal" stopIfTrue="1">
      <formula>"Hungary"</formula>
    </cfRule>
    <cfRule type="cellIs" priority="41" dxfId="25" operator="equal" stopIfTrue="1">
      <formula>"Hong Kong"</formula>
    </cfRule>
    <cfRule type="cellIs" priority="42" dxfId="25" operator="equal" stopIfTrue="1">
      <formula>"China"</formula>
    </cfRule>
    <cfRule type="cellIs" priority="43" dxfId="25" operator="equal" stopIfTrue="1">
      <formula>"Guam"</formula>
    </cfRule>
    <cfRule type="cellIs" priority="44" dxfId="25" operator="equal" stopIfTrue="1">
      <formula>"Greenland"</formula>
    </cfRule>
    <cfRule type="cellIs" priority="45" dxfId="25" operator="equal" stopIfTrue="1">
      <formula>"Greece"</formula>
    </cfRule>
    <cfRule type="cellIs" priority="46" dxfId="25" operator="equal" stopIfTrue="1">
      <formula>"Germany"</formula>
    </cfRule>
    <cfRule type="cellIs" priority="47" dxfId="25" operator="equal" stopIfTrue="1">
      <formula>"French Polynesia"</formula>
    </cfRule>
    <cfRule type="cellIs" priority="48" dxfId="25" operator="equal" stopIfTrue="1">
      <formula>"France"</formula>
    </cfRule>
    <cfRule type="cellIs" priority="49" dxfId="25" operator="equal" stopIfTrue="1">
      <formula>"Finland"</formula>
    </cfRule>
    <cfRule type="cellIs" priority="50" dxfId="25" operator="equal" stopIfTrue="1">
      <formula>"Faeroe Islands"</formula>
    </cfRule>
    <cfRule type="cellIs" priority="51" dxfId="25" operator="equal" stopIfTrue="1">
      <formula>"Estoria"</formula>
    </cfRule>
    <cfRule type="cellIs" priority="52" dxfId="25" operator="equal" stopIfTrue="1">
      <formula>"Equatorial Guinea"</formula>
    </cfRule>
    <cfRule type="cellIs" priority="53" dxfId="25" operator="equal" stopIfTrue="1">
      <formula>"Denmark"</formula>
    </cfRule>
    <cfRule type="cellIs" priority="54" dxfId="25" operator="equal" stopIfTrue="1">
      <formula>"czech republic"</formula>
    </cfRule>
    <cfRule type="cellIs" priority="55" dxfId="25" operator="equal" stopIfTrue="1">
      <formula>"Cyprus"</formula>
    </cfRule>
    <cfRule type="cellIs" priority="56" dxfId="25" operator="equal" stopIfTrue="1">
      <formula>"croatia"</formula>
    </cfRule>
    <cfRule type="cellIs" priority="57" dxfId="25" operator="equal" stopIfTrue="1">
      <formula>"Channel Islands"</formula>
    </cfRule>
    <cfRule type="cellIs" priority="58" dxfId="25" operator="equal" stopIfTrue="1">
      <formula>"Cayman islands"</formula>
    </cfRule>
    <cfRule type="cellIs" priority="59" dxfId="25" operator="equal" stopIfTrue="1">
      <formula>"Canada"</formula>
    </cfRule>
    <cfRule type="cellIs" priority="60" dxfId="25" operator="equal" stopIfTrue="1">
      <formula>"Brunei Darussalam"</formula>
    </cfRule>
    <cfRule type="cellIs" priority="61" dxfId="25" operator="equal" stopIfTrue="1">
      <formula>"Bermuda"</formula>
    </cfRule>
    <cfRule type="cellIs" priority="62" dxfId="25" operator="equal" stopIfTrue="1">
      <formula>"Belgium"</formula>
    </cfRule>
    <cfRule type="cellIs" priority="63" dxfId="25" operator="equal" stopIfTrue="1">
      <formula>"Barbados"</formula>
    </cfRule>
    <cfRule type="cellIs" priority="64" dxfId="25" operator="equal" stopIfTrue="1">
      <formula>"Austria"</formula>
    </cfRule>
    <cfRule type="cellIs" priority="65" dxfId="25" operator="equal" stopIfTrue="1">
      <formula>"Andorra"</formula>
    </cfRule>
    <cfRule type="cellIs" priority="66" dxfId="25" operator="equal" stopIfTrue="1">
      <formula>"Antigua and Barbuda"</formula>
    </cfRule>
    <cfRule type="cellIs" priority="67" dxfId="25" operator="equal" stopIfTrue="1">
      <formula>"Aruba"</formula>
    </cfRule>
    <cfRule type="cellIs" priority="68" dxfId="25" operator="equal" stopIfTrue="1">
      <formula>"Australia"</formula>
    </cfRule>
    <cfRule type="cellIs" priority="69" dxfId="25" operator="equal" stopIfTrue="1">
      <formula>"Bahamas"</formula>
    </cfRule>
    <cfRule type="cellIs" priority="70" dxfId="25" operator="equal" stopIfTrue="1">
      <formula>"Bahrain"</formula>
    </cfRule>
  </conditionalFormatting>
  <conditionalFormatting sqref="E202">
    <cfRule type="cellIs" priority="71" dxfId="25" operator="equal" stopIfTrue="1">
      <formula>"Australia"</formula>
    </cfRule>
    <cfRule type="cellIs" priority="72" dxfId="25" operator="equal" stopIfTrue="1">
      <formula>"France"</formula>
    </cfRule>
  </conditionalFormatting>
  <conditionalFormatting sqref="E209:F209">
    <cfRule type="cellIs" priority="287" dxfId="25" operator="equal" stopIfTrue="1">
      <formula>"Australia"</formula>
    </cfRule>
    <cfRule type="cellIs" priority="288" dxfId="25" operator="equal" stopIfTrue="1">
      <formula>"France"</formula>
    </cfRule>
  </conditionalFormatting>
  <conditionalFormatting sqref="G21 E209:F209">
    <cfRule type="cellIs" priority="217" dxfId="25" operator="equal" stopIfTrue="1">
      <formula>"Guadeloupe"</formula>
    </cfRule>
    <cfRule type="cellIs" priority="218" dxfId="25" operator="equal" stopIfTrue="1">
      <formula>"French Guiana"</formula>
    </cfRule>
    <cfRule type="cellIs" priority="219" dxfId="25" operator="equal" stopIfTrue="1">
      <formula>"Virgin Islands, British"</formula>
    </cfRule>
    <cfRule type="cellIs" priority="220" dxfId="25" operator="equal" stopIfTrue="1">
      <formula>"Virgin Islands (U.S.)"</formula>
    </cfRule>
    <cfRule type="cellIs" priority="221" dxfId="25" operator="equal" stopIfTrue="1">
      <formula>"United States"</formula>
    </cfRule>
    <cfRule type="cellIs" priority="222" dxfId="25" operator="equal" stopIfTrue="1">
      <formula>"United Kingdom"</formula>
    </cfRule>
    <cfRule type="cellIs" priority="223" dxfId="25" operator="equal" stopIfTrue="1">
      <formula>"United Arab Emirates"</formula>
    </cfRule>
    <cfRule type="cellIs" priority="224" dxfId="25" operator="equal" stopIfTrue="1">
      <formula>"Trinidad and Tobago"</formula>
    </cfRule>
    <cfRule type="cellIs" priority="225" dxfId="25" operator="equal" stopIfTrue="1">
      <formula>"Switzerland"</formula>
    </cfRule>
    <cfRule type="cellIs" priority="226" dxfId="25" operator="equal" stopIfTrue="1">
      <formula>"Sweden"</formula>
    </cfRule>
    <cfRule type="cellIs" priority="227" dxfId="25" operator="equal" stopIfTrue="1">
      <formula>"Spain"</formula>
    </cfRule>
    <cfRule type="cellIs" priority="228" dxfId="25" operator="equal" stopIfTrue="1">
      <formula>"Slovenia"</formula>
    </cfRule>
    <cfRule type="cellIs" priority="229" dxfId="25" operator="equal" stopIfTrue="1">
      <formula>"Slovak Republic"</formula>
    </cfRule>
    <cfRule type="cellIs" priority="230" dxfId="25" operator="equal" stopIfTrue="1">
      <formula>"Singapore"</formula>
    </cfRule>
    <cfRule type="cellIs" priority="231" dxfId="25" operator="equal" stopIfTrue="1">
      <formula>"Saudi Arabia"</formula>
    </cfRule>
    <cfRule type="cellIs" priority="232" dxfId="25" operator="equal" stopIfTrue="1">
      <formula>"San Marino"</formula>
    </cfRule>
    <cfRule type="cellIs" priority="233" dxfId="25" operator="equal" stopIfTrue="1">
      <formula>"Qatar"</formula>
    </cfRule>
    <cfRule type="cellIs" priority="234" dxfId="25" operator="equal" stopIfTrue="1">
      <formula>"Puerto Rico"</formula>
    </cfRule>
    <cfRule type="cellIs" priority="235" dxfId="25" operator="equal" stopIfTrue="1">
      <formula>"Portugal"</formula>
    </cfRule>
    <cfRule type="cellIs" priority="236" dxfId="25" operator="equal" stopIfTrue="1">
      <formula>"Oman"</formula>
    </cfRule>
    <cfRule type="cellIs" priority="237" dxfId="25" operator="equal" stopIfTrue="1">
      <formula>"Norway"</formula>
    </cfRule>
    <cfRule type="cellIs" priority="238" dxfId="25" operator="equal" stopIfTrue="1">
      <formula>"Northern Mariana Islands"</formula>
    </cfRule>
    <cfRule type="cellIs" priority="239" dxfId="25" operator="equal" stopIfTrue="1">
      <formula>"New Zealand"</formula>
    </cfRule>
    <cfRule type="cellIs" priority="240" dxfId="25" operator="equal" stopIfTrue="1">
      <formula>"New CAledonia"</formula>
    </cfRule>
    <cfRule type="cellIs" priority="241" dxfId="25" operator="equal" stopIfTrue="1">
      <formula>"Netherlands Antilles"</formula>
    </cfRule>
    <cfRule type="cellIs" priority="242" dxfId="25" operator="equal" stopIfTrue="1">
      <formula>"Netherlands"</formula>
    </cfRule>
    <cfRule type="cellIs" priority="243" dxfId="25" operator="equal" stopIfTrue="1">
      <formula>"Monaco"</formula>
    </cfRule>
    <cfRule type="cellIs" priority="244" dxfId="25" operator="equal" stopIfTrue="1">
      <formula>"Malta"</formula>
    </cfRule>
    <cfRule type="cellIs" priority="245" dxfId="25" operator="equal" stopIfTrue="1">
      <formula>"Macao SAR, China"</formula>
    </cfRule>
    <cfRule type="cellIs" priority="246" dxfId="25" operator="equal" stopIfTrue="1">
      <formula>"Luxembourg"</formula>
    </cfRule>
    <cfRule type="cellIs" priority="247" dxfId="25" operator="equal" stopIfTrue="1">
      <formula>"Liechtenstein"</formula>
    </cfRule>
    <cfRule type="cellIs" priority="248" dxfId="25" operator="equal" stopIfTrue="1">
      <formula>"Kuwait"</formula>
    </cfRule>
    <cfRule type="cellIs" priority="249" dxfId="25" operator="equal" stopIfTrue="1">
      <formula>"Korea, Republic of"</formula>
    </cfRule>
    <cfRule type="cellIs" priority="250" dxfId="25" operator="equal" stopIfTrue="1">
      <formula>"Japan"</formula>
    </cfRule>
    <cfRule type="cellIs" priority="251" dxfId="25" operator="equal" stopIfTrue="1">
      <formula>"Italy"</formula>
    </cfRule>
    <cfRule type="cellIs" priority="252" dxfId="25" operator="equal" stopIfTrue="1">
      <formula>"Israel"</formula>
    </cfRule>
    <cfRule type="cellIs" priority="253" dxfId="25" operator="equal" stopIfTrue="1">
      <formula>"Isle of Man"</formula>
    </cfRule>
    <cfRule type="cellIs" priority="254" dxfId="25" operator="equal" stopIfTrue="1">
      <formula>"Ireland"</formula>
    </cfRule>
    <cfRule type="cellIs" priority="255" dxfId="25" operator="equal" stopIfTrue="1">
      <formula>"Iceland"</formula>
    </cfRule>
    <cfRule type="cellIs" priority="256" dxfId="25" operator="equal" stopIfTrue="1">
      <formula>"Hungary"</formula>
    </cfRule>
    <cfRule type="cellIs" priority="257" dxfId="25" operator="equal" stopIfTrue="1">
      <formula>"Hong Kong"</formula>
    </cfRule>
    <cfRule type="cellIs" priority="258" dxfId="25" operator="equal" stopIfTrue="1">
      <formula>"China"</formula>
    </cfRule>
    <cfRule type="cellIs" priority="259" dxfId="25" operator="equal" stopIfTrue="1">
      <formula>"Guam"</formula>
    </cfRule>
    <cfRule type="cellIs" priority="260" dxfId="25" operator="equal" stopIfTrue="1">
      <formula>"Greenland"</formula>
    </cfRule>
    <cfRule type="cellIs" priority="261" dxfId="25" operator="equal" stopIfTrue="1">
      <formula>"Greece"</formula>
    </cfRule>
    <cfRule type="cellIs" priority="262" dxfId="25" operator="equal" stopIfTrue="1">
      <formula>"Germany"</formula>
    </cfRule>
    <cfRule type="cellIs" priority="263" dxfId="25" operator="equal" stopIfTrue="1">
      <formula>"French Polynesia"</formula>
    </cfRule>
    <cfRule type="cellIs" priority="264" dxfId="25" operator="equal" stopIfTrue="1">
      <formula>"France"</formula>
    </cfRule>
    <cfRule type="cellIs" priority="265" dxfId="25" operator="equal" stopIfTrue="1">
      <formula>"Finland"</formula>
    </cfRule>
    <cfRule type="cellIs" priority="266" dxfId="25" operator="equal" stopIfTrue="1">
      <formula>"Faeroe Islands"</formula>
    </cfRule>
    <cfRule type="cellIs" priority="267" dxfId="25" operator="equal" stopIfTrue="1">
      <formula>"Estoria"</formula>
    </cfRule>
    <cfRule type="cellIs" priority="268" dxfId="25" operator="equal" stopIfTrue="1">
      <formula>"Equatorial Guinea"</formula>
    </cfRule>
    <cfRule type="cellIs" priority="269" dxfId="25" operator="equal" stopIfTrue="1">
      <formula>"Denmark"</formula>
    </cfRule>
    <cfRule type="cellIs" priority="270" dxfId="25" operator="equal" stopIfTrue="1">
      <formula>"czech republic"</formula>
    </cfRule>
    <cfRule type="cellIs" priority="271" dxfId="25" operator="equal" stopIfTrue="1">
      <formula>"Cyprus"</formula>
    </cfRule>
    <cfRule type="cellIs" priority="272" dxfId="25" operator="equal" stopIfTrue="1">
      <formula>"croatia"</formula>
    </cfRule>
    <cfRule type="cellIs" priority="273" dxfId="25" operator="equal" stopIfTrue="1">
      <formula>"Channel Islands"</formula>
    </cfRule>
    <cfRule type="cellIs" priority="274" dxfId="25" operator="equal" stopIfTrue="1">
      <formula>"Cayman islands"</formula>
    </cfRule>
    <cfRule type="cellIs" priority="275" dxfId="25" operator="equal" stopIfTrue="1">
      <formula>"Canada"</formula>
    </cfRule>
    <cfRule type="cellIs" priority="276" dxfId="25" operator="equal" stopIfTrue="1">
      <formula>"Brunei Darussalam"</formula>
    </cfRule>
    <cfRule type="cellIs" priority="277" dxfId="25" operator="equal" stopIfTrue="1">
      <formula>"Bermuda"</formula>
    </cfRule>
    <cfRule type="cellIs" priority="278" dxfId="25" operator="equal" stopIfTrue="1">
      <formula>"Belgium"</formula>
    </cfRule>
    <cfRule type="cellIs" priority="279" dxfId="25" operator="equal" stopIfTrue="1">
      <formula>"Barbados"</formula>
    </cfRule>
    <cfRule type="cellIs" priority="280" dxfId="25" operator="equal" stopIfTrue="1">
      <formula>"Austria"</formula>
    </cfRule>
    <cfRule type="cellIs" priority="281" dxfId="25" operator="equal" stopIfTrue="1">
      <formula>"Andorra"</formula>
    </cfRule>
    <cfRule type="cellIs" priority="282" dxfId="25" operator="equal" stopIfTrue="1">
      <formula>"Antigua and Barbuda"</formula>
    </cfRule>
    <cfRule type="cellIs" priority="283" dxfId="25" operator="equal" stopIfTrue="1">
      <formula>"Aruba"</formula>
    </cfRule>
    <cfRule type="cellIs" priority="284" dxfId="25" operator="equal" stopIfTrue="1">
      <formula>"Australia"</formula>
    </cfRule>
    <cfRule type="cellIs" priority="285" dxfId="25" operator="equal" stopIfTrue="1">
      <formula>"Bahamas"</formula>
    </cfRule>
    <cfRule type="cellIs" priority="286" dxfId="25" operator="equal" stopIfTrue="1">
      <formula>"Bahrain"</formula>
    </cfRule>
  </conditionalFormatting>
  <printOptions/>
  <pageMargins left="0.25" right="0.25"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tabColor theme="7" tint="0.5999900102615356"/>
  </sheetPr>
  <dimension ref="A2:J22"/>
  <sheetViews>
    <sheetView zoomScalePageLayoutView="0" workbookViewId="0" topLeftCell="A1">
      <selection activeCell="B2" sqref="B2"/>
    </sheetView>
  </sheetViews>
  <sheetFormatPr defaultColWidth="9.140625" defaultRowHeight="15"/>
  <cols>
    <col min="1" max="1" width="9.140625" style="1" customWidth="1"/>
    <col min="2" max="2" width="19.8515625" style="1" customWidth="1"/>
    <col min="3" max="3" width="14.140625" style="3" bestFit="1" customWidth="1"/>
    <col min="4" max="4" width="14.00390625" style="3" bestFit="1" customWidth="1"/>
    <col min="5" max="5" width="16.421875" style="3" bestFit="1" customWidth="1"/>
    <col min="6" max="6" width="17.140625" style="3" bestFit="1" customWidth="1"/>
    <col min="7" max="7" width="12.140625" style="3" bestFit="1" customWidth="1"/>
    <col min="8" max="8" width="10.7109375" style="1" bestFit="1" customWidth="1"/>
    <col min="9" max="9" width="11.57421875" style="1" bestFit="1" customWidth="1"/>
    <col min="10" max="10" width="9.421875" style="1" bestFit="1" customWidth="1"/>
    <col min="11" max="16384" width="9.140625" style="1" customWidth="1"/>
  </cols>
  <sheetData>
    <row r="2" ht="14.25">
      <c r="B2" s="32" t="str">
        <f>CONCATENATE(Key!D1,Key!A2," (",Key!B1,")")</f>
        <v>Aggregate Tariff, Action, and Risk Rates: Peppers (2006-2013)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1021</v>
      </c>
      <c r="C4" s="3">
        <v>159974.14656999998</v>
      </c>
      <c r="D4" s="3">
        <v>86299.02314000002</v>
      </c>
      <c r="E4" s="3">
        <v>86299.02314000002</v>
      </c>
      <c r="F4" s="3">
        <v>84540.21777000002</v>
      </c>
      <c r="G4" s="3">
        <v>45.153</v>
      </c>
      <c r="H4" s="31">
        <v>0.0036317505016873427</v>
      </c>
      <c r="I4" s="31">
        <v>0.018588846692228152</v>
      </c>
      <c r="J4" s="31">
        <v>0.018333863869450972</v>
      </c>
    </row>
    <row r="5" spans="1:10" ht="14.25">
      <c r="A5" s="1">
        <v>2</v>
      </c>
      <c r="B5" s="1" t="s">
        <v>96</v>
      </c>
      <c r="C5" s="3">
        <v>1224799.5532</v>
      </c>
      <c r="D5" s="3">
        <v>21131.015689999997</v>
      </c>
      <c r="E5" s="3">
        <v>0</v>
      </c>
      <c r="F5" s="3">
        <v>21627.322299999996</v>
      </c>
      <c r="G5" s="3">
        <v>675.85539</v>
      </c>
      <c r="H5" s="31">
        <v>3.131957241495768E-06</v>
      </c>
      <c r="I5" s="31">
        <v>0.04189113820386778</v>
      </c>
      <c r="J5" s="31">
        <v>0.04134387345882491</v>
      </c>
    </row>
    <row r="6" spans="1:10" ht="14.25">
      <c r="A6" s="1">
        <v>3</v>
      </c>
      <c r="B6" s="1" t="s">
        <v>889</v>
      </c>
      <c r="C6" s="3">
        <v>120928.298</v>
      </c>
      <c r="D6" s="3">
        <v>85187.26336000001</v>
      </c>
      <c r="E6" s="3">
        <v>4.998</v>
      </c>
      <c r="F6" s="3">
        <v>83154.88266000002</v>
      </c>
      <c r="G6" s="3">
        <v>4724.805</v>
      </c>
      <c r="H6" s="31">
        <v>1.6951159005407488E-05</v>
      </c>
      <c r="I6" s="31">
        <v>0.05156774729912728</v>
      </c>
      <c r="J6" s="31">
        <v>0.05036333107207422</v>
      </c>
    </row>
    <row r="7" spans="1:10" ht="14.25">
      <c r="A7" s="1">
        <v>4</v>
      </c>
      <c r="B7" s="1" t="s">
        <v>120</v>
      </c>
      <c r="C7" s="3">
        <v>9194035.379</v>
      </c>
      <c r="D7" s="3">
        <v>4956941.4924989985</v>
      </c>
      <c r="E7" s="3">
        <v>1180.915</v>
      </c>
      <c r="F7" s="3">
        <v>2620793.3306890014</v>
      </c>
      <c r="G7" s="3">
        <v>2448287.0738600004</v>
      </c>
      <c r="H7" s="31">
        <v>1.7206910230203932E-06</v>
      </c>
      <c r="I7" s="31">
        <v>0.002283352520175404</v>
      </c>
      <c r="J7" s="31">
        <v>0.002202532850013073</v>
      </c>
    </row>
    <row r="8" spans="1:10" ht="14.25">
      <c r="A8" s="1">
        <v>5</v>
      </c>
      <c r="B8" s="1" t="s">
        <v>123</v>
      </c>
      <c r="C8" s="3">
        <v>216672.026</v>
      </c>
      <c r="D8" s="3">
        <v>135056.07989999998</v>
      </c>
      <c r="E8" s="3">
        <v>24.465</v>
      </c>
      <c r="F8" s="3">
        <v>135097.95389999996</v>
      </c>
      <c r="G8" s="3">
        <v>72.254</v>
      </c>
      <c r="H8" s="31">
        <v>0.017380704223158426</v>
      </c>
      <c r="I8" s="31">
        <v>0.019927319703459477</v>
      </c>
      <c r="J8" s="31">
        <v>0.019714016591854455</v>
      </c>
    </row>
    <row r="9" spans="1:10" ht="14.25">
      <c r="A9" s="1" t="s">
        <v>845</v>
      </c>
      <c r="B9" s="1" t="s">
        <v>845</v>
      </c>
      <c r="C9" s="3" t="s">
        <v>845</v>
      </c>
      <c r="D9" s="3" t="s">
        <v>845</v>
      </c>
      <c r="E9" s="3" t="s">
        <v>845</v>
      </c>
      <c r="F9" s="3" t="s">
        <v>845</v>
      </c>
      <c r="G9" s="3" t="s">
        <v>845</v>
      </c>
      <c r="H9" s="31" t="s">
        <v>845</v>
      </c>
      <c r="I9" s="31" t="s">
        <v>845</v>
      </c>
      <c r="J9" s="31" t="s">
        <v>845</v>
      </c>
    </row>
    <row r="10" spans="1:10" ht="14.25">
      <c r="A10" s="1" t="s">
        <v>845</v>
      </c>
      <c r="B10" s="1" t="s">
        <v>845</v>
      </c>
      <c r="C10" s="3" t="s">
        <v>845</v>
      </c>
      <c r="D10" s="3" t="s">
        <v>845</v>
      </c>
      <c r="E10" s="3" t="s">
        <v>845</v>
      </c>
      <c r="F10" s="3" t="s">
        <v>845</v>
      </c>
      <c r="G10" s="3" t="s">
        <v>845</v>
      </c>
      <c r="H10" s="31" t="s">
        <v>845</v>
      </c>
      <c r="I10" s="31" t="s">
        <v>845</v>
      </c>
      <c r="J10" s="31" t="s">
        <v>845</v>
      </c>
    </row>
    <row r="11" spans="1:10" ht="14.25">
      <c r="A11" s="1" t="s">
        <v>845</v>
      </c>
      <c r="B11" s="1" t="s">
        <v>845</v>
      </c>
      <c r="C11" s="3" t="s">
        <v>845</v>
      </c>
      <c r="D11" s="3" t="s">
        <v>845</v>
      </c>
      <c r="E11" s="3" t="s">
        <v>845</v>
      </c>
      <c r="F11" s="3" t="s">
        <v>845</v>
      </c>
      <c r="G11" s="3" t="s">
        <v>845</v>
      </c>
      <c r="H11" s="31" t="s">
        <v>845</v>
      </c>
      <c r="I11" s="31" t="s">
        <v>845</v>
      </c>
      <c r="J11" s="31" t="s">
        <v>845</v>
      </c>
    </row>
    <row r="12" spans="1:10" ht="14.25">
      <c r="A12" s="1" t="s">
        <v>845</v>
      </c>
      <c r="B12" s="1" t="s">
        <v>845</v>
      </c>
      <c r="C12" s="3" t="s">
        <v>845</v>
      </c>
      <c r="D12" s="3" t="s">
        <v>845</v>
      </c>
      <c r="E12" s="3" t="s">
        <v>845</v>
      </c>
      <c r="F12" s="3" t="s">
        <v>845</v>
      </c>
      <c r="G12" s="3" t="s">
        <v>845</v>
      </c>
      <c r="H12" s="31" t="s">
        <v>845</v>
      </c>
      <c r="I12" s="31" t="s">
        <v>845</v>
      </c>
      <c r="J12" s="31" t="s">
        <v>845</v>
      </c>
    </row>
    <row r="13" spans="1:10" ht="14.25">
      <c r="A13" s="1" t="s">
        <v>845</v>
      </c>
      <c r="B13" s="1" t="s">
        <v>845</v>
      </c>
      <c r="C13" s="3" t="s">
        <v>845</v>
      </c>
      <c r="D13" s="3" t="s">
        <v>845</v>
      </c>
      <c r="E13" s="3" t="s">
        <v>845</v>
      </c>
      <c r="F13" s="3" t="s">
        <v>845</v>
      </c>
      <c r="G13" s="3" t="s">
        <v>845</v>
      </c>
      <c r="H13" s="31" t="s">
        <v>845</v>
      </c>
      <c r="I13" s="31" t="s">
        <v>845</v>
      </c>
      <c r="J13" s="31" t="s">
        <v>845</v>
      </c>
    </row>
    <row r="14" spans="1:10" ht="14.25">
      <c r="A14" s="1" t="s">
        <v>845</v>
      </c>
      <c r="B14" s="1" t="s">
        <v>845</v>
      </c>
      <c r="C14" s="3" t="s">
        <v>845</v>
      </c>
      <c r="D14" s="3" t="s">
        <v>845</v>
      </c>
      <c r="E14" s="3" t="s">
        <v>845</v>
      </c>
      <c r="F14" s="3" t="s">
        <v>845</v>
      </c>
      <c r="G14" s="3" t="s">
        <v>845</v>
      </c>
      <c r="H14" s="31" t="s">
        <v>845</v>
      </c>
      <c r="I14" s="31" t="s">
        <v>845</v>
      </c>
      <c r="J14" s="31" t="s">
        <v>845</v>
      </c>
    </row>
    <row r="15" spans="8:10" ht="14.25">
      <c r="H15" s="9"/>
      <c r="I15" s="9"/>
      <c r="J15" s="9"/>
    </row>
    <row r="16" spans="7:10" ht="14.25">
      <c r="G16" s="1"/>
      <c r="H16" s="9"/>
      <c r="I16" s="9"/>
      <c r="J16" s="9"/>
    </row>
    <row r="17" spans="7:10" ht="14.25">
      <c r="G17" s="1"/>
      <c r="H17" s="9"/>
      <c r="I17" s="9"/>
      <c r="J17" s="9"/>
    </row>
    <row r="18" spans="8:10" ht="14.25">
      <c r="H18" s="9"/>
      <c r="I18" s="9"/>
      <c r="J18" s="9"/>
    </row>
    <row r="19" spans="8:10" ht="14.25">
      <c r="H19" s="9"/>
      <c r="I19" s="9"/>
      <c r="J19" s="9"/>
    </row>
    <row r="20" spans="8:10" ht="14.25">
      <c r="H20" s="9"/>
      <c r="I20" s="9"/>
      <c r="J20" s="9"/>
    </row>
    <row r="21" spans="8:10" ht="14.25">
      <c r="H21" s="9"/>
      <c r="I21" s="9"/>
      <c r="J21" s="9"/>
    </row>
    <row r="22" spans="8:10" ht="14.25">
      <c r="H22" s="9"/>
      <c r="I22" s="9"/>
      <c r="J22" s="9"/>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F5" sqref="F5"/>
    </sheetView>
  </sheetViews>
  <sheetFormatPr defaultColWidth="9.140625" defaultRowHeight="15"/>
  <cols>
    <col min="1" max="2" width="9.140625" style="1" customWidth="1"/>
    <col min="3" max="3" width="14.57421875" style="3" bestFit="1" customWidth="1"/>
    <col min="4" max="4" width="14.57421875" style="3" customWidth="1"/>
    <col min="5" max="5" width="18.00390625" style="3" bestFit="1"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2" t="str">
        <f>CONCATENATE(Key!D1,Key!A2," (",Key!B2,")")</f>
        <v>Aggregate Tariff, Action, and Risk Rates: Peppers (2006)</v>
      </c>
    </row>
    <row r="3" spans="2:10" ht="14.25">
      <c r="B3" s="4" t="s">
        <v>5</v>
      </c>
      <c r="C3" s="5" t="s">
        <v>6</v>
      </c>
      <c r="D3" s="5" t="s">
        <v>1</v>
      </c>
      <c r="E3" s="5" t="s">
        <v>2</v>
      </c>
      <c r="F3" s="5" t="s">
        <v>7</v>
      </c>
      <c r="G3" s="5" t="s">
        <v>3</v>
      </c>
      <c r="H3" s="4" t="s">
        <v>47</v>
      </c>
      <c r="I3" s="4" t="s">
        <v>8</v>
      </c>
      <c r="J3" s="4" t="s">
        <v>15</v>
      </c>
    </row>
    <row r="4" spans="1:10" ht="14.25">
      <c r="A4" s="1">
        <v>1</v>
      </c>
      <c r="B4" s="1" t="s">
        <v>1021</v>
      </c>
      <c r="C4" s="3">
        <v>8066.498</v>
      </c>
      <c r="D4" s="3">
        <v>7248.5869</v>
      </c>
      <c r="E4" s="3">
        <v>112.6554</v>
      </c>
      <c r="F4" s="3">
        <v>7146.2025</v>
      </c>
      <c r="G4" s="3">
        <v>1.946</v>
      </c>
      <c r="H4" s="6">
        <v>0.008236314608787109</v>
      </c>
      <c r="I4" s="6">
        <v>0.009892065220212593</v>
      </c>
      <c r="J4" s="6">
        <v>0.009610798647003342</v>
      </c>
    </row>
    <row r="5" spans="1:10" ht="14.25">
      <c r="A5" s="1">
        <v>2</v>
      </c>
      <c r="B5" s="1" t="s">
        <v>96</v>
      </c>
      <c r="C5" s="3">
        <v>63735.359</v>
      </c>
      <c r="D5" s="3">
        <v>0.466</v>
      </c>
      <c r="E5" s="3">
        <v>0</v>
      </c>
      <c r="F5" s="3">
        <v>0.466</v>
      </c>
      <c r="G5" s="3">
        <v>0</v>
      </c>
      <c r="H5" s="6">
        <v>2.3666795E-06</v>
      </c>
      <c r="I5" s="6">
        <v>0</v>
      </c>
      <c r="J5" s="6">
        <v>0</v>
      </c>
    </row>
    <row r="6" spans="1:10" ht="14.25">
      <c r="A6" s="1">
        <v>3</v>
      </c>
      <c r="B6" s="1" t="s">
        <v>889</v>
      </c>
      <c r="C6" s="3">
        <v>4235.811</v>
      </c>
      <c r="D6" s="3">
        <v>6845.744840000001</v>
      </c>
      <c r="E6" s="3">
        <v>0.866</v>
      </c>
      <c r="F6" s="3">
        <v>6846.9688400000005</v>
      </c>
      <c r="G6" s="3">
        <v>1.262</v>
      </c>
      <c r="H6" s="6">
        <v>2.5597099999999996E-05</v>
      </c>
      <c r="I6" s="6">
        <v>0.06247022332999435</v>
      </c>
      <c r="J6" s="6">
        <v>0.06166228264573841</v>
      </c>
    </row>
    <row r="7" spans="1:10" ht="14.25">
      <c r="A7" s="1">
        <v>4</v>
      </c>
      <c r="B7" s="1" t="s">
        <v>120</v>
      </c>
      <c r="C7" s="3">
        <v>463664.165</v>
      </c>
      <c r="D7" s="3">
        <v>513556.23749</v>
      </c>
      <c r="E7" s="3">
        <v>0</v>
      </c>
      <c r="F7" s="3">
        <v>288607.72849</v>
      </c>
      <c r="G7" s="3">
        <v>271176.921</v>
      </c>
      <c r="H7" s="6">
        <v>1.5502612999999998E-06</v>
      </c>
      <c r="I7" s="6">
        <v>0.002399841864885185</v>
      </c>
      <c r="J7" s="6">
        <v>0.002382754277533719</v>
      </c>
    </row>
    <row r="8" spans="1:10" ht="14.25">
      <c r="A8" s="1">
        <v>5</v>
      </c>
      <c r="B8" s="1" t="s">
        <v>123</v>
      </c>
      <c r="C8" s="3">
        <v>16270.896</v>
      </c>
      <c r="D8" s="3">
        <v>16565.227</v>
      </c>
      <c r="E8" s="3">
        <v>24.465</v>
      </c>
      <c r="F8" s="3">
        <v>16578.053</v>
      </c>
      <c r="G8" s="3">
        <v>4.68</v>
      </c>
      <c r="H8" s="6">
        <v>0.0158552205</v>
      </c>
      <c r="I8" s="6">
        <v>0.01777611423272967</v>
      </c>
      <c r="J8" s="6">
        <v>0.015904141807513848</v>
      </c>
    </row>
    <row r="9" spans="1:10" ht="14.25">
      <c r="A9" s="1" t="s">
        <v>845</v>
      </c>
      <c r="B9" s="1" t="s">
        <v>845</v>
      </c>
      <c r="C9" s="3" t="s">
        <v>845</v>
      </c>
      <c r="D9" s="3" t="s">
        <v>845</v>
      </c>
      <c r="E9" s="3" t="s">
        <v>845</v>
      </c>
      <c r="F9" s="3" t="s">
        <v>845</v>
      </c>
      <c r="G9" s="3" t="s">
        <v>845</v>
      </c>
      <c r="H9" s="6" t="s">
        <v>845</v>
      </c>
      <c r="I9" s="6" t="s">
        <v>845</v>
      </c>
      <c r="J9" s="6" t="s">
        <v>845</v>
      </c>
    </row>
    <row r="10" spans="1:10" ht="14.25">
      <c r="A10" s="1" t="s">
        <v>845</v>
      </c>
      <c r="B10" s="1" t="s">
        <v>845</v>
      </c>
      <c r="C10" s="3" t="s">
        <v>845</v>
      </c>
      <c r="D10" s="3" t="s">
        <v>845</v>
      </c>
      <c r="E10" s="3" t="s">
        <v>845</v>
      </c>
      <c r="F10" s="3" t="s">
        <v>845</v>
      </c>
      <c r="G10" s="3" t="s">
        <v>845</v>
      </c>
      <c r="H10" s="6" t="s">
        <v>845</v>
      </c>
      <c r="I10" s="6" t="s">
        <v>845</v>
      </c>
      <c r="J10" s="6" t="s">
        <v>845</v>
      </c>
    </row>
    <row r="11" spans="1:10" ht="14.25">
      <c r="A11" s="1" t="s">
        <v>845</v>
      </c>
      <c r="B11" s="1" t="s">
        <v>845</v>
      </c>
      <c r="C11" s="3" t="s">
        <v>845</v>
      </c>
      <c r="D11" s="3" t="s">
        <v>845</v>
      </c>
      <c r="E11" s="3" t="s">
        <v>845</v>
      </c>
      <c r="F11" s="3" t="s">
        <v>845</v>
      </c>
      <c r="G11" s="3" t="s">
        <v>845</v>
      </c>
      <c r="H11" s="6" t="s">
        <v>845</v>
      </c>
      <c r="I11" s="6" t="s">
        <v>845</v>
      </c>
      <c r="J11" s="6" t="s">
        <v>845</v>
      </c>
    </row>
    <row r="12" spans="1:10" ht="14.25">
      <c r="A12" s="1" t="s">
        <v>845</v>
      </c>
      <c r="B12" s="1" t="s">
        <v>845</v>
      </c>
      <c r="C12" s="3" t="s">
        <v>845</v>
      </c>
      <c r="D12" s="3" t="s">
        <v>845</v>
      </c>
      <c r="E12" s="3" t="s">
        <v>845</v>
      </c>
      <c r="F12" s="3" t="s">
        <v>845</v>
      </c>
      <c r="G12" s="3" t="s">
        <v>845</v>
      </c>
      <c r="H12" s="6" t="s">
        <v>845</v>
      </c>
      <c r="I12" s="6" t="s">
        <v>845</v>
      </c>
      <c r="J12" s="6" t="s">
        <v>845</v>
      </c>
    </row>
    <row r="13" spans="1:10" ht="14.25">
      <c r="A13" s="1" t="s">
        <v>845</v>
      </c>
      <c r="B13" s="1" t="s">
        <v>845</v>
      </c>
      <c r="C13" s="3" t="s">
        <v>845</v>
      </c>
      <c r="D13" s="3" t="s">
        <v>845</v>
      </c>
      <c r="E13" s="3" t="s">
        <v>845</v>
      </c>
      <c r="F13" s="3" t="s">
        <v>845</v>
      </c>
      <c r="G13" s="3" t="s">
        <v>845</v>
      </c>
      <c r="H13" s="6" t="s">
        <v>845</v>
      </c>
      <c r="I13" s="6" t="s">
        <v>845</v>
      </c>
      <c r="J13" s="6" t="s">
        <v>845</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F5" sqref="F5"/>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2" t="str">
        <f>CONCATENATE(Key!D1,Key!A2," (",Key!B3,")")</f>
        <v>Aggregate Tariff, Action, and Risk Rates: Peppers (2007)</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1021</v>
      </c>
      <c r="C4" s="3">
        <v>8151.504</v>
      </c>
      <c r="D4" s="3">
        <v>7877.858220000001</v>
      </c>
      <c r="E4" s="3">
        <v>463.5952</v>
      </c>
      <c r="F4" s="3">
        <v>7423.9461200000005</v>
      </c>
      <c r="G4" s="3">
        <v>0.152</v>
      </c>
      <c r="H4" s="6">
        <v>0.002555286964060166</v>
      </c>
      <c r="I4" s="6">
        <v>0.02351802745921084</v>
      </c>
      <c r="J4" s="6">
        <v>0.024322434669779312</v>
      </c>
    </row>
    <row r="5" spans="1:10" ht="14.25">
      <c r="A5" s="1">
        <v>2</v>
      </c>
      <c r="B5" s="1" t="s">
        <v>96</v>
      </c>
      <c r="C5" s="3">
        <v>71397.321</v>
      </c>
      <c r="D5" s="3">
        <v>17.505</v>
      </c>
      <c r="E5" s="3">
        <v>0</v>
      </c>
      <c r="F5" s="3">
        <v>16.005</v>
      </c>
      <c r="G5" s="3">
        <v>15.903</v>
      </c>
      <c r="H5" s="6">
        <v>2.0607000000000004E-05</v>
      </c>
      <c r="I5" s="6">
        <v>0</v>
      </c>
      <c r="J5" s="6">
        <v>0</v>
      </c>
    </row>
    <row r="6" spans="1:10" ht="14.25">
      <c r="A6" s="1">
        <v>3</v>
      </c>
      <c r="B6" s="1" t="s">
        <v>889</v>
      </c>
      <c r="C6" s="3">
        <v>5083.643</v>
      </c>
      <c r="D6" s="3">
        <v>8410.74454</v>
      </c>
      <c r="E6" s="3">
        <v>0.187</v>
      </c>
      <c r="F6" s="3">
        <v>7565.40654</v>
      </c>
      <c r="G6" s="3">
        <v>2237.678</v>
      </c>
      <c r="H6" s="6">
        <v>0.000326246</v>
      </c>
      <c r="I6" s="6">
        <v>0.07255572486555234</v>
      </c>
      <c r="J6" s="6">
        <v>0.06706440509551428</v>
      </c>
    </row>
    <row r="7" spans="1:10" ht="14.25">
      <c r="A7" s="1">
        <v>4</v>
      </c>
      <c r="B7" s="1" t="s">
        <v>120</v>
      </c>
      <c r="C7" s="3">
        <v>491197.481</v>
      </c>
      <c r="D7" s="3">
        <v>486229.41761</v>
      </c>
      <c r="E7" s="3">
        <v>0</v>
      </c>
      <c r="F7" s="3">
        <v>231244.82950999998</v>
      </c>
      <c r="G7" s="3">
        <v>262588.5221</v>
      </c>
      <c r="H7" s="6">
        <v>3.5982934000000005E-06</v>
      </c>
      <c r="I7" s="6">
        <v>0.0026243533177068043</v>
      </c>
      <c r="J7" s="6">
        <v>0.002621130451803322</v>
      </c>
    </row>
    <row r="8" spans="1:10" ht="14.25">
      <c r="A8" s="1">
        <v>5</v>
      </c>
      <c r="B8" s="1" t="s">
        <v>123</v>
      </c>
      <c r="C8" s="3">
        <v>9624.511</v>
      </c>
      <c r="D8" s="3">
        <v>11872.248</v>
      </c>
      <c r="E8" s="3">
        <v>0</v>
      </c>
      <c r="F8" s="3">
        <v>11873.906</v>
      </c>
      <c r="G8" s="3">
        <v>42.883</v>
      </c>
      <c r="H8" s="6">
        <v>0.0158395659</v>
      </c>
      <c r="I8" s="6">
        <v>0.008668737827858644</v>
      </c>
      <c r="J8" s="6">
        <v>0.00877411799223299</v>
      </c>
    </row>
    <row r="9" spans="1:10" ht="14.25">
      <c r="A9" s="1" t="s">
        <v>845</v>
      </c>
      <c r="B9" s="1" t="s">
        <v>845</v>
      </c>
      <c r="C9" s="3" t="s">
        <v>845</v>
      </c>
      <c r="D9" s="3" t="s">
        <v>845</v>
      </c>
      <c r="E9" s="3" t="s">
        <v>845</v>
      </c>
      <c r="F9" s="3" t="s">
        <v>845</v>
      </c>
      <c r="G9" s="3" t="s">
        <v>845</v>
      </c>
      <c r="H9" s="6" t="s">
        <v>845</v>
      </c>
      <c r="I9" s="6" t="s">
        <v>845</v>
      </c>
      <c r="J9" s="6" t="s">
        <v>845</v>
      </c>
    </row>
    <row r="10" spans="1:10" ht="14.25">
      <c r="A10" s="1" t="s">
        <v>845</v>
      </c>
      <c r="B10" s="1" t="s">
        <v>845</v>
      </c>
      <c r="C10" s="3" t="s">
        <v>845</v>
      </c>
      <c r="D10" s="3" t="s">
        <v>845</v>
      </c>
      <c r="E10" s="3" t="s">
        <v>845</v>
      </c>
      <c r="F10" s="3" t="s">
        <v>845</v>
      </c>
      <c r="G10" s="3" t="s">
        <v>845</v>
      </c>
      <c r="H10" s="6" t="s">
        <v>845</v>
      </c>
      <c r="I10" s="6" t="s">
        <v>845</v>
      </c>
      <c r="J10" s="6" t="s">
        <v>845</v>
      </c>
    </row>
    <row r="11" spans="1:10" ht="14.25">
      <c r="A11" s="1" t="s">
        <v>845</v>
      </c>
      <c r="B11" s="1" t="s">
        <v>845</v>
      </c>
      <c r="C11" s="3" t="s">
        <v>845</v>
      </c>
      <c r="D11" s="3" t="s">
        <v>845</v>
      </c>
      <c r="E11" s="3" t="s">
        <v>845</v>
      </c>
      <c r="F11" s="3" t="s">
        <v>845</v>
      </c>
      <c r="G11" s="3" t="s">
        <v>845</v>
      </c>
      <c r="H11" s="6" t="s">
        <v>845</v>
      </c>
      <c r="I11" s="6" t="s">
        <v>845</v>
      </c>
      <c r="J11" s="6" t="s">
        <v>845</v>
      </c>
    </row>
    <row r="12" spans="1:10" ht="14.25">
      <c r="A12" s="1" t="s">
        <v>845</v>
      </c>
      <c r="B12" s="1" t="s">
        <v>845</v>
      </c>
      <c r="C12" s="3" t="s">
        <v>845</v>
      </c>
      <c r="D12" s="3" t="s">
        <v>845</v>
      </c>
      <c r="E12" s="3" t="s">
        <v>845</v>
      </c>
      <c r="F12" s="3" t="s">
        <v>845</v>
      </c>
      <c r="G12" s="3" t="s">
        <v>845</v>
      </c>
      <c r="H12" s="6" t="s">
        <v>845</v>
      </c>
      <c r="I12" s="6" t="s">
        <v>845</v>
      </c>
      <c r="J12" s="6" t="s">
        <v>845</v>
      </c>
    </row>
    <row r="13" spans="1:10" ht="14.25">
      <c r="A13" s="1" t="s">
        <v>845</v>
      </c>
      <c r="B13" s="1" t="s">
        <v>845</v>
      </c>
      <c r="C13" s="3" t="s">
        <v>845</v>
      </c>
      <c r="D13" s="3" t="s">
        <v>845</v>
      </c>
      <c r="E13" s="3" t="s">
        <v>845</v>
      </c>
      <c r="F13" s="3" t="s">
        <v>845</v>
      </c>
      <c r="G13" s="3" t="s">
        <v>845</v>
      </c>
      <c r="H13" s="6" t="s">
        <v>845</v>
      </c>
      <c r="I13" s="6" t="s">
        <v>845</v>
      </c>
      <c r="J13" s="6" t="s">
        <v>845</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F5" sqref="F5"/>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2" t="str">
        <f>CONCATENATE(Key!D1,Key!A2," (",Key!B4,")")</f>
        <v>Aggregate Tariff, Action, and Risk Rates: Peppers (2008)</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1021</v>
      </c>
      <c r="C4" s="3">
        <v>10124.947</v>
      </c>
      <c r="D4" s="3">
        <v>10120.772350000001</v>
      </c>
      <c r="E4" s="3">
        <v>820.4811000000001</v>
      </c>
      <c r="F4" s="3">
        <v>9313.93311</v>
      </c>
      <c r="G4" s="3">
        <v>30.855</v>
      </c>
      <c r="H4" s="6">
        <v>0.0030897900989323825</v>
      </c>
      <c r="I4" s="6">
        <v>0.007631044120042582</v>
      </c>
      <c r="J4" s="6">
        <v>0.007631044120042582</v>
      </c>
    </row>
    <row r="5" spans="1:10" ht="14.25">
      <c r="A5" s="1">
        <v>2</v>
      </c>
      <c r="B5" s="1" t="s">
        <v>96</v>
      </c>
      <c r="C5" s="3">
        <v>67397.762</v>
      </c>
      <c r="D5" s="3">
        <v>4172.742590000001</v>
      </c>
      <c r="E5" s="3">
        <v>0</v>
      </c>
      <c r="F5" s="3">
        <v>4154.157200000001</v>
      </c>
      <c r="G5" s="3">
        <v>20.03339</v>
      </c>
      <c r="H5" s="6">
        <v>8.838804000000002E-06</v>
      </c>
      <c r="I5" s="6">
        <v>0</v>
      </c>
      <c r="J5" s="6">
        <v>0</v>
      </c>
    </row>
    <row r="6" spans="1:10" ht="14.25">
      <c r="A6" s="1">
        <v>3</v>
      </c>
      <c r="B6" s="1" t="s">
        <v>889</v>
      </c>
      <c r="C6" s="3">
        <v>4928.556</v>
      </c>
      <c r="D6" s="3">
        <v>8120.092100000001</v>
      </c>
      <c r="E6" s="3">
        <v>0</v>
      </c>
      <c r="F6" s="3">
        <v>6854.043100000001</v>
      </c>
      <c r="G6" s="3">
        <v>2485.465</v>
      </c>
      <c r="H6" s="6">
        <v>5.740669999999999E-05</v>
      </c>
      <c r="I6" s="6">
        <v>0.08886283112958007</v>
      </c>
      <c r="J6" s="6">
        <v>0.07406439074635306</v>
      </c>
    </row>
    <row r="7" spans="1:10" ht="14.25">
      <c r="A7" s="1">
        <v>4</v>
      </c>
      <c r="B7" s="1" t="s">
        <v>120</v>
      </c>
      <c r="C7" s="3">
        <v>524634.477</v>
      </c>
      <c r="D7" s="3">
        <v>555999.38182</v>
      </c>
      <c r="E7" s="3">
        <v>0</v>
      </c>
      <c r="F7" s="3">
        <v>245458.44348999998</v>
      </c>
      <c r="G7" s="3">
        <v>318097.25606</v>
      </c>
      <c r="H7" s="6">
        <v>1.1739634000000001E-06</v>
      </c>
      <c r="I7" s="6">
        <v>0.0014089352499960018</v>
      </c>
      <c r="J7" s="6">
        <v>0.0014082765164205233</v>
      </c>
    </row>
    <row r="8" spans="1:10" ht="14.25">
      <c r="A8" s="1">
        <v>5</v>
      </c>
      <c r="B8" s="1" t="s">
        <v>123</v>
      </c>
      <c r="C8" s="3">
        <v>10175.836</v>
      </c>
      <c r="D8" s="3">
        <v>18060.6144</v>
      </c>
      <c r="E8" s="3">
        <v>0</v>
      </c>
      <c r="F8" s="3">
        <v>18061.5474</v>
      </c>
      <c r="G8" s="3">
        <v>0</v>
      </c>
      <c r="H8" s="6">
        <v>0.0168308528</v>
      </c>
      <c r="I8" s="6">
        <v>0.01005135002929305</v>
      </c>
      <c r="J8" s="6">
        <v>0.01005135002929305</v>
      </c>
    </row>
    <row r="9" spans="1:10" ht="14.25">
      <c r="A9" s="1" t="s">
        <v>845</v>
      </c>
      <c r="B9" s="1" t="s">
        <v>845</v>
      </c>
      <c r="C9" s="3" t="s">
        <v>845</v>
      </c>
      <c r="D9" s="3" t="s">
        <v>845</v>
      </c>
      <c r="E9" s="3" t="s">
        <v>845</v>
      </c>
      <c r="F9" s="3" t="s">
        <v>845</v>
      </c>
      <c r="G9" s="3" t="s">
        <v>845</v>
      </c>
      <c r="H9" s="6" t="s">
        <v>845</v>
      </c>
      <c r="I9" s="6" t="s">
        <v>845</v>
      </c>
      <c r="J9" s="6" t="s">
        <v>845</v>
      </c>
    </row>
    <row r="10" spans="1:10" ht="14.25">
      <c r="A10" s="1" t="s">
        <v>845</v>
      </c>
      <c r="B10" s="1" t="s">
        <v>845</v>
      </c>
      <c r="C10" s="3" t="s">
        <v>845</v>
      </c>
      <c r="D10" s="3" t="s">
        <v>845</v>
      </c>
      <c r="E10" s="3" t="s">
        <v>845</v>
      </c>
      <c r="F10" s="3" t="s">
        <v>845</v>
      </c>
      <c r="G10" s="3" t="s">
        <v>845</v>
      </c>
      <c r="H10" s="6" t="s">
        <v>845</v>
      </c>
      <c r="I10" s="6" t="s">
        <v>845</v>
      </c>
      <c r="J10" s="6" t="s">
        <v>845</v>
      </c>
    </row>
    <row r="11" spans="1:10" ht="14.25">
      <c r="A11" s="1" t="s">
        <v>845</v>
      </c>
      <c r="B11" s="1" t="s">
        <v>845</v>
      </c>
      <c r="C11" s="3" t="s">
        <v>845</v>
      </c>
      <c r="D11" s="3" t="s">
        <v>845</v>
      </c>
      <c r="E11" s="3" t="s">
        <v>845</v>
      </c>
      <c r="F11" s="3" t="s">
        <v>845</v>
      </c>
      <c r="G11" s="3" t="s">
        <v>845</v>
      </c>
      <c r="H11" s="6" t="s">
        <v>845</v>
      </c>
      <c r="I11" s="6" t="s">
        <v>845</v>
      </c>
      <c r="J11" s="6" t="s">
        <v>845</v>
      </c>
    </row>
    <row r="12" spans="1:10" ht="14.25">
      <c r="A12" s="1" t="s">
        <v>845</v>
      </c>
      <c r="B12" s="1" t="s">
        <v>845</v>
      </c>
      <c r="C12" s="3" t="s">
        <v>845</v>
      </c>
      <c r="D12" s="3" t="s">
        <v>845</v>
      </c>
      <c r="E12" s="3" t="s">
        <v>845</v>
      </c>
      <c r="F12" s="3" t="s">
        <v>845</v>
      </c>
      <c r="G12" s="3" t="s">
        <v>845</v>
      </c>
      <c r="H12" s="6" t="s">
        <v>845</v>
      </c>
      <c r="I12" s="6" t="s">
        <v>845</v>
      </c>
      <c r="J12" s="6" t="s">
        <v>845</v>
      </c>
    </row>
    <row r="13" spans="1:10" ht="14.25">
      <c r="A13" s="1" t="s">
        <v>845</v>
      </c>
      <c r="B13" s="1" t="s">
        <v>845</v>
      </c>
      <c r="C13" s="3" t="s">
        <v>845</v>
      </c>
      <c r="D13" s="3" t="s">
        <v>845</v>
      </c>
      <c r="E13" s="3" t="s">
        <v>845</v>
      </c>
      <c r="F13" s="3" t="s">
        <v>845</v>
      </c>
      <c r="G13" s="3" t="s">
        <v>845</v>
      </c>
      <c r="H13" s="6" t="s">
        <v>845</v>
      </c>
      <c r="I13" s="6" t="s">
        <v>845</v>
      </c>
      <c r="J13" s="6" t="s">
        <v>845</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Cherry Imports</dc:title>
  <dc:subject>Phytosanitary Regulation: Cherries</dc:subject>
  <dc:creator>PFERRIER@ers.usda.gov</dc:creator>
  <cp:keywords/>
  <dc:description/>
  <cp:lastModifiedBy>WIN31TONT40</cp:lastModifiedBy>
  <cp:lastPrinted>2014-08-01T19:06:16Z</cp:lastPrinted>
  <dcterms:created xsi:type="dcterms:W3CDTF">2014-08-01T17:40:24Z</dcterms:created>
  <dcterms:modified xsi:type="dcterms:W3CDTF">2016-04-29T14:10:20Z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