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0980" windowHeight="11445" activeTab="0"/>
  </bookViews>
  <sheets>
    <sheet name="Selectcrops" sheetId="1" r:id="rId1"/>
    <sheet name="Sheet1" sheetId="2" r:id="rId2"/>
  </sheets>
  <definedNames>
    <definedName name="_xlnm.Print_Area" localSheetId="0">'Selectcrops'!$A$1:$M$64</definedName>
  </definedNames>
  <calcPr fullCalcOnLoad="1"/>
</workbook>
</file>

<file path=xl/sharedStrings.xml><?xml version="1.0" encoding="utf-8"?>
<sst xmlns="http://schemas.openxmlformats.org/spreadsheetml/2006/main" count="120" uniqueCount="73">
  <si>
    <t>U.S.</t>
  </si>
  <si>
    <t>Certified</t>
  </si>
  <si>
    <t>Item</t>
  </si>
  <si>
    <t>cropland</t>
  </si>
  <si>
    <t>organic/</t>
  </si>
  <si>
    <t>1995</t>
  </si>
  <si>
    <t>2005/1</t>
  </si>
  <si>
    <t xml:space="preserve"> </t>
  </si>
  <si>
    <t>Percent</t>
  </si>
  <si>
    <t>U.S. Total:</t>
  </si>
  <si>
    <t>Total pasture and rangeland: 2/</t>
  </si>
  <si>
    <t>Grains--</t>
  </si>
  <si>
    <t xml:space="preserve">  Corn</t>
  </si>
  <si>
    <t xml:space="preserve">  Oats</t>
  </si>
  <si>
    <t xml:space="preserve">  Barley</t>
  </si>
  <si>
    <t xml:space="preserve">  Sorghum</t>
  </si>
  <si>
    <t>--</t>
  </si>
  <si>
    <t xml:space="preserve">  Rice </t>
  </si>
  <si>
    <t xml:space="preserve">  Millet</t>
  </si>
  <si>
    <t xml:space="preserve">  Rye </t>
  </si>
  <si>
    <t>Beans--</t>
  </si>
  <si>
    <t xml:space="preserve">  Soybeans</t>
  </si>
  <si>
    <t xml:space="preserve">  Dry beans</t>
  </si>
  <si>
    <t xml:space="preserve">  Dry peas &amp; lentils</t>
  </si>
  <si>
    <t>Oilseeds--</t>
  </si>
  <si>
    <t xml:space="preserve">  Flax</t>
  </si>
  <si>
    <t xml:space="preserve">  Sunflowers</t>
  </si>
  <si>
    <t>Hay and silage--</t>
  </si>
  <si>
    <t xml:space="preserve">  All types</t>
  </si>
  <si>
    <t>Vegetables--</t>
  </si>
  <si>
    <t xml:space="preserve">  Tomatoes</t>
  </si>
  <si>
    <t xml:space="preserve">  Lettuce</t>
  </si>
  <si>
    <t xml:space="preserve">  Carrots</t>
  </si>
  <si>
    <t>Fruits--</t>
  </si>
  <si>
    <t xml:space="preserve">  Citrus</t>
  </si>
  <si>
    <t xml:space="preserve">  Apples</t>
  </si>
  <si>
    <t xml:space="preserve">  Grapes</t>
  </si>
  <si>
    <t>Other cropland--</t>
  </si>
  <si>
    <t xml:space="preserve">  Cotton</t>
  </si>
  <si>
    <t xml:space="preserve">  Peanuts</t>
  </si>
  <si>
    <t xml:space="preserve">  Potatoes</t>
  </si>
  <si>
    <t>animals</t>
  </si>
  <si>
    <t>U.S. certified animals:</t>
  </si>
  <si>
    <t xml:space="preserve">  Livestock--</t>
  </si>
  <si>
    <t xml:space="preserve">   Beef cows</t>
  </si>
  <si>
    <t xml:space="preserve">  Poultry--</t>
  </si>
  <si>
    <t xml:space="preserve">    Layer hens</t>
  </si>
  <si>
    <t xml:space="preserve">    Turkeys</t>
  </si>
  <si>
    <t>-- = Not available.</t>
  </si>
  <si>
    <t>2008/1</t>
  </si>
  <si>
    <t>2008</t>
  </si>
  <si>
    <t>total 2005</t>
  </si>
  <si>
    <t>total 2008</t>
  </si>
  <si>
    <t xml:space="preserve">  Wheat (including spelt)</t>
  </si>
  <si>
    <t xml:space="preserve">                 based on information from USDA-accredited State and private organic certifiers.</t>
  </si>
  <si>
    <t xml:space="preserve">1/ USDA, National Agricultural Statistics Service, www.nass.usda.gov </t>
  </si>
  <si>
    <t xml:space="preserve">    Broilers</t>
  </si>
  <si>
    <t xml:space="preserve">Total cropland: </t>
  </si>
  <si>
    <t xml:space="preserve">                                               certified organic</t>
  </si>
  <si>
    <t xml:space="preserve">                                              Total </t>
  </si>
  <si>
    <t>total 2011</t>
  </si>
  <si>
    <t>----------------------------------- Acres -----------------------------------------</t>
  </si>
  <si>
    <t>------------------------ Acres --------------------------</t>
  </si>
  <si>
    <t xml:space="preserve">  All tree nuts</t>
  </si>
  <si>
    <t>Tree nuts--</t>
  </si>
  <si>
    <t xml:space="preserve">   All fruit</t>
  </si>
  <si>
    <t xml:space="preserve">   Milk cows /3</t>
  </si>
  <si>
    <t>3/ Does not include replacement heifers.</t>
  </si>
  <si>
    <t xml:space="preserve">Source: 1995, Agrisystems International;  1997-2011, USDA, Economic Research Service, </t>
  </si>
  <si>
    <t>2011/1</t>
  </si>
  <si>
    <t>2011/11</t>
  </si>
  <si>
    <t>Census of Agriculture, 2002 and 2007, Agicultural Statistics, 2006, 2009 and 2012.</t>
  </si>
  <si>
    <t>Table 3--Certified organic and total U.S. acreage, selected crops and livestock, 1995-2011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</si>
</sst>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10409]#,##0;\(#,##0\)"/>
    <numFmt numFmtId="166" formatCode="_(* #,##0.0_);_(* \(#,##0.0\);_(* &quot;-&quot;??_);_(@_)"/>
    <numFmt numFmtId="167" formatCode="[$-409]dddd\,\ mmmm\ dd\,\ yyyy"/>
    <numFmt numFmtId="168" formatCode="[$-409]h:mm:ss\ AM/PM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8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2" fillId="0" borderId="10" xfId="42" applyNumberFormat="1" applyFont="1" applyBorder="1" applyAlignment="1" quotePrefix="1">
      <alignment horizontal="left"/>
    </xf>
    <xf numFmtId="164" fontId="2" fillId="0" borderId="10" xfId="42" applyNumberFormat="1" applyFont="1" applyBorder="1" applyAlignment="1">
      <alignment/>
    </xf>
    <xf numFmtId="164" fontId="3" fillId="0" borderId="10" xfId="42" applyNumberFormat="1" applyFont="1" applyBorder="1" applyAlignment="1">
      <alignment/>
    </xf>
    <xf numFmtId="0" fontId="3" fillId="0" borderId="10" xfId="42" applyNumberFormat="1" applyFont="1" applyBorder="1" applyAlignment="1">
      <alignment/>
    </xf>
    <xf numFmtId="164" fontId="3" fillId="0" borderId="0" xfId="42" applyNumberFormat="1" applyFont="1" applyBorder="1" applyAlignment="1">
      <alignment/>
    </xf>
    <xf numFmtId="164" fontId="3" fillId="0" borderId="0" xfId="42" applyNumberFormat="1" applyFont="1" applyBorder="1" applyAlignment="1" quotePrefix="1">
      <alignment horizontal="center"/>
    </xf>
    <xf numFmtId="164" fontId="4" fillId="0" borderId="0" xfId="42" applyNumberFormat="1" applyFont="1" applyBorder="1" applyAlignment="1" quotePrefix="1">
      <alignment horizontal="center"/>
    </xf>
    <xf numFmtId="164" fontId="3" fillId="0" borderId="0" xfId="42" applyNumberFormat="1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164" fontId="3" fillId="0" borderId="10" xfId="42" applyNumberFormat="1" applyFont="1" applyBorder="1" applyAlignment="1" quotePrefix="1">
      <alignment horizontal="center"/>
    </xf>
    <xf numFmtId="1" fontId="4" fillId="0" borderId="0" xfId="42" applyNumberFormat="1" applyFont="1" applyBorder="1" applyAlignment="1">
      <alignment horizontal="center"/>
    </xf>
    <xf numFmtId="3" fontId="3" fillId="0" borderId="10" xfId="0" applyNumberFormat="1" applyFont="1" applyBorder="1" applyAlignment="1" quotePrefix="1">
      <alignment horizontal="center"/>
    </xf>
    <xf numFmtId="1" fontId="3" fillId="0" borderId="10" xfId="42" applyNumberFormat="1" applyFont="1" applyBorder="1" applyAlignment="1">
      <alignment horizontal="center"/>
    </xf>
    <xf numFmtId="1" fontId="3" fillId="0" borderId="10" xfId="42" applyNumberFormat="1" applyFont="1" applyBorder="1" applyAlignment="1" quotePrefix="1">
      <alignment horizontal="center"/>
    </xf>
    <xf numFmtId="164" fontId="3" fillId="0" borderId="10" xfId="42" applyNumberFormat="1" applyFont="1" applyBorder="1" applyAlignment="1">
      <alignment horizontal="right"/>
    </xf>
    <xf numFmtId="0" fontId="3" fillId="0" borderId="10" xfId="42" applyNumberFormat="1" applyFont="1" applyBorder="1" applyAlignment="1">
      <alignment horizontal="center"/>
    </xf>
    <xf numFmtId="164" fontId="3" fillId="0" borderId="10" xfId="42" applyNumberFormat="1" applyFont="1" applyBorder="1" applyAlignment="1">
      <alignment horizontal="center"/>
    </xf>
    <xf numFmtId="164" fontId="3" fillId="0" borderId="0" xfId="42" applyNumberFormat="1" applyFont="1" applyBorder="1" applyAlignment="1">
      <alignment horizontal="right"/>
    </xf>
    <xf numFmtId="164" fontId="4" fillId="0" borderId="0" xfId="42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164" fontId="2" fillId="0" borderId="0" xfId="42" applyNumberFormat="1" applyFont="1" applyBorder="1" applyAlignment="1">
      <alignment horizontal="center"/>
    </xf>
    <xf numFmtId="164" fontId="3" fillId="0" borderId="0" xfId="42" applyNumberFormat="1" applyFont="1" applyBorder="1" applyAlignment="1" quotePrefix="1">
      <alignment horizontal="left"/>
    </xf>
    <xf numFmtId="164" fontId="2" fillId="0" borderId="0" xfId="42" applyNumberFormat="1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10" fontId="3" fillId="0" borderId="0" xfId="42" applyNumberFormat="1" applyFont="1" applyBorder="1" applyAlignment="1">
      <alignment/>
    </xf>
    <xf numFmtId="164" fontId="3" fillId="0" borderId="0" xfId="42" applyNumberFormat="1" applyFont="1" applyBorder="1" applyAlignment="1">
      <alignment horizontal="left"/>
    </xf>
    <xf numFmtId="164" fontId="5" fillId="0" borderId="0" xfId="42" applyNumberFormat="1" applyFont="1" applyBorder="1" applyAlignment="1" quotePrefix="1">
      <alignment horizontal="left"/>
    </xf>
    <xf numFmtId="3" fontId="3" fillId="0" borderId="0" xfId="42" applyNumberFormat="1" applyFont="1" applyBorder="1" applyAlignment="1" quotePrefix="1">
      <alignment horizontal="center"/>
    </xf>
    <xf numFmtId="164" fontId="3" fillId="0" borderId="0" xfId="42" applyNumberFormat="1" applyFont="1" applyBorder="1" applyAlignment="1" quotePrefix="1">
      <alignment horizontal="right"/>
    </xf>
    <xf numFmtId="3" fontId="3" fillId="0" borderId="0" xfId="42" applyNumberFormat="1" applyFont="1" applyBorder="1" applyAlignment="1" quotePrefix="1">
      <alignment/>
    </xf>
    <xf numFmtId="164" fontId="3" fillId="0" borderId="10" xfId="42" applyNumberFormat="1" applyFont="1" applyBorder="1" applyAlignment="1" quotePrefix="1">
      <alignment horizontal="left"/>
    </xf>
    <xf numFmtId="164" fontId="3" fillId="0" borderId="10" xfId="42" applyNumberFormat="1" applyFont="1" applyBorder="1" applyAlignment="1" quotePrefix="1">
      <alignment horizontal="right"/>
    </xf>
    <xf numFmtId="3" fontId="3" fillId="0" borderId="0" xfId="42" applyNumberFormat="1" applyFont="1" applyBorder="1" applyAlignment="1">
      <alignment horizontal="center"/>
    </xf>
    <xf numFmtId="3" fontId="3" fillId="0" borderId="0" xfId="42" applyNumberFormat="1" applyFont="1" applyBorder="1" applyAlignment="1" quotePrefix="1">
      <alignment horizontal="right"/>
    </xf>
    <xf numFmtId="164" fontId="3" fillId="0" borderId="10" xfId="62" applyNumberFormat="1" applyFont="1" applyBorder="1" applyAlignment="1">
      <alignment horizontal="center"/>
    </xf>
    <xf numFmtId="164" fontId="3" fillId="0" borderId="11" xfId="42" applyNumberFormat="1" applyFont="1" applyBorder="1" applyAlignment="1" quotePrefix="1">
      <alignment horizontal="right"/>
    </xf>
    <xf numFmtId="43" fontId="3" fillId="0" borderId="0" xfId="42" applyNumberFormat="1" applyFont="1" applyBorder="1" applyAlignment="1">
      <alignment/>
    </xf>
    <xf numFmtId="43" fontId="3" fillId="0" borderId="12" xfId="42" applyNumberFormat="1" applyFont="1" applyBorder="1" applyAlignment="1">
      <alignment horizontal="center"/>
    </xf>
    <xf numFmtId="43" fontId="3" fillId="0" borderId="0" xfId="42" applyNumberFormat="1" applyFont="1" applyBorder="1" applyAlignment="1" quotePrefix="1">
      <alignment horizontal="center"/>
    </xf>
    <xf numFmtId="43" fontId="3" fillId="0" borderId="10" xfId="42" applyNumberFormat="1" applyFont="1" applyBorder="1" applyAlignment="1">
      <alignment horizontal="center"/>
    </xf>
    <xf numFmtId="43" fontId="4" fillId="0" borderId="0" xfId="42" applyNumberFormat="1" applyFont="1" applyBorder="1" applyAlignment="1">
      <alignment horizontal="center"/>
    </xf>
    <xf numFmtId="43" fontId="3" fillId="0" borderId="0" xfId="42" applyNumberFormat="1" applyFont="1" applyBorder="1" applyAlignment="1">
      <alignment horizontal="center"/>
    </xf>
    <xf numFmtId="43" fontId="4" fillId="0" borderId="0" xfId="42" applyNumberFormat="1" applyFont="1" applyBorder="1" applyAlignment="1">
      <alignment horizontal="centerContinuous"/>
    </xf>
    <xf numFmtId="164" fontId="4" fillId="0" borderId="12" xfId="42" applyNumberFormat="1" applyFont="1" applyBorder="1" applyAlignment="1" quotePrefix="1">
      <alignment horizontal="left"/>
    </xf>
    <xf numFmtId="3" fontId="3" fillId="0" borderId="10" xfId="42" applyNumberFormat="1" applyFont="1" applyBorder="1" applyAlignment="1" quotePrefix="1">
      <alignment horizontal="right"/>
    </xf>
    <xf numFmtId="164" fontId="3" fillId="0" borderId="0" xfId="42" applyNumberFormat="1" applyFont="1" applyBorder="1" applyAlignment="1">
      <alignment/>
    </xf>
    <xf numFmtId="10" fontId="3" fillId="0" borderId="10" xfId="42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164" fontId="4" fillId="0" borderId="0" xfId="42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4" fillId="0" borderId="10" xfId="42" applyNumberFormat="1" applyFont="1" applyBorder="1" applyAlignment="1">
      <alignment horizontal="center"/>
    </xf>
    <xf numFmtId="164" fontId="3" fillId="0" borderId="12" xfId="42" applyNumberFormat="1" applyFont="1" applyBorder="1" applyAlignment="1">
      <alignment/>
    </xf>
    <xf numFmtId="164" fontId="4" fillId="0" borderId="0" xfId="42" applyNumberFormat="1" applyFont="1" applyBorder="1" applyAlignment="1" quotePrefix="1">
      <alignment horizontal="centerContinuous"/>
    </xf>
    <xf numFmtId="164" fontId="3" fillId="0" borderId="0" xfId="47" applyNumberFormat="1" applyFont="1" applyBorder="1" applyAlignment="1">
      <alignment/>
    </xf>
    <xf numFmtId="164" fontId="3" fillId="0" borderId="0" xfId="47" applyNumberFormat="1" applyFont="1" applyBorder="1" applyAlignment="1">
      <alignment horizontal="center"/>
    </xf>
    <xf numFmtId="164" fontId="2" fillId="0" borderId="0" xfId="42" applyNumberFormat="1" applyFont="1" applyBorder="1" applyAlignment="1" quotePrefix="1">
      <alignment horizontal="center"/>
    </xf>
    <xf numFmtId="164" fontId="2" fillId="0" borderId="10" xfId="42" applyNumberFormat="1" applyFont="1" applyBorder="1" applyAlignment="1" quotePrefix="1">
      <alignment horizontal="center"/>
    </xf>
    <xf numFmtId="164" fontId="5" fillId="0" borderId="0" xfId="42" applyNumberFormat="1" applyFont="1" applyBorder="1" applyAlignment="1">
      <alignment horizontal="center"/>
    </xf>
    <xf numFmtId="164" fontId="2" fillId="0" borderId="0" xfId="47" applyNumberFormat="1" applyFont="1" applyBorder="1" applyAlignment="1">
      <alignment horizontal="center"/>
    </xf>
    <xf numFmtId="0" fontId="6" fillId="0" borderId="0" xfId="0" applyFont="1" applyAlignment="1">
      <alignment/>
    </xf>
    <xf numFmtId="164" fontId="2" fillId="0" borderId="0" xfId="42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164" fontId="3" fillId="0" borderId="10" xfId="47" applyNumberFormat="1" applyFont="1" applyBorder="1" applyAlignment="1">
      <alignment/>
    </xf>
    <xf numFmtId="0" fontId="3" fillId="0" borderId="0" xfId="42" applyNumberFormat="1" applyFont="1" applyBorder="1" applyAlignment="1">
      <alignment/>
    </xf>
    <xf numFmtId="0" fontId="3" fillId="0" borderId="10" xfId="42" applyNumberFormat="1" applyFont="1" applyBorder="1" applyAlignment="1">
      <alignment horizontal="right"/>
    </xf>
    <xf numFmtId="164" fontId="3" fillId="0" borderId="0" xfId="42" applyNumberFormat="1" applyFont="1" applyBorder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125" zoomScaleNormal="12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2.75"/>
  <cols>
    <col min="1" max="1" width="25.7109375" style="5" customWidth="1"/>
    <col min="2" max="2" width="10.28125" style="49" customWidth="1"/>
    <col min="3" max="5" width="10.28125" style="5" customWidth="1"/>
    <col min="6" max="6" width="10.7109375" style="5" customWidth="1"/>
    <col min="7" max="7" width="1.421875" style="5" customWidth="1"/>
    <col min="8" max="8" width="11.28125" style="5" customWidth="1"/>
    <col min="9" max="9" width="11.7109375" style="5" customWidth="1"/>
    <col min="10" max="10" width="11.7109375" style="64" customWidth="1"/>
    <col min="11" max="11" width="1.28515625" style="5" customWidth="1"/>
    <col min="12" max="12" width="8.8515625" style="5" customWidth="1"/>
    <col min="13" max="13" width="8.8515625" style="37" customWidth="1"/>
    <col min="14" max="14" width="9.8515625" style="5" customWidth="1"/>
    <col min="15" max="16384" width="9.140625" style="5" customWidth="1"/>
  </cols>
  <sheetData>
    <row r="1" spans="1:12" ht="12.75">
      <c r="A1" s="1" t="s">
        <v>72</v>
      </c>
      <c r="B1" s="48"/>
      <c r="C1" s="1"/>
      <c r="D1" s="2"/>
      <c r="E1" s="2"/>
      <c r="F1" s="2"/>
      <c r="G1" s="2"/>
      <c r="H1" s="3"/>
      <c r="I1" s="3"/>
      <c r="J1" s="2"/>
      <c r="K1" s="3"/>
      <c r="L1" s="4"/>
    </row>
    <row r="2" spans="3:15" ht="12.75">
      <c r="C2" s="6" t="s">
        <v>59</v>
      </c>
      <c r="E2" s="7"/>
      <c r="F2" s="7"/>
      <c r="G2" s="7"/>
      <c r="H2" s="6" t="s">
        <v>7</v>
      </c>
      <c r="I2" s="6" t="s">
        <v>0</v>
      </c>
      <c r="J2" s="59" t="s">
        <v>7</v>
      </c>
      <c r="K2" s="6"/>
      <c r="L2" s="8" t="s">
        <v>1</v>
      </c>
      <c r="M2" s="38" t="s">
        <v>1</v>
      </c>
      <c r="N2" s="38" t="s">
        <v>1</v>
      </c>
      <c r="O2" s="8"/>
    </row>
    <row r="3" spans="1:15" ht="11.25">
      <c r="A3" s="5" t="s">
        <v>2</v>
      </c>
      <c r="B3" s="9"/>
      <c r="C3" s="10" t="s">
        <v>58</v>
      </c>
      <c r="D3" s="3"/>
      <c r="E3" s="11"/>
      <c r="F3" s="54"/>
      <c r="G3" s="11"/>
      <c r="H3" s="10" t="s">
        <v>7</v>
      </c>
      <c r="I3" s="10" t="s">
        <v>3</v>
      </c>
      <c r="J3" s="60" t="s">
        <v>7</v>
      </c>
      <c r="K3" s="6"/>
      <c r="L3" s="6" t="s">
        <v>4</v>
      </c>
      <c r="M3" s="39" t="s">
        <v>4</v>
      </c>
      <c r="N3" s="39" t="s">
        <v>4</v>
      </c>
      <c r="O3" s="6"/>
    </row>
    <row r="4" spans="1:14" ht="11.25">
      <c r="A4" s="3"/>
      <c r="B4" s="12" t="s">
        <v>5</v>
      </c>
      <c r="C4" s="14">
        <v>2000</v>
      </c>
      <c r="D4" s="13">
        <v>2005</v>
      </c>
      <c r="E4" s="36" t="s">
        <v>50</v>
      </c>
      <c r="F4" s="69">
        <v>2011</v>
      </c>
      <c r="G4" s="15"/>
      <c r="H4" s="16" t="s">
        <v>6</v>
      </c>
      <c r="I4" s="17" t="s">
        <v>49</v>
      </c>
      <c r="J4" s="10" t="s">
        <v>70</v>
      </c>
      <c r="K4" s="16"/>
      <c r="L4" s="17" t="s">
        <v>51</v>
      </c>
      <c r="M4" s="40" t="s">
        <v>52</v>
      </c>
      <c r="N4" s="40" t="s">
        <v>60</v>
      </c>
    </row>
    <row r="5" spans="1:13" ht="12.75">
      <c r="A5" s="5" t="s">
        <v>7</v>
      </c>
      <c r="B5" s="44" t="s">
        <v>61</v>
      </c>
      <c r="C5" s="50"/>
      <c r="D5" s="50"/>
      <c r="E5" s="18"/>
      <c r="F5" s="18"/>
      <c r="G5" s="18"/>
      <c r="H5" s="44" t="s">
        <v>62</v>
      </c>
      <c r="I5" s="19"/>
      <c r="J5" s="61"/>
      <c r="K5" s="19"/>
      <c r="L5" s="56" t="s">
        <v>7</v>
      </c>
      <c r="M5" s="43" t="s">
        <v>8</v>
      </c>
    </row>
    <row r="6" spans="2:11" ht="11.25">
      <c r="B6" s="20"/>
      <c r="C6" s="22"/>
      <c r="E6" s="21"/>
      <c r="F6" s="21"/>
      <c r="G6" s="21"/>
      <c r="H6" s="8"/>
      <c r="I6" s="8"/>
      <c r="J6" s="21"/>
      <c r="K6" s="8"/>
    </row>
    <row r="7" spans="1:14" ht="11.25">
      <c r="A7" s="23" t="s">
        <v>9</v>
      </c>
      <c r="B7" s="20">
        <v>914800</v>
      </c>
      <c r="C7" s="5">
        <v>1776073</v>
      </c>
      <c r="D7" s="24">
        <v>4054429</v>
      </c>
      <c r="E7" s="8">
        <f>SUM(E9:E11)</f>
        <v>4803798</v>
      </c>
      <c r="F7" s="5">
        <v>5383119</v>
      </c>
      <c r="H7" s="8">
        <v>796436717</v>
      </c>
      <c r="I7" s="8">
        <v>843866715</v>
      </c>
      <c r="J7" s="58">
        <v>843866715</v>
      </c>
      <c r="K7" s="8"/>
      <c r="L7" s="25">
        <v>0.00509071080408263</v>
      </c>
      <c r="M7" s="25">
        <f>(E7/I7)</f>
        <v>0.005692602770806051</v>
      </c>
      <c r="N7" s="25">
        <f>(F7/J7)</f>
        <v>0.006379110473624973</v>
      </c>
    </row>
    <row r="8" spans="2:12" ht="6" customHeight="1">
      <c r="B8" s="20"/>
      <c r="J8" s="66"/>
      <c r="L8" s="25"/>
    </row>
    <row r="9" spans="1:14" ht="11.25">
      <c r="A9" s="23" t="s">
        <v>10</v>
      </c>
      <c r="B9" s="20">
        <v>276300</v>
      </c>
      <c r="C9" s="5">
        <v>557167.41</v>
      </c>
      <c r="D9" s="5">
        <v>2331158</v>
      </c>
      <c r="E9" s="5">
        <v>2160577</v>
      </c>
      <c r="F9" s="5">
        <v>2298130</v>
      </c>
      <c r="H9" s="8">
        <v>486965589</v>
      </c>
      <c r="I9" s="8">
        <v>473212960</v>
      </c>
      <c r="J9" s="58">
        <v>473212960</v>
      </c>
      <c r="K9" s="8"/>
      <c r="L9" s="25">
        <v>0.0047871103270091635</v>
      </c>
      <c r="M9" s="25">
        <v>0.0045657604136623816</v>
      </c>
      <c r="N9" s="25">
        <f>(F9/J9)</f>
        <v>0.004856439265737777</v>
      </c>
    </row>
    <row r="10" spans="1:12" ht="12.75">
      <c r="A10" s="26" t="s">
        <v>7</v>
      </c>
      <c r="B10" s="20"/>
      <c r="J10" s="66"/>
      <c r="L10" s="25"/>
    </row>
    <row r="11" spans="1:14" ht="11.25">
      <c r="A11" s="23" t="s">
        <v>57</v>
      </c>
      <c r="B11" s="20">
        <v>638500</v>
      </c>
      <c r="C11" s="5">
        <v>1218905.2175000003</v>
      </c>
      <c r="D11" s="6">
        <v>1723270.8947</v>
      </c>
      <c r="E11" s="5">
        <f>2655382-12161</f>
        <v>2643221</v>
      </c>
      <c r="F11" s="6">
        <v>3084989</v>
      </c>
      <c r="H11" s="8">
        <v>373607141</v>
      </c>
      <c r="I11" s="8">
        <v>370653755</v>
      </c>
      <c r="J11" s="58">
        <v>370653755</v>
      </c>
      <c r="K11" s="8"/>
      <c r="L11" s="25">
        <v>0.004612521297337836</v>
      </c>
      <c r="M11" s="25">
        <f>(E11/I11)</f>
        <v>0.007131240313483402</v>
      </c>
      <c r="N11" s="25">
        <f>(F11/J11)</f>
        <v>0.008323101974240082</v>
      </c>
    </row>
    <row r="12" spans="1:12" ht="11.25">
      <c r="A12" s="27" t="s">
        <v>11</v>
      </c>
      <c r="B12" s="20"/>
      <c r="H12" s="8"/>
      <c r="I12" s="8"/>
      <c r="J12" s="62"/>
      <c r="K12" s="8"/>
      <c r="L12" s="25"/>
    </row>
    <row r="13" spans="1:14" ht="11.25">
      <c r="A13" s="26" t="s">
        <v>12</v>
      </c>
      <c r="B13" s="20">
        <v>32650</v>
      </c>
      <c r="C13" s="5">
        <v>77912.24</v>
      </c>
      <c r="D13" s="5">
        <v>130672.14</v>
      </c>
      <c r="E13" s="5">
        <v>194637</v>
      </c>
      <c r="F13" s="5">
        <v>234470</v>
      </c>
      <c r="H13" s="8">
        <v>81759000</v>
      </c>
      <c r="I13" s="5">
        <v>93600000</v>
      </c>
      <c r="J13" s="57">
        <v>91921000</v>
      </c>
      <c r="L13" s="25">
        <v>0.0015982600080725058</v>
      </c>
      <c r="M13" s="25">
        <v>0.0020794551282051284</v>
      </c>
      <c r="N13" s="25">
        <f aca="true" t="shared" si="0" ref="N13:N20">(F13/J13)</f>
        <v>0.0025507772978971073</v>
      </c>
    </row>
    <row r="14" spans="1:14" ht="11.25">
      <c r="A14" s="22" t="s">
        <v>53</v>
      </c>
      <c r="B14" s="20">
        <v>120800</v>
      </c>
      <c r="C14" s="5">
        <v>206473.56</v>
      </c>
      <c r="D14" s="5">
        <v>293823.99</v>
      </c>
      <c r="E14" s="5">
        <v>415902</v>
      </c>
      <c r="F14" s="5">
        <v>344644</v>
      </c>
      <c r="H14" s="8">
        <v>57229000</v>
      </c>
      <c r="I14" s="5">
        <v>60433000</v>
      </c>
      <c r="J14" s="57">
        <v>54409000</v>
      </c>
      <c r="L14" s="25">
        <v>0.004848712890317845</v>
      </c>
      <c r="M14" s="25">
        <v>0.006882034649942912</v>
      </c>
      <c r="N14" s="25">
        <f t="shared" si="0"/>
        <v>0.006334319689757209</v>
      </c>
    </row>
    <row r="15" spans="1:14" ht="11.25">
      <c r="A15" s="22" t="s">
        <v>13</v>
      </c>
      <c r="B15" s="20">
        <v>13250</v>
      </c>
      <c r="C15" s="5">
        <v>29770.78</v>
      </c>
      <c r="D15" s="5">
        <v>46464.95</v>
      </c>
      <c r="E15" s="5">
        <v>57374</v>
      </c>
      <c r="F15" s="5">
        <v>62015</v>
      </c>
      <c r="H15" s="8">
        <v>4246000</v>
      </c>
      <c r="I15" s="5">
        <v>3760000</v>
      </c>
      <c r="J15" s="57">
        <v>2496000</v>
      </c>
      <c r="L15" s="25">
        <v>0.01094322892133773</v>
      </c>
      <c r="M15" s="25">
        <v>0.01525904255319149</v>
      </c>
      <c r="N15" s="25">
        <f t="shared" si="0"/>
        <v>0.024845753205128204</v>
      </c>
    </row>
    <row r="16" spans="1:14" ht="11.25">
      <c r="A16" s="22" t="s">
        <v>14</v>
      </c>
      <c r="B16" s="20">
        <v>17150</v>
      </c>
      <c r="C16" s="5">
        <v>41904.31</v>
      </c>
      <c r="D16" s="5">
        <v>39270.77</v>
      </c>
      <c r="E16" s="5">
        <v>46954</v>
      </c>
      <c r="F16" s="5">
        <v>63903</v>
      </c>
      <c r="H16" s="8">
        <v>3875000</v>
      </c>
      <c r="I16" s="5">
        <v>4020000</v>
      </c>
      <c r="J16" s="57">
        <v>2559000</v>
      </c>
      <c r="L16" s="25">
        <v>0.010134392258064515</v>
      </c>
      <c r="M16" s="25">
        <v>0.011680099502487563</v>
      </c>
      <c r="N16" s="25">
        <f t="shared" si="0"/>
        <v>0.024971864009378664</v>
      </c>
    </row>
    <row r="17" spans="1:14" ht="11.25">
      <c r="A17" s="22" t="s">
        <v>15</v>
      </c>
      <c r="B17" s="34" t="s">
        <v>16</v>
      </c>
      <c r="C17" s="5">
        <v>1601.75</v>
      </c>
      <c r="D17" s="5">
        <v>6042.03</v>
      </c>
      <c r="E17" s="5">
        <v>16068</v>
      </c>
      <c r="F17" s="5">
        <v>17360</v>
      </c>
      <c r="H17" s="6">
        <v>6454000</v>
      </c>
      <c r="I17" s="8">
        <v>7718000</v>
      </c>
      <c r="J17" s="58">
        <v>5481000</v>
      </c>
      <c r="K17" s="8"/>
      <c r="L17" s="25">
        <v>0.0009361682677409358</v>
      </c>
      <c r="M17" s="25">
        <v>0.0020818864990930293</v>
      </c>
      <c r="N17" s="25">
        <f t="shared" si="0"/>
        <v>0.0031673052362707534</v>
      </c>
    </row>
    <row r="18" spans="1:14" ht="11.25">
      <c r="A18" s="22" t="s">
        <v>17</v>
      </c>
      <c r="B18" s="20">
        <v>8400</v>
      </c>
      <c r="C18" s="5">
        <v>26869.8</v>
      </c>
      <c r="D18" s="5">
        <v>26428</v>
      </c>
      <c r="E18" s="5">
        <v>49638</v>
      </c>
      <c r="F18" s="5">
        <v>48533</v>
      </c>
      <c r="H18" s="8">
        <v>3384000</v>
      </c>
      <c r="I18" s="8">
        <v>2761000</v>
      </c>
      <c r="J18" s="58">
        <v>2689000</v>
      </c>
      <c r="K18" s="8"/>
      <c r="L18" s="25">
        <v>0.007809692671394799</v>
      </c>
      <c r="M18" s="25">
        <v>0.017978268743208983</v>
      </c>
      <c r="N18" s="25">
        <f t="shared" si="0"/>
        <v>0.018048716995165488</v>
      </c>
    </row>
    <row r="19" spans="1:14" ht="11.25">
      <c r="A19" s="22" t="s">
        <v>18</v>
      </c>
      <c r="B19" s="20">
        <v>18550</v>
      </c>
      <c r="C19" s="5">
        <v>15103.11</v>
      </c>
      <c r="D19" s="5">
        <v>14175.21</v>
      </c>
      <c r="E19" s="5">
        <v>11953</v>
      </c>
      <c r="F19" s="5">
        <v>19293</v>
      </c>
      <c r="H19" s="8">
        <v>565000</v>
      </c>
      <c r="I19" s="8">
        <v>570000</v>
      </c>
      <c r="J19" s="58">
        <v>370000</v>
      </c>
      <c r="K19" s="8"/>
      <c r="L19" s="25">
        <v>0.025088867256637167</v>
      </c>
      <c r="M19" s="25">
        <v>0.02097017543859649</v>
      </c>
      <c r="N19" s="25">
        <f t="shared" si="0"/>
        <v>0.052143243243243244</v>
      </c>
    </row>
    <row r="20" spans="1:14" ht="11.25">
      <c r="A20" s="22" t="s">
        <v>19</v>
      </c>
      <c r="B20" s="20">
        <v>2900</v>
      </c>
      <c r="C20" s="5">
        <v>7488.22</v>
      </c>
      <c r="D20" s="5">
        <v>8597.11</v>
      </c>
      <c r="E20" s="5">
        <v>11859</v>
      </c>
      <c r="F20" s="5">
        <v>21458</v>
      </c>
      <c r="H20" s="8">
        <v>1433000</v>
      </c>
      <c r="I20" s="5">
        <v>1376000</v>
      </c>
      <c r="J20" s="57">
        <v>1266000</v>
      </c>
      <c r="L20" s="25">
        <v>0.0059993789253314726</v>
      </c>
      <c r="M20" s="25">
        <v>0.008618459302325581</v>
      </c>
      <c r="N20" s="25">
        <f t="shared" si="0"/>
        <v>0.016949447077409162</v>
      </c>
    </row>
    <row r="21" spans="1:14" ht="12.75">
      <c r="A21" s="27" t="s">
        <v>20</v>
      </c>
      <c r="B21" s="20"/>
      <c r="D21" s="51"/>
      <c r="H21" s="8"/>
      <c r="J21" s="63"/>
      <c r="L21" s="25"/>
      <c r="N21" s="6"/>
    </row>
    <row r="22" spans="1:14" ht="11.25">
      <c r="A22" s="22" t="s">
        <v>21</v>
      </c>
      <c r="B22" s="20">
        <v>47200</v>
      </c>
      <c r="C22" s="5">
        <v>136071.02</v>
      </c>
      <c r="D22" s="5">
        <v>122217.31</v>
      </c>
      <c r="E22" s="5">
        <v>125621</v>
      </c>
      <c r="F22" s="5">
        <v>132411</v>
      </c>
      <c r="H22" s="8">
        <v>72142000</v>
      </c>
      <c r="I22" s="5">
        <v>63631000</v>
      </c>
      <c r="J22" s="57">
        <v>77976000</v>
      </c>
      <c r="L22" s="25">
        <v>0.0016941214549083751</v>
      </c>
      <c r="M22" s="25">
        <v>0.0019742106834718925</v>
      </c>
      <c r="N22" s="25">
        <f>(F22/J22)</f>
        <v>0.0016980994152046784</v>
      </c>
    </row>
    <row r="23" spans="1:16" ht="11.25">
      <c r="A23" s="22" t="s">
        <v>22</v>
      </c>
      <c r="B23" s="34" t="s">
        <v>16</v>
      </c>
      <c r="C23" s="5">
        <v>14010.46</v>
      </c>
      <c r="D23" s="5">
        <v>10561.4</v>
      </c>
      <c r="E23" s="29">
        <v>16465</v>
      </c>
      <c r="F23" s="5">
        <v>28655.8227212094</v>
      </c>
      <c r="G23" s="29"/>
      <c r="H23" s="8">
        <v>1659300</v>
      </c>
      <c r="I23" s="5">
        <v>1526900</v>
      </c>
      <c r="J23" s="57">
        <v>1205900</v>
      </c>
      <c r="L23" s="25">
        <v>0.006364973181462062</v>
      </c>
      <c r="M23" s="25">
        <v>0.010783286397275526</v>
      </c>
      <c r="N23" s="25">
        <f>(F23/J23)</f>
        <v>0.023763017431967327</v>
      </c>
      <c r="P23" s="5" t="s">
        <v>7</v>
      </c>
    </row>
    <row r="24" spans="1:16" ht="11.25">
      <c r="A24" s="22" t="s">
        <v>23</v>
      </c>
      <c r="B24" s="20">
        <v>5900</v>
      </c>
      <c r="C24" s="5">
        <v>10143.9</v>
      </c>
      <c r="D24" s="5">
        <v>17757.07</v>
      </c>
      <c r="E24" s="5">
        <v>16987</v>
      </c>
      <c r="F24" s="5">
        <v>17886.9933054727</v>
      </c>
      <c r="H24" s="8">
        <f>848874+301132</f>
        <v>1150006</v>
      </c>
      <c r="I24" s="5">
        <f>301132+848874</f>
        <v>1150006</v>
      </c>
      <c r="J24" s="5">
        <f>301132+848874</f>
        <v>1150006</v>
      </c>
      <c r="K24" s="8"/>
      <c r="L24" s="25">
        <f>+D24/H24</f>
        <v>0.015440849873826745</v>
      </c>
      <c r="M24" s="25">
        <f>+E24/I24</f>
        <v>0.014771227280553318</v>
      </c>
      <c r="N24" s="25">
        <f>+F24/J24</f>
        <v>0.015553826071753278</v>
      </c>
      <c r="O24" s="68" t="s">
        <v>7</v>
      </c>
      <c r="P24" s="8" t="s">
        <v>7</v>
      </c>
    </row>
    <row r="25" spans="1:15" ht="12.75">
      <c r="A25" s="27" t="s">
        <v>24</v>
      </c>
      <c r="B25" s="20"/>
      <c r="H25" s="8" t="s">
        <v>7</v>
      </c>
      <c r="J25" s="63" t="s">
        <v>7</v>
      </c>
      <c r="L25" s="25"/>
      <c r="O25" s="5" t="s">
        <v>7</v>
      </c>
    </row>
    <row r="26" spans="1:14" ht="11.25">
      <c r="A26" s="22" t="s">
        <v>25</v>
      </c>
      <c r="B26" s="20">
        <v>5850</v>
      </c>
      <c r="C26" s="5">
        <v>25075.85</v>
      </c>
      <c r="D26" s="5">
        <v>30842.75</v>
      </c>
      <c r="E26" s="5">
        <v>21554</v>
      </c>
      <c r="F26" s="5">
        <v>21468</v>
      </c>
      <c r="H26" s="8">
        <v>983000</v>
      </c>
      <c r="I26" s="5">
        <v>354000</v>
      </c>
      <c r="J26" s="57">
        <v>178000</v>
      </c>
      <c r="L26" s="25">
        <v>0.03137614445574771</v>
      </c>
      <c r="M26" s="25">
        <v>0.06088700564971752</v>
      </c>
      <c r="N26" s="25">
        <f>(F26/J26)</f>
        <v>0.12060674157303371</v>
      </c>
    </row>
    <row r="27" spans="1:15" ht="11.25">
      <c r="A27" s="5" t="s">
        <v>26</v>
      </c>
      <c r="B27" s="20">
        <v>14200</v>
      </c>
      <c r="C27" s="5">
        <v>19341.58</v>
      </c>
      <c r="D27" s="5">
        <v>6086.99</v>
      </c>
      <c r="E27" s="5">
        <v>18777</v>
      </c>
      <c r="F27" s="5">
        <v>18072</v>
      </c>
      <c r="H27" s="8">
        <v>2709000</v>
      </c>
      <c r="I27" s="5">
        <v>2068000</v>
      </c>
      <c r="J27" s="57">
        <v>1543000</v>
      </c>
      <c r="L27" s="25">
        <v>0.002246950904392765</v>
      </c>
      <c r="M27" s="25">
        <v>0.009079787234042553</v>
      </c>
      <c r="N27" s="25">
        <f>(F27/J27)</f>
        <v>0.011712248865845754</v>
      </c>
      <c r="O27" s="5" t="s">
        <v>7</v>
      </c>
    </row>
    <row r="28" spans="1:12" ht="12.75">
      <c r="A28" s="27" t="s">
        <v>27</v>
      </c>
      <c r="B28" s="20"/>
      <c r="H28" s="8"/>
      <c r="J28" s="63"/>
      <c r="L28" s="25"/>
    </row>
    <row r="29" spans="1:14" ht="11.25">
      <c r="A29" s="22" t="s">
        <v>28</v>
      </c>
      <c r="B29" s="20">
        <v>84100</v>
      </c>
      <c r="C29" s="5">
        <v>231206.53</v>
      </c>
      <c r="D29" s="24">
        <v>411342.33499999996</v>
      </c>
      <c r="E29" s="5">
        <v>793442</v>
      </c>
      <c r="F29" s="5">
        <v>785970</v>
      </c>
      <c r="H29" s="8">
        <v>61649000</v>
      </c>
      <c r="I29" s="5">
        <v>61625000</v>
      </c>
      <c r="J29" s="57">
        <v>55653000</v>
      </c>
      <c r="L29" s="25">
        <v>0.006672327774984184</v>
      </c>
      <c r="M29" s="25">
        <v>0.012875326572008114</v>
      </c>
      <c r="N29" s="25">
        <f>(F29/J29)</f>
        <v>0.014122688803838069</v>
      </c>
    </row>
    <row r="30" spans="1:12" ht="12.75">
      <c r="A30" s="27" t="s">
        <v>29</v>
      </c>
      <c r="B30" s="20"/>
      <c r="H30" s="8"/>
      <c r="I30" s="5" t="s">
        <v>7</v>
      </c>
      <c r="J30" s="63" t="s">
        <v>7</v>
      </c>
      <c r="L30" s="25"/>
    </row>
    <row r="31" spans="1:14" ht="11.25">
      <c r="A31" s="22" t="s">
        <v>30</v>
      </c>
      <c r="B31" s="34" t="s">
        <v>16</v>
      </c>
      <c r="C31" s="5">
        <v>3063.39</v>
      </c>
      <c r="D31" s="5">
        <v>6655.455</v>
      </c>
      <c r="E31" s="29">
        <v>9237</v>
      </c>
      <c r="F31" s="29">
        <v>9271</v>
      </c>
      <c r="G31" s="29"/>
      <c r="H31" s="8">
        <v>411840</v>
      </c>
      <c r="I31" s="5">
        <v>432800</v>
      </c>
      <c r="J31" s="57">
        <v>367510</v>
      </c>
      <c r="L31" s="25">
        <v>0.01616029283216783</v>
      </c>
      <c r="M31" s="25">
        <v>0.021342421441774492</v>
      </c>
      <c r="N31" s="25">
        <f>(F31/J31)</f>
        <v>0.02522652444831433</v>
      </c>
    </row>
    <row r="32" spans="1:14" ht="11.25">
      <c r="A32" s="5" t="s">
        <v>31</v>
      </c>
      <c r="B32" s="34" t="s">
        <v>16</v>
      </c>
      <c r="C32" s="5">
        <v>11410.32</v>
      </c>
      <c r="D32" s="5">
        <v>11985.690899999996</v>
      </c>
      <c r="E32" s="29">
        <v>27796</v>
      </c>
      <c r="F32" s="29">
        <v>34967</v>
      </c>
      <c r="G32" s="29"/>
      <c r="H32" s="8">
        <v>324500</v>
      </c>
      <c r="I32" s="5">
        <v>361000</v>
      </c>
      <c r="J32" s="57">
        <v>302500</v>
      </c>
      <c r="L32" s="25">
        <v>0.036935873343605534</v>
      </c>
      <c r="M32" s="25">
        <v>0.0769972299168975</v>
      </c>
      <c r="N32" s="25">
        <f>(F32/J32)</f>
        <v>0.11559338842975207</v>
      </c>
    </row>
    <row r="33" spans="1:14" ht="11.25">
      <c r="A33" s="22" t="s">
        <v>32</v>
      </c>
      <c r="B33" s="34" t="s">
        <v>16</v>
      </c>
      <c r="C33" s="5">
        <v>5664.7</v>
      </c>
      <c r="D33" s="5">
        <v>5736.622500000001</v>
      </c>
      <c r="E33" s="29">
        <v>12415</v>
      </c>
      <c r="F33" s="29">
        <v>12080</v>
      </c>
      <c r="G33" s="29"/>
      <c r="H33" s="8">
        <v>98870</v>
      </c>
      <c r="I33" s="5">
        <v>99630</v>
      </c>
      <c r="J33" s="57">
        <v>84190</v>
      </c>
      <c r="L33" s="25">
        <v>0.05802187215535553</v>
      </c>
      <c r="M33" s="25">
        <f>(E33/I33)</f>
        <v>0.12461106092542407</v>
      </c>
      <c r="N33" s="25">
        <f>(F33/J33)</f>
        <v>0.14348497446252523</v>
      </c>
    </row>
    <row r="34" spans="1:13" ht="11.25">
      <c r="A34" s="27" t="s">
        <v>64</v>
      </c>
      <c r="B34" s="5"/>
      <c r="J34" s="5"/>
      <c r="M34" s="5"/>
    </row>
    <row r="35" spans="1:14" ht="11.25">
      <c r="A35" s="22" t="s">
        <v>63</v>
      </c>
      <c r="B35" s="34" t="s">
        <v>16</v>
      </c>
      <c r="C35" s="5">
        <v>4467.97</v>
      </c>
      <c r="D35" s="5">
        <v>15986.098000000002</v>
      </c>
      <c r="E35" s="29">
        <v>23307</v>
      </c>
      <c r="F35" s="29">
        <v>23218</v>
      </c>
      <c r="G35" s="29"/>
      <c r="H35" s="8">
        <v>956300</v>
      </c>
      <c r="I35" s="5">
        <v>1064300</v>
      </c>
      <c r="J35" s="57">
        <v>1174500</v>
      </c>
      <c r="L35" s="25">
        <f>+D35/H35</f>
        <v>0.016716614033253165</v>
      </c>
      <c r="M35" s="25">
        <f>+E35/I35</f>
        <v>0.021898900685896835</v>
      </c>
      <c r="N35" s="25">
        <f>(F35/J35)</f>
        <v>0.01976841209025117</v>
      </c>
    </row>
    <row r="36" spans="1:14" ht="11.25">
      <c r="A36" s="27" t="s">
        <v>33</v>
      </c>
      <c r="B36" s="28"/>
      <c r="E36" s="29"/>
      <c r="F36" s="29"/>
      <c r="G36" s="29"/>
      <c r="H36" s="8"/>
      <c r="J36" s="57"/>
      <c r="L36" s="25"/>
      <c r="M36" s="25"/>
      <c r="N36" s="25"/>
    </row>
    <row r="37" spans="1:14" ht="11.25">
      <c r="A37" s="22" t="s">
        <v>34</v>
      </c>
      <c r="B37" s="34" t="s">
        <v>16</v>
      </c>
      <c r="C37" s="5">
        <v>6508.55</v>
      </c>
      <c r="D37" s="5">
        <v>10152.13</v>
      </c>
      <c r="E37" s="29">
        <v>14065</v>
      </c>
      <c r="F37" s="29">
        <v>18601</v>
      </c>
      <c r="G37" s="29"/>
      <c r="H37" s="8">
        <v>939000</v>
      </c>
      <c r="I37" s="5">
        <v>856200</v>
      </c>
      <c r="J37" s="57">
        <v>811800</v>
      </c>
      <c r="L37" s="25">
        <v>0.010808445154419595</v>
      </c>
      <c r="M37" s="25">
        <v>0.016427236626956318</v>
      </c>
      <c r="N37" s="25">
        <f>(F37/J37)</f>
        <v>0.022913279132791328</v>
      </c>
    </row>
    <row r="38" spans="1:14" ht="11.25">
      <c r="A38" s="22" t="s">
        <v>35</v>
      </c>
      <c r="B38" s="34" t="s">
        <v>16</v>
      </c>
      <c r="C38" s="5">
        <v>9269.552500000002</v>
      </c>
      <c r="D38" s="5">
        <v>12771.63</v>
      </c>
      <c r="E38" s="29">
        <v>17626</v>
      </c>
      <c r="F38" s="29">
        <v>19542</v>
      </c>
      <c r="G38" s="29"/>
      <c r="H38" s="8">
        <v>381160</v>
      </c>
      <c r="I38" s="8">
        <v>398770</v>
      </c>
      <c r="J38" s="57">
        <v>398770</v>
      </c>
      <c r="L38" s="25">
        <f aca="true" t="shared" si="1" ref="L38:M40">+D38/H38</f>
        <v>0.03350726728932731</v>
      </c>
      <c r="M38" s="25">
        <f t="shared" si="1"/>
        <v>0.044200917822303586</v>
      </c>
      <c r="N38" s="25">
        <f>(F38/J38)</f>
        <v>0.049005692504451186</v>
      </c>
    </row>
    <row r="39" spans="1:14" ht="11.25">
      <c r="A39" s="22" t="s">
        <v>36</v>
      </c>
      <c r="B39" s="34" t="s">
        <v>16</v>
      </c>
      <c r="C39" s="5">
        <v>12575</v>
      </c>
      <c r="D39" s="5">
        <v>22800.057</v>
      </c>
      <c r="E39" s="29">
        <v>28289</v>
      </c>
      <c r="F39" s="29">
        <v>38664</v>
      </c>
      <c r="G39" s="29"/>
      <c r="H39" s="8">
        <v>934750</v>
      </c>
      <c r="I39" s="8">
        <v>973638</v>
      </c>
      <c r="J39" s="57">
        <v>973638</v>
      </c>
      <c r="L39" s="25">
        <f t="shared" si="1"/>
        <v>0.02439160952126237</v>
      </c>
      <c r="M39" s="25">
        <f t="shared" si="1"/>
        <v>0.029054946499623063</v>
      </c>
      <c r="N39" s="25">
        <f>(F39/J39)</f>
        <v>0.03971085762881071</v>
      </c>
    </row>
    <row r="40" spans="1:14" ht="11.25">
      <c r="A40" s="26" t="s">
        <v>65</v>
      </c>
      <c r="B40" s="34" t="s">
        <v>16</v>
      </c>
      <c r="C40" s="5">
        <v>39013</v>
      </c>
      <c r="D40" s="5">
        <v>81291</v>
      </c>
      <c r="E40" s="29">
        <v>97760</v>
      </c>
      <c r="F40" s="29">
        <v>131498</v>
      </c>
      <c r="G40" s="29"/>
      <c r="H40" s="8">
        <f>954200+1795800+299000</f>
        <v>3049000</v>
      </c>
      <c r="I40" s="5">
        <f>851200+1728000+303100</f>
        <v>2882300</v>
      </c>
      <c r="J40" s="5">
        <f>851200+1728000+303100</f>
        <v>2882300</v>
      </c>
      <c r="L40" s="25">
        <f t="shared" si="1"/>
        <v>0.026661528369957364</v>
      </c>
      <c r="M40" s="25">
        <f t="shared" si="1"/>
        <v>0.033917357665753045</v>
      </c>
      <c r="N40" s="25">
        <f>(F40/J40)</f>
        <v>0.04562259306803594</v>
      </c>
    </row>
    <row r="41" spans="1:12" ht="12.75">
      <c r="A41" s="27" t="s">
        <v>37</v>
      </c>
      <c r="B41" s="20"/>
      <c r="H41" s="8"/>
      <c r="J41" s="63"/>
      <c r="L41" s="25"/>
    </row>
    <row r="42" spans="1:14" ht="11.25">
      <c r="A42" s="22" t="s">
        <v>38</v>
      </c>
      <c r="B42" s="30">
        <v>32850</v>
      </c>
      <c r="C42" s="5">
        <v>15027.4</v>
      </c>
      <c r="D42" s="5">
        <v>9537</v>
      </c>
      <c r="E42" s="5">
        <v>15377</v>
      </c>
      <c r="F42" s="5">
        <v>12030</v>
      </c>
      <c r="H42" s="8">
        <v>14195400</v>
      </c>
      <c r="I42" s="5">
        <v>10830300</v>
      </c>
      <c r="J42" s="57">
        <v>14732400</v>
      </c>
      <c r="L42" s="25">
        <v>0.0006718373557631346</v>
      </c>
      <c r="M42" s="25">
        <v>0.0014198129322364108</v>
      </c>
      <c r="N42" s="25">
        <f>(F42/J42)</f>
        <v>0.0008165675653661318</v>
      </c>
    </row>
    <row r="43" spans="1:14" ht="11.25">
      <c r="A43" s="22" t="s">
        <v>39</v>
      </c>
      <c r="B43" s="34" t="s">
        <v>16</v>
      </c>
      <c r="C43" s="5">
        <v>2084.5</v>
      </c>
      <c r="D43" s="5">
        <v>11940</v>
      </c>
      <c r="E43" s="29">
        <v>16776</v>
      </c>
      <c r="F43" s="29">
        <v>5066</v>
      </c>
      <c r="G43" s="29"/>
      <c r="H43" s="8">
        <v>1657000</v>
      </c>
      <c r="I43" s="5">
        <v>1230000</v>
      </c>
      <c r="J43" s="57">
        <v>1140600</v>
      </c>
      <c r="L43" s="25">
        <v>0.007205793602896801</v>
      </c>
      <c r="M43" s="25">
        <v>0.013639024390243903</v>
      </c>
      <c r="N43" s="25">
        <f>(F43/J43)</f>
        <v>0.004441522005961774</v>
      </c>
    </row>
    <row r="44" spans="1:14" ht="11.25">
      <c r="A44" s="31" t="s">
        <v>40</v>
      </c>
      <c r="B44" s="45" t="s">
        <v>16</v>
      </c>
      <c r="C44" s="3">
        <v>5432.53</v>
      </c>
      <c r="D44" s="3">
        <v>6580.817</v>
      </c>
      <c r="E44" s="32">
        <v>8273</v>
      </c>
      <c r="F44" s="32">
        <v>13258</v>
      </c>
      <c r="G44" s="32"/>
      <c r="H44" s="17">
        <v>1108400</v>
      </c>
      <c r="I44" s="3">
        <v>1059600</v>
      </c>
      <c r="J44" s="67">
        <v>1098900</v>
      </c>
      <c r="K44" s="3"/>
      <c r="L44" s="47">
        <f>+D44/H44</f>
        <v>0.005937222121977626</v>
      </c>
      <c r="M44" s="47">
        <f>+E44/I44</f>
        <v>0.007807663269158173</v>
      </c>
      <c r="N44" s="47">
        <f>+F44/J44</f>
        <v>0.012064792064792065</v>
      </c>
    </row>
    <row r="45" spans="1:13" ht="11.25">
      <c r="A45" s="22"/>
      <c r="B45" s="28"/>
      <c r="E45" s="29"/>
      <c r="F45" s="29" t="s">
        <v>7</v>
      </c>
      <c r="G45" s="29"/>
      <c r="H45" s="6" t="s">
        <v>0</v>
      </c>
      <c r="I45" s="6" t="s">
        <v>0</v>
      </c>
      <c r="J45" s="6" t="s">
        <v>0</v>
      </c>
      <c r="K45" s="6"/>
      <c r="L45" s="8" t="s">
        <v>1</v>
      </c>
      <c r="M45" s="42" t="s">
        <v>1</v>
      </c>
    </row>
    <row r="46" spans="1:13" ht="11.25">
      <c r="A46" s="22"/>
      <c r="B46" s="28"/>
      <c r="E46" s="29"/>
      <c r="F46" s="29"/>
      <c r="G46" s="29"/>
      <c r="H46" s="6" t="s">
        <v>41</v>
      </c>
      <c r="I46" s="6" t="s">
        <v>41</v>
      </c>
      <c r="J46" s="6" t="s">
        <v>41</v>
      </c>
      <c r="K46" s="6"/>
      <c r="L46" s="6" t="s">
        <v>4</v>
      </c>
      <c r="M46" s="39" t="s">
        <v>4</v>
      </c>
    </row>
    <row r="47" spans="1:14" ht="11.25">
      <c r="A47" s="22"/>
      <c r="B47" s="28"/>
      <c r="E47" s="29"/>
      <c r="F47" s="29"/>
      <c r="G47" s="29"/>
      <c r="H47" s="16" t="s">
        <v>6</v>
      </c>
      <c r="I47" s="16" t="s">
        <v>49</v>
      </c>
      <c r="J47" s="16" t="s">
        <v>69</v>
      </c>
      <c r="K47" s="17"/>
      <c r="L47" s="17" t="s">
        <v>51</v>
      </c>
      <c r="M47" s="40" t="s">
        <v>52</v>
      </c>
      <c r="N47" s="40" t="s">
        <v>60</v>
      </c>
    </row>
    <row r="48" spans="1:14" ht="11.25">
      <c r="A48" s="23" t="s">
        <v>42</v>
      </c>
      <c r="B48" s="28"/>
      <c r="E48" s="29"/>
      <c r="F48" s="29"/>
      <c r="G48" s="29"/>
      <c r="H48" s="33"/>
      <c r="I48" s="8"/>
      <c r="J48" s="21"/>
      <c r="K48" s="8"/>
      <c r="L48" s="19" t="s">
        <v>8</v>
      </c>
      <c r="M48" s="41"/>
      <c r="N48" s="55"/>
    </row>
    <row r="49" spans="1:12" ht="11.25">
      <c r="A49" s="27" t="s">
        <v>43</v>
      </c>
      <c r="B49" s="28"/>
      <c r="E49" s="29"/>
      <c r="F49" s="29"/>
      <c r="G49" s="29"/>
      <c r="H49" s="33"/>
      <c r="I49" s="8"/>
      <c r="J49" s="21"/>
      <c r="K49" s="8"/>
      <c r="L49" s="25"/>
    </row>
    <row r="50" spans="1:14" ht="11.25">
      <c r="A50" s="22" t="s">
        <v>44</v>
      </c>
      <c r="B50" s="34">
        <v>0</v>
      </c>
      <c r="C50" s="5">
        <v>13829</v>
      </c>
      <c r="D50" s="6">
        <v>36113</v>
      </c>
      <c r="E50" s="18">
        <v>63680</v>
      </c>
      <c r="F50" s="5">
        <v>106181</v>
      </c>
      <c r="G50" s="29"/>
      <c r="H50" s="33">
        <v>32684000</v>
      </c>
      <c r="I50" s="8">
        <v>32435000</v>
      </c>
      <c r="J50" s="5">
        <v>30850000</v>
      </c>
      <c r="K50" s="8"/>
      <c r="L50" s="25">
        <f>+D50/H50</f>
        <v>0.0011049137192510096</v>
      </c>
      <c r="M50" s="25">
        <f>+E50/I50</f>
        <v>0.001963311237860336</v>
      </c>
      <c r="N50" s="25">
        <f>+F50/J50</f>
        <v>0.003441847649918963</v>
      </c>
    </row>
    <row r="51" spans="1:14" ht="11.25">
      <c r="A51" s="22" t="s">
        <v>66</v>
      </c>
      <c r="B51" s="34">
        <v>0</v>
      </c>
      <c r="C51" s="5">
        <v>38196</v>
      </c>
      <c r="D51" s="6">
        <v>87082</v>
      </c>
      <c r="E51" s="29">
        <v>249766</v>
      </c>
      <c r="F51" s="5">
        <v>254771</v>
      </c>
      <c r="G51" s="29"/>
      <c r="H51" s="33">
        <v>9058000</v>
      </c>
      <c r="I51" s="8">
        <v>9266574</v>
      </c>
      <c r="J51" s="5">
        <v>9150000</v>
      </c>
      <c r="K51" s="8"/>
      <c r="L51" s="25">
        <v>0.009613822035769486</v>
      </c>
      <c r="M51" s="25">
        <v>0.02695343500197592</v>
      </c>
      <c r="N51" s="25">
        <f>(F51/J51)</f>
        <v>0.027843825136612023</v>
      </c>
    </row>
    <row r="52" spans="1:12" ht="11.25">
      <c r="A52" s="27" t="s">
        <v>45</v>
      </c>
      <c r="B52" s="28"/>
      <c r="E52" s="29"/>
      <c r="F52" s="29"/>
      <c r="G52" s="29"/>
      <c r="H52" s="33"/>
      <c r="I52" s="8"/>
      <c r="J52" s="8"/>
      <c r="K52" s="8"/>
      <c r="L52" s="25"/>
    </row>
    <row r="53" spans="1:14" ht="11.25">
      <c r="A53" s="22" t="s">
        <v>46</v>
      </c>
      <c r="B53" s="34">
        <v>0</v>
      </c>
      <c r="C53" s="6">
        <v>1113745.526</v>
      </c>
      <c r="D53" s="5">
        <v>2415056</v>
      </c>
      <c r="E53" s="29">
        <v>5538011</v>
      </c>
      <c r="F53" s="5">
        <v>6663278</v>
      </c>
      <c r="G53" s="29"/>
      <c r="H53" s="33">
        <v>347917000</v>
      </c>
      <c r="I53" s="8">
        <v>377492000</v>
      </c>
      <c r="J53" s="5">
        <v>338428000</v>
      </c>
      <c r="K53" s="8"/>
      <c r="L53" s="25">
        <f>+D53/H53</f>
        <v>0.006941471672841511</v>
      </c>
      <c r="M53" s="25">
        <f>+E53/I53</f>
        <v>0.014670538713403198</v>
      </c>
      <c r="N53" s="25">
        <f>+F53/J53</f>
        <v>0.019688908719136713</v>
      </c>
    </row>
    <row r="54" spans="1:14" ht="11.25">
      <c r="A54" s="22" t="s">
        <v>56</v>
      </c>
      <c r="B54" s="34">
        <v>0</v>
      </c>
      <c r="C54" s="6">
        <v>1924807</v>
      </c>
      <c r="D54" s="5">
        <v>10405879</v>
      </c>
      <c r="E54" s="29">
        <v>9015984</v>
      </c>
      <c r="F54" s="5">
        <v>28644354</v>
      </c>
      <c r="G54" s="29"/>
      <c r="H54" s="33">
        <v>8740650000</v>
      </c>
      <c r="I54" s="8">
        <v>8882000000</v>
      </c>
      <c r="J54" s="5">
        <v>8607600000</v>
      </c>
      <c r="K54" s="8"/>
      <c r="L54" s="25">
        <v>0.0011905154650969894</v>
      </c>
      <c r="M54" s="25">
        <v>0.0010150848907903626</v>
      </c>
      <c r="N54" s="25">
        <f>(F54/J54)</f>
        <v>0.0033277979924717692</v>
      </c>
    </row>
    <row r="55" spans="1:14" ht="11.25">
      <c r="A55" s="31" t="s">
        <v>47</v>
      </c>
      <c r="B55" s="45">
        <v>0</v>
      </c>
      <c r="C55" s="3">
        <v>9138</v>
      </c>
      <c r="D55" s="10">
        <v>144086</v>
      </c>
      <c r="E55" s="32">
        <v>398531</v>
      </c>
      <c r="F55" s="3">
        <v>504315</v>
      </c>
      <c r="G55" s="32"/>
      <c r="H55" s="35">
        <v>256270000</v>
      </c>
      <c r="I55" s="17">
        <v>262460000</v>
      </c>
      <c r="J55" s="3">
        <v>248500000</v>
      </c>
      <c r="K55" s="17"/>
      <c r="L55" s="47">
        <v>0.0005622429468919498</v>
      </c>
      <c r="M55" s="47">
        <v>0.0015184447153852015</v>
      </c>
      <c r="N55" s="47">
        <f>(F55/J55)</f>
        <v>0.00202943661971831</v>
      </c>
    </row>
    <row r="56" spans="1:12" ht="11.25">
      <c r="A56" s="22"/>
      <c r="B56" s="34"/>
      <c r="C56" s="6"/>
      <c r="E56" s="29"/>
      <c r="F56" s="29"/>
      <c r="G56" s="29"/>
      <c r="H56" s="33"/>
      <c r="I56" s="8"/>
      <c r="J56" s="21"/>
      <c r="K56" s="8"/>
      <c r="L56" s="25"/>
    </row>
    <row r="57" spans="1:7" ht="12.75">
      <c r="A57" s="22" t="s">
        <v>48</v>
      </c>
      <c r="E57" s="29"/>
      <c r="F57" s="29"/>
      <c r="G57" s="29"/>
    </row>
    <row r="58" spans="1:13" ht="11.25">
      <c r="A58" s="70" t="s">
        <v>55</v>
      </c>
      <c r="B58" s="70"/>
      <c r="C58" s="70"/>
      <c r="D58" s="70"/>
      <c r="L58" s="37"/>
      <c r="M58" s="5"/>
    </row>
    <row r="59" spans="1:4" ht="12.75">
      <c r="A59" s="26" t="s">
        <v>71</v>
      </c>
      <c r="B59" s="52"/>
      <c r="C59" s="53"/>
      <c r="D59" s="53"/>
    </row>
    <row r="60" spans="1:4" ht="12.75">
      <c r="A60" s="22" t="s">
        <v>67</v>
      </c>
      <c r="B60" s="52"/>
      <c r="C60" s="46"/>
      <c r="D60" s="46"/>
    </row>
    <row r="61" spans="1:4" ht="12.75">
      <c r="A61" s="22" t="s">
        <v>68</v>
      </c>
      <c r="B61" s="52"/>
      <c r="C61" s="46"/>
      <c r="D61" s="46"/>
    </row>
    <row r="62" spans="1:3" ht="12.75">
      <c r="A62" s="46" t="s">
        <v>54</v>
      </c>
      <c r="C62" s="46"/>
    </row>
  </sheetData>
  <sheetProtection/>
  <mergeCells count="1">
    <mergeCell ref="A58:D58"/>
  </mergeCells>
  <printOptions/>
  <pageMargins left="0.25" right="0.25" top="0.25" bottom="0.2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0" customWidth="1"/>
  </cols>
  <sheetData>
    <row r="1" ht="12.75">
      <c r="A1" s="65" t="s">
        <v>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organic and total U.S. acreage, selected crops, 1995-2011</dc:title>
  <dc:subject>Agricultural Economics</dc:subject>
  <dc:creator>USDA-ERS</dc:creator>
  <cp:keywords>organic agriculture, crops, livestock, ERS, data</cp:keywords>
  <dc:description>Data for organic carrots were corrected on 9/14/2010.</dc:description>
  <cp:lastModifiedBy>Windows User</cp:lastModifiedBy>
  <cp:lastPrinted>2010-01-19T01:13:16Z</cp:lastPrinted>
  <dcterms:created xsi:type="dcterms:W3CDTF">2010-01-15T16:04:23Z</dcterms:created>
  <dcterms:modified xsi:type="dcterms:W3CDTF">2019-09-26T17:15:27Z</dcterms:modified>
  <cp:category/>
  <cp:version/>
  <cp:contentType/>
  <cp:contentStatus/>
</cp:coreProperties>
</file>