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45" windowHeight="6600" activeTab="0"/>
  </bookViews>
  <sheets>
    <sheet name="West 1982-89" sheetId="1" r:id="rId1"/>
    <sheet name="West 1990-95" sheetId="2" r:id="rId2"/>
  </sheets>
  <definedNames>
    <definedName name="\p" localSheetId="1">'West 1990-95'!$IV$8109</definedName>
    <definedName name="\p">'West 1982-89'!$IV$8116</definedName>
    <definedName name="\t" localSheetId="1">'West 1990-95'!$IV$8109</definedName>
    <definedName name="\t">'West 1982-89'!$IV$8116</definedName>
    <definedName name="__123Graph_A" localSheetId="1" hidden="1">'West 1990-95'!$B$548:$B$555</definedName>
    <definedName name="__123Graph_A" hidden="1">'West 1982-89'!$B$555:$B$562</definedName>
    <definedName name="__123Graph_AREGION" localSheetId="1" hidden="1">'West 1990-95'!$B$261:$O$261</definedName>
    <definedName name="__123Graph_AREGION" hidden="1">'West 1982-89'!$B$268:$O$268</definedName>
    <definedName name="__123Graph_B" localSheetId="1" hidden="1">'West 1990-95'!$C$548:$C$555</definedName>
    <definedName name="__123Graph_B" hidden="1">'West 1982-89'!$C$555:$C$562</definedName>
    <definedName name="__123Graph_BRECCASH" localSheetId="1" hidden="1">'West 1990-95'!$B$119:$O$119</definedName>
    <definedName name="__123Graph_BRECCASH" hidden="1">'West 1982-89'!$B$126:$O$126</definedName>
    <definedName name="__123Graph_BREGION" localSheetId="1" hidden="1">'West 1990-95'!$B$331:$O$331</definedName>
    <definedName name="__123Graph_BREGION" hidden="1">'West 1982-89'!$B$338:$O$338</definedName>
    <definedName name="__123Graph_CRECCASH" localSheetId="1" hidden="1">'West 1990-95'!$B$170:$O$170</definedName>
    <definedName name="__123Graph_CRECCASH" hidden="1">'West 1982-89'!$B$177:$O$177</definedName>
    <definedName name="__123Graph_CREGION" localSheetId="1" hidden="1">'West 1990-95'!$B$401:$O$401</definedName>
    <definedName name="__123Graph_CREGION" hidden="1">'West 1982-89'!$B$408:$O$408</definedName>
    <definedName name="__123Graph_DREGION" localSheetId="1" hidden="1">'West 1990-95'!$B$470:$O$470</definedName>
    <definedName name="__123Graph_DREGION" hidden="1">'West 1982-89'!$B$477:$O$477</definedName>
    <definedName name="__123Graph_X" localSheetId="1" hidden="1">'West 1990-95'!$A$548:$A$555</definedName>
    <definedName name="__123Graph_X" hidden="1">'West 1982-89'!$A$555:$A$562</definedName>
    <definedName name="_Regression_Int" localSheetId="0" hidden="1">1</definedName>
    <definedName name="_Regression_Int" localSheetId="1" hidden="1">1</definedName>
    <definedName name="_xlnm.Print_Area" localSheetId="1">'West 1990-95'!$A$1:$G$73</definedName>
    <definedName name="Print_Area_MI" localSheetId="1">'West 1990-95'!$A$1:$E$73</definedName>
  </definedNames>
  <calcPr fullCalcOnLoad="1"/>
</workbook>
</file>

<file path=xl/sharedStrings.xml><?xml version="1.0" encoding="utf-8"?>
<sst xmlns="http://schemas.openxmlformats.org/spreadsheetml/2006/main" count="178" uniqueCount="71">
  <si>
    <t>Cow-calf production cash costs and returns, West, 1982-89</t>
  </si>
  <si>
    <t xml:space="preserve"> </t>
  </si>
  <si>
    <t>Item</t>
  </si>
  <si>
    <t>1982</t>
  </si>
  <si>
    <t>1983</t>
  </si>
  <si>
    <t>1984</t>
  </si>
  <si>
    <t>1985</t>
  </si>
  <si>
    <t>1986</t>
  </si>
  <si>
    <t>1987</t>
  </si>
  <si>
    <t>1988</t>
  </si>
  <si>
    <t>1989</t>
  </si>
  <si>
    <t>Dollars per bred cow</t>
  </si>
  <si>
    <t>Gross value of production:</t>
  </si>
  <si>
    <t xml:space="preserve">  Steer calves </t>
  </si>
  <si>
    <t xml:space="preserve">  Heifer calves </t>
  </si>
  <si>
    <t xml:space="preserve">  Yearling steers </t>
  </si>
  <si>
    <t xml:space="preserve">  Yearling heifers </t>
  </si>
  <si>
    <t xml:space="preserve">  Other cattle</t>
  </si>
  <si>
    <t xml:space="preserve">    Total, gross value of production</t>
  </si>
  <si>
    <t>Cash expenses:</t>
  </si>
  <si>
    <t xml:space="preserve"> Feed--</t>
  </si>
  <si>
    <t xml:space="preserve">  Grain </t>
  </si>
  <si>
    <t xml:space="preserve">  Silage</t>
  </si>
  <si>
    <t xml:space="preserve">  Protein supplements </t>
  </si>
  <si>
    <t xml:space="preserve">  Salt and minerals </t>
  </si>
  <si>
    <t xml:space="preserve">  Hay </t>
  </si>
  <si>
    <t xml:space="preserve">  Pasture</t>
  </si>
  <si>
    <t xml:space="preserve">  Public grazing</t>
  </si>
  <si>
    <t xml:space="preserve">    Total feed costs</t>
  </si>
  <si>
    <t xml:space="preserve"> Other--</t>
  </si>
  <si>
    <t xml:space="preserve">  Veterinary and medicine</t>
  </si>
  <si>
    <t xml:space="preserve">  Livestock hauling</t>
  </si>
  <si>
    <t xml:space="preserve">  Marketing</t>
  </si>
  <si>
    <t xml:space="preserve">  Fuel, lube, electricity</t>
  </si>
  <si>
    <t xml:space="preserve">  Machinery and building repairs</t>
  </si>
  <si>
    <t xml:space="preserve">  Hired labor </t>
  </si>
  <si>
    <t xml:space="preserve">    Total, variable cash expenses</t>
  </si>
  <si>
    <t>General farm overhead</t>
  </si>
  <si>
    <t>Taxes and insurance</t>
  </si>
  <si>
    <t>Interest</t>
  </si>
  <si>
    <t xml:space="preserve">    Total, fixed cash expenses</t>
  </si>
  <si>
    <t xml:space="preserve">      Total, cash expenses</t>
  </si>
  <si>
    <t>Gross value of production less cash expenses</t>
  </si>
  <si>
    <t>Cow-calf production economic costs and returns, West, 1982-89</t>
  </si>
  <si>
    <t>Economic (full ownership) costs:</t>
  </si>
  <si>
    <t xml:space="preserve">  Variable cash expenses</t>
  </si>
  <si>
    <t xml:space="preserve">  General farm overhead</t>
  </si>
  <si>
    <t xml:space="preserve">  Taxes and insurance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</si>
  <si>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</si>
  <si>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</si>
  <si>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</si>
  <si>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</si>
  <si>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 </t>
  </si>
  <si>
    <t xml:space="preserve">    Total, economic costs</t>
  </si>
  <si>
    <t>Residual returns to management and risk</t>
  </si>
  <si>
    <t>Cow-calf production cash costs and returns, West, 1990-95</t>
  </si>
  <si>
    <t>1990</t>
  </si>
  <si>
    <t>1991</t>
  </si>
  <si>
    <t>1992</t>
  </si>
  <si>
    <t>1993</t>
  </si>
  <si>
    <t>1994</t>
  </si>
  <si>
    <t>1995</t>
  </si>
  <si>
    <t xml:space="preserve">              Dollars per bred cow</t>
  </si>
  <si>
    <t>Feeder cattle</t>
  </si>
  <si>
    <t xml:space="preserve">  By-products</t>
  </si>
  <si>
    <t xml:space="preserve">  Harvested forages</t>
  </si>
  <si>
    <t xml:space="preserve">  Custom feed mixing</t>
  </si>
  <si>
    <t xml:space="preserve">  Other variable cash expenses</t>
  </si>
  <si>
    <t>Cow-calf production economic costs and returns, West, 1990-95</t>
  </si>
  <si>
    <t>Note: 1990 to 1995 estimates were based on a revised methodology and are not directly comparable with results</t>
  </si>
  <si>
    <t>for previous years.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</si>
</sst>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6">
    <font>
      <sz val="12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fill"/>
      <protection/>
    </xf>
    <xf numFmtId="164" fontId="1" fillId="0" borderId="10" xfId="0" applyNumberFormat="1" applyFont="1" applyBorder="1" applyAlignment="1" applyProtection="1">
      <alignment horizontal="fill"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1"/>
  <sheetViews>
    <sheetView showGridLines="0" tabSelected="1" zoomScalePageLayoutView="0" workbookViewId="0" topLeftCell="A1">
      <selection activeCell="A1" sqref="A1"/>
    </sheetView>
  </sheetViews>
  <sheetFormatPr defaultColWidth="9.77734375" defaultRowHeight="15.75"/>
  <cols>
    <col min="1" max="1" width="31.10546875" style="0" customWidth="1"/>
    <col min="2" max="9" width="8.77734375" style="0" customWidth="1"/>
    <col min="10" max="11" width="9.77734375" style="0" customWidth="1"/>
    <col min="12" max="17" width="8.77734375" style="0" customWidth="1"/>
    <col min="18" max="232" width="9.77734375" style="0" customWidth="1"/>
    <col min="233" max="233" width="20.77734375" style="0" customWidth="1"/>
  </cols>
  <sheetData>
    <row r="1" spans="1:12" ht="15.75">
      <c r="A1" s="4" t="s">
        <v>0</v>
      </c>
      <c r="B1" s="5"/>
      <c r="C1" s="5"/>
      <c r="D1" s="5"/>
      <c r="E1" s="5"/>
      <c r="F1" s="5"/>
      <c r="G1" s="5"/>
      <c r="H1" s="5"/>
      <c r="I1" s="5"/>
      <c r="J1" s="2"/>
      <c r="K1" s="2"/>
      <c r="L1" s="2"/>
    </row>
    <row r="2" spans="1:12" ht="7.5" customHeight="1">
      <c r="A2" s="9"/>
      <c r="B2" s="9"/>
      <c r="C2" s="9"/>
      <c r="D2" s="9"/>
      <c r="E2" s="9"/>
      <c r="F2" s="9"/>
      <c r="G2" s="9"/>
      <c r="H2" s="9"/>
      <c r="I2" s="9"/>
      <c r="J2" s="1" t="s">
        <v>1</v>
      </c>
      <c r="K2" s="1" t="s">
        <v>1</v>
      </c>
      <c r="L2" s="1" t="s">
        <v>1</v>
      </c>
    </row>
    <row r="3" spans="1:9" ht="15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7.5" customHeight="1">
      <c r="A4" s="9"/>
      <c r="B4" s="10"/>
      <c r="C4" s="10"/>
      <c r="D4" s="10"/>
      <c r="E4" s="10"/>
      <c r="F4" s="10"/>
      <c r="G4" s="10"/>
      <c r="H4" s="10"/>
      <c r="I4" s="10"/>
    </row>
    <row r="5" spans="1:9" ht="15.75">
      <c r="A5" s="7"/>
      <c r="B5" s="7"/>
      <c r="C5" s="7"/>
      <c r="D5" s="7"/>
      <c r="E5" s="8" t="s">
        <v>11</v>
      </c>
      <c r="F5" s="5"/>
      <c r="G5" s="5"/>
      <c r="H5" s="7"/>
      <c r="I5" s="7"/>
    </row>
    <row r="6" spans="1:9" ht="15.75">
      <c r="A6" s="4" t="s">
        <v>12</v>
      </c>
      <c r="B6" s="5"/>
      <c r="C6" s="5"/>
      <c r="D6" s="5"/>
      <c r="E6" s="5"/>
      <c r="F6" s="5"/>
      <c r="G6" s="5"/>
      <c r="H6" s="5"/>
      <c r="I6" s="7"/>
    </row>
    <row r="7" spans="1:9" ht="15.75">
      <c r="A7" s="4" t="s">
        <v>13</v>
      </c>
      <c r="B7" s="5">
        <v>68.11</v>
      </c>
      <c r="C7" s="5">
        <v>65.95</v>
      </c>
      <c r="D7" s="5">
        <v>68.88</v>
      </c>
      <c r="E7" s="5">
        <v>67.93</v>
      </c>
      <c r="F7" s="5">
        <v>69.96</v>
      </c>
      <c r="G7" s="5">
        <v>84.84</v>
      </c>
      <c r="H7" s="5">
        <v>95.24</v>
      </c>
      <c r="I7" s="5">
        <v>99.49</v>
      </c>
    </row>
    <row r="8" spans="1:9" ht="15.75">
      <c r="A8" s="4" t="s">
        <v>14</v>
      </c>
      <c r="B8" s="5">
        <v>41.03</v>
      </c>
      <c r="C8" s="5">
        <v>38.96</v>
      </c>
      <c r="D8" s="5">
        <v>39.88</v>
      </c>
      <c r="E8" s="5">
        <v>40.66</v>
      </c>
      <c r="F8" s="5">
        <v>42.53</v>
      </c>
      <c r="G8" s="5">
        <v>53.2</v>
      </c>
      <c r="H8" s="5">
        <v>60.73</v>
      </c>
      <c r="I8" s="5">
        <v>61.8</v>
      </c>
    </row>
    <row r="9" spans="1:9" ht="15.75">
      <c r="A9" s="4" t="s">
        <v>15</v>
      </c>
      <c r="B9" s="5">
        <v>84.41</v>
      </c>
      <c r="C9" s="5">
        <v>75.71</v>
      </c>
      <c r="D9" s="5">
        <v>83.44</v>
      </c>
      <c r="E9" s="5">
        <v>75.36</v>
      </c>
      <c r="F9" s="5">
        <v>81.12</v>
      </c>
      <c r="G9" s="5">
        <v>97.34</v>
      </c>
      <c r="H9" s="5">
        <v>108.06</v>
      </c>
      <c r="I9" s="5">
        <v>111.32</v>
      </c>
    </row>
    <row r="10" spans="1:9" ht="15.75">
      <c r="A10" s="4" t="s">
        <v>16</v>
      </c>
      <c r="B10" s="5">
        <v>52.61</v>
      </c>
      <c r="C10" s="5">
        <v>45.54</v>
      </c>
      <c r="D10" s="5">
        <v>50.46</v>
      </c>
      <c r="E10" s="5">
        <v>47.18</v>
      </c>
      <c r="F10" s="5">
        <v>51.49</v>
      </c>
      <c r="G10" s="5">
        <v>63.9</v>
      </c>
      <c r="H10" s="5">
        <v>70.71</v>
      </c>
      <c r="I10" s="5">
        <v>73.15</v>
      </c>
    </row>
    <row r="11" spans="1:9" ht="15.75">
      <c r="A11" s="4" t="s">
        <v>17</v>
      </c>
      <c r="B11" s="5">
        <v>33.85</v>
      </c>
      <c r="C11" s="5">
        <v>31.51</v>
      </c>
      <c r="D11" s="5">
        <v>33.41</v>
      </c>
      <c r="E11" s="5">
        <v>31.74</v>
      </c>
      <c r="F11" s="5">
        <v>32.17</v>
      </c>
      <c r="G11" s="5">
        <v>38.77</v>
      </c>
      <c r="H11" s="5">
        <v>40.26</v>
      </c>
      <c r="I11" s="5">
        <v>41.38</v>
      </c>
    </row>
    <row r="12" spans="1:9" ht="15.75">
      <c r="A12" s="4" t="s">
        <v>18</v>
      </c>
      <c r="B12" s="5">
        <v>280.01</v>
      </c>
      <c r="C12" s="5">
        <v>257.67</v>
      </c>
      <c r="D12" s="5">
        <v>276.07</v>
      </c>
      <c r="E12" s="5">
        <v>262.87</v>
      </c>
      <c r="F12" s="5">
        <v>277.27</v>
      </c>
      <c r="G12" s="5">
        <v>338.05</v>
      </c>
      <c r="H12" s="5">
        <f>SUM(H7:H11)</f>
        <v>374.99999999999994</v>
      </c>
      <c r="I12" s="5">
        <f>SUM(I7:I11)</f>
        <v>387.14</v>
      </c>
    </row>
    <row r="13" spans="1:9" ht="15.75">
      <c r="A13" s="7"/>
      <c r="B13" s="5"/>
      <c r="C13" s="5"/>
      <c r="D13" s="5"/>
      <c r="E13" s="5"/>
      <c r="F13" s="5"/>
      <c r="G13" s="5"/>
      <c r="H13" s="5"/>
      <c r="I13" s="5"/>
    </row>
    <row r="14" spans="1:9" ht="15.75">
      <c r="A14" s="4" t="s">
        <v>19</v>
      </c>
      <c r="B14" s="5"/>
      <c r="C14" s="5"/>
      <c r="D14" s="5"/>
      <c r="E14" s="5"/>
      <c r="F14" s="5"/>
      <c r="G14" s="5"/>
      <c r="H14" s="5"/>
      <c r="I14" s="5"/>
    </row>
    <row r="15" spans="1:9" ht="15.75">
      <c r="A15" s="4" t="s">
        <v>20</v>
      </c>
      <c r="B15" s="5"/>
      <c r="C15" s="5"/>
      <c r="D15" s="5"/>
      <c r="E15" s="5"/>
      <c r="F15" s="5"/>
      <c r="G15" s="5"/>
      <c r="H15" s="5"/>
      <c r="I15" s="5"/>
    </row>
    <row r="16" spans="1:9" ht="15.75">
      <c r="A16" s="4" t="s">
        <v>21</v>
      </c>
      <c r="B16" s="5">
        <v>8.08</v>
      </c>
      <c r="C16" s="5">
        <v>10.57</v>
      </c>
      <c r="D16" s="5">
        <v>10.92</v>
      </c>
      <c r="E16" s="5">
        <v>9.03</v>
      </c>
      <c r="F16" s="5">
        <v>7.16</v>
      </c>
      <c r="G16" s="5">
        <v>6.13</v>
      </c>
      <c r="H16" s="5">
        <v>8.62</v>
      </c>
      <c r="I16" s="5">
        <v>9.53</v>
      </c>
    </row>
    <row r="17" spans="1:9" ht="15.75">
      <c r="A17" s="4" t="s">
        <v>22</v>
      </c>
      <c r="B17" s="5">
        <v>1.7</v>
      </c>
      <c r="C17" s="5">
        <v>1.97</v>
      </c>
      <c r="D17" s="5">
        <v>2.01</v>
      </c>
      <c r="E17" s="5">
        <v>2.14</v>
      </c>
      <c r="F17" s="5">
        <v>1.79</v>
      </c>
      <c r="G17" s="5">
        <v>1.67</v>
      </c>
      <c r="H17" s="5">
        <v>1.97</v>
      </c>
      <c r="I17" s="5">
        <v>1.46</v>
      </c>
    </row>
    <row r="18" spans="1:9" ht="15.75">
      <c r="A18" s="4" t="s">
        <v>23</v>
      </c>
      <c r="B18" s="5">
        <v>12.26</v>
      </c>
      <c r="C18" s="5">
        <v>11.18</v>
      </c>
      <c r="D18" s="5">
        <v>12.12</v>
      </c>
      <c r="E18" s="5">
        <v>10.74</v>
      </c>
      <c r="F18" s="5">
        <v>11.22</v>
      </c>
      <c r="G18" s="5">
        <v>11.25</v>
      </c>
      <c r="H18" s="5">
        <v>13.11</v>
      </c>
      <c r="I18" s="5">
        <v>13.85</v>
      </c>
    </row>
    <row r="19" spans="1:9" ht="15.75">
      <c r="A19" s="4" t="s">
        <v>24</v>
      </c>
      <c r="B19" s="5">
        <v>1.85</v>
      </c>
      <c r="C19" s="5">
        <v>1.89</v>
      </c>
      <c r="D19" s="5">
        <v>1.86</v>
      </c>
      <c r="E19" s="5">
        <v>1.94</v>
      </c>
      <c r="F19" s="5">
        <v>2</v>
      </c>
      <c r="G19" s="5">
        <v>2.02</v>
      </c>
      <c r="H19" s="5">
        <v>2.02</v>
      </c>
      <c r="I19" s="5">
        <v>2.11</v>
      </c>
    </row>
    <row r="20" spans="1:9" ht="15.75">
      <c r="A20" s="4" t="s">
        <v>25</v>
      </c>
      <c r="B20" s="5">
        <v>38.39</v>
      </c>
      <c r="C20" s="5">
        <v>33.74</v>
      </c>
      <c r="D20" s="5">
        <v>36.68</v>
      </c>
      <c r="E20" s="5">
        <v>37.03</v>
      </c>
      <c r="F20" s="5">
        <v>33.61</v>
      </c>
      <c r="G20" s="5">
        <v>31.39</v>
      </c>
      <c r="H20" s="5">
        <v>41.55</v>
      </c>
      <c r="I20" s="5">
        <v>37</v>
      </c>
    </row>
    <row r="21" spans="1:9" ht="15.75">
      <c r="A21" s="4" t="s">
        <v>26</v>
      </c>
      <c r="B21" s="5">
        <v>44.89</v>
      </c>
      <c r="C21" s="5">
        <v>44.4</v>
      </c>
      <c r="D21" s="5">
        <v>43.42</v>
      </c>
      <c r="E21" s="5">
        <v>42.6</v>
      </c>
      <c r="F21" s="5">
        <v>38.07</v>
      </c>
      <c r="G21" s="5">
        <v>34.67</v>
      </c>
      <c r="H21" s="5">
        <v>36.91</v>
      </c>
      <c r="I21" s="5">
        <v>38.89</v>
      </c>
    </row>
    <row r="22" spans="1:9" ht="15.75">
      <c r="A22" s="4" t="s">
        <v>27</v>
      </c>
      <c r="B22" s="5">
        <v>1.91</v>
      </c>
      <c r="C22" s="5">
        <v>1.68</v>
      </c>
      <c r="D22" s="5">
        <v>1.63</v>
      </c>
      <c r="E22" s="5">
        <v>1.57</v>
      </c>
      <c r="F22" s="5">
        <v>1.47</v>
      </c>
      <c r="G22" s="5">
        <v>1.52</v>
      </c>
      <c r="H22" s="5">
        <v>1.6</v>
      </c>
      <c r="I22" s="5">
        <v>1.71</v>
      </c>
    </row>
    <row r="23" spans="1:9" ht="15.75">
      <c r="A23" s="4" t="s">
        <v>28</v>
      </c>
      <c r="B23" s="5">
        <v>109.08</v>
      </c>
      <c r="C23" s="5">
        <v>105.43</v>
      </c>
      <c r="D23" s="5">
        <v>108.64</v>
      </c>
      <c r="E23" s="5">
        <v>105.05</v>
      </c>
      <c r="F23" s="5">
        <v>95.32</v>
      </c>
      <c r="G23" s="5">
        <v>88.65</v>
      </c>
      <c r="H23" s="5">
        <f>SUM(H16:H22)</f>
        <v>105.77999999999999</v>
      </c>
      <c r="I23" s="5">
        <f>SUM(I16:I22)</f>
        <v>104.55</v>
      </c>
    </row>
    <row r="24" spans="1:9" ht="15.75">
      <c r="A24" s="4" t="s">
        <v>29</v>
      </c>
      <c r="B24" s="5"/>
      <c r="C24" s="5"/>
      <c r="D24" s="5"/>
      <c r="E24" s="5"/>
      <c r="F24" s="5"/>
      <c r="G24" s="5"/>
      <c r="H24" s="5"/>
      <c r="I24" s="5"/>
    </row>
    <row r="25" spans="1:9" ht="15.75">
      <c r="A25" s="4" t="s">
        <v>30</v>
      </c>
      <c r="B25" s="5">
        <v>6.44</v>
      </c>
      <c r="C25" s="5">
        <v>6.64</v>
      </c>
      <c r="D25" s="5">
        <v>6.95</v>
      </c>
      <c r="E25" s="5">
        <v>7.01</v>
      </c>
      <c r="F25" s="5">
        <v>7.2</v>
      </c>
      <c r="G25" s="5">
        <v>7.34</v>
      </c>
      <c r="H25" s="5">
        <v>7.55</v>
      </c>
      <c r="I25" s="5">
        <v>8.13</v>
      </c>
    </row>
    <row r="26" spans="1:9" ht="15.75">
      <c r="A26" s="4" t="s">
        <v>31</v>
      </c>
      <c r="B26" s="5">
        <v>2.68</v>
      </c>
      <c r="C26" s="5">
        <v>2.72</v>
      </c>
      <c r="D26" s="5">
        <v>2.78</v>
      </c>
      <c r="E26" s="5">
        <v>2.88</v>
      </c>
      <c r="F26" s="5">
        <v>2.8</v>
      </c>
      <c r="G26" s="5">
        <v>2.81</v>
      </c>
      <c r="H26" s="5">
        <v>2.87</v>
      </c>
      <c r="I26" s="5">
        <v>3.06</v>
      </c>
    </row>
    <row r="27" spans="1:9" ht="15.75">
      <c r="A27" s="4" t="s">
        <v>32</v>
      </c>
      <c r="B27" s="5">
        <v>3.59</v>
      </c>
      <c r="C27" s="5">
        <v>3.7</v>
      </c>
      <c r="D27" s="5">
        <v>3.86</v>
      </c>
      <c r="E27" s="5">
        <v>4.01</v>
      </c>
      <c r="F27" s="5">
        <v>4.09</v>
      </c>
      <c r="G27" s="5">
        <v>4.18</v>
      </c>
      <c r="H27" s="5">
        <v>4.45</v>
      </c>
      <c r="I27" s="5">
        <v>4.69</v>
      </c>
    </row>
    <row r="28" spans="1:9" ht="15.75">
      <c r="A28" s="4" t="s">
        <v>33</v>
      </c>
      <c r="B28" s="5">
        <v>17.34</v>
      </c>
      <c r="C28" s="5">
        <v>16.53</v>
      </c>
      <c r="D28" s="5">
        <v>13.9</v>
      </c>
      <c r="E28" s="5">
        <v>13.69</v>
      </c>
      <c r="F28" s="5">
        <v>11.29</v>
      </c>
      <c r="G28" s="5">
        <v>11.46</v>
      </c>
      <c r="H28" s="5">
        <v>11.89</v>
      </c>
      <c r="I28" s="5">
        <v>13.59</v>
      </c>
    </row>
    <row r="29" spans="1:9" ht="15.75">
      <c r="A29" s="4" t="s">
        <v>34</v>
      </c>
      <c r="B29" s="5">
        <v>18.72</v>
      </c>
      <c r="C29" s="5">
        <v>19.82</v>
      </c>
      <c r="D29" s="5">
        <v>19.31</v>
      </c>
      <c r="E29" s="5">
        <v>20.14</v>
      </c>
      <c r="F29" s="5">
        <v>20.49</v>
      </c>
      <c r="G29" s="5">
        <v>20.61</v>
      </c>
      <c r="H29" s="5">
        <v>21.6</v>
      </c>
      <c r="I29" s="5">
        <v>22.4</v>
      </c>
    </row>
    <row r="30" spans="1:9" ht="15.75">
      <c r="A30" s="4" t="s">
        <v>35</v>
      </c>
      <c r="B30" s="5">
        <v>21.63</v>
      </c>
      <c r="C30" s="5">
        <v>22.17</v>
      </c>
      <c r="D30" s="5">
        <v>22.45</v>
      </c>
      <c r="E30" s="5">
        <v>22.86</v>
      </c>
      <c r="F30" s="5">
        <v>23.93</v>
      </c>
      <c r="G30" s="5">
        <v>23.23</v>
      </c>
      <c r="H30" s="5">
        <v>24.45</v>
      </c>
      <c r="I30" s="5">
        <v>25.51</v>
      </c>
    </row>
    <row r="31" spans="1:9" ht="15.75">
      <c r="A31" s="4" t="s">
        <v>36</v>
      </c>
      <c r="B31" s="5">
        <v>179.48</v>
      </c>
      <c r="C31" s="5">
        <v>177.01</v>
      </c>
      <c r="D31" s="5">
        <v>177.89</v>
      </c>
      <c r="E31" s="5">
        <v>175.64</v>
      </c>
      <c r="F31" s="5">
        <v>165.12</v>
      </c>
      <c r="G31" s="5">
        <v>158.28</v>
      </c>
      <c r="H31" s="5">
        <f>SUM(H25:H30)+H23</f>
        <v>178.58999999999997</v>
      </c>
      <c r="I31" s="5">
        <f>SUM(I25:I30)+I23</f>
        <v>181.93</v>
      </c>
    </row>
    <row r="32" spans="1:9" ht="15.75">
      <c r="A32" s="7"/>
      <c r="B32" s="5"/>
      <c r="C32" s="5"/>
      <c r="D32" s="5"/>
      <c r="E32" s="5"/>
      <c r="F32" s="5"/>
      <c r="G32" s="5"/>
      <c r="H32" s="5"/>
      <c r="I32" s="5"/>
    </row>
    <row r="33" spans="1:9" ht="15.75">
      <c r="A33" s="4" t="s">
        <v>37</v>
      </c>
      <c r="B33" s="5">
        <v>21.3385835062038</v>
      </c>
      <c r="C33" s="5">
        <v>20.077369528279</v>
      </c>
      <c r="D33" s="5">
        <v>25.7422099853157</v>
      </c>
      <c r="E33" s="5">
        <v>23.177696057235</v>
      </c>
      <c r="F33" s="5">
        <v>30.4979244359061</v>
      </c>
      <c r="G33" s="5">
        <v>40.57</v>
      </c>
      <c r="H33" s="5">
        <v>26.49</v>
      </c>
      <c r="I33" s="5">
        <v>27.88</v>
      </c>
    </row>
    <row r="34" spans="1:9" ht="15.75">
      <c r="A34" s="4" t="s">
        <v>38</v>
      </c>
      <c r="B34" s="5">
        <v>15.24</v>
      </c>
      <c r="C34" s="5">
        <v>15.4</v>
      </c>
      <c r="D34" s="5">
        <v>13.74</v>
      </c>
      <c r="E34" s="5">
        <v>13.31</v>
      </c>
      <c r="F34" s="5">
        <v>17.84</v>
      </c>
      <c r="G34" s="5">
        <v>24.84</v>
      </c>
      <c r="H34" s="5">
        <v>26.71</v>
      </c>
      <c r="I34" s="5">
        <v>28.14</v>
      </c>
    </row>
    <row r="35" spans="1:9" ht="15.75">
      <c r="A35" s="4" t="s">
        <v>39</v>
      </c>
      <c r="B35" s="5">
        <v>49.7900281811421</v>
      </c>
      <c r="C35" s="5">
        <v>46.868044340157</v>
      </c>
      <c r="D35" s="5">
        <v>49.6281644640235</v>
      </c>
      <c r="E35" s="5">
        <v>45.7767247140218</v>
      </c>
      <c r="F35" s="5">
        <v>41.5899777752665</v>
      </c>
      <c r="G35" s="5">
        <v>43.95</v>
      </c>
      <c r="H35" s="5">
        <v>52.81</v>
      </c>
      <c r="I35" s="5">
        <v>50.8</v>
      </c>
    </row>
    <row r="36" spans="1:9" ht="15.75">
      <c r="A36" s="4" t="s">
        <v>40</v>
      </c>
      <c r="B36" s="5">
        <v>86.3686116873459</v>
      </c>
      <c r="C36" s="5">
        <v>82.345413868436</v>
      </c>
      <c r="D36" s="5">
        <v>89.1103744493392</v>
      </c>
      <c r="E36" s="5">
        <v>82.2644207712567</v>
      </c>
      <c r="F36" s="5">
        <v>89.9279022111726</v>
      </c>
      <c r="G36" s="5">
        <v>109.36</v>
      </c>
      <c r="H36" s="5">
        <f>SUM(H33:H35)</f>
        <v>106.01</v>
      </c>
      <c r="I36" s="5">
        <f>SUM(I33:I35)</f>
        <v>106.82</v>
      </c>
    </row>
    <row r="37" spans="1:9" ht="15.75">
      <c r="A37" s="7"/>
      <c r="B37" s="5"/>
      <c r="C37" s="5"/>
      <c r="D37" s="5"/>
      <c r="E37" s="5"/>
      <c r="F37" s="5"/>
      <c r="G37" s="5"/>
      <c r="H37" s="5"/>
      <c r="I37" s="5"/>
    </row>
    <row r="38" spans="1:9" ht="15.75">
      <c r="A38" s="4" t="s">
        <v>41</v>
      </c>
      <c r="B38" s="5">
        <v>265.848611687346</v>
      </c>
      <c r="C38" s="5">
        <v>259.355413868436</v>
      </c>
      <c r="D38" s="5">
        <v>267.000374449339</v>
      </c>
      <c r="E38" s="5">
        <v>257.904420771257</v>
      </c>
      <c r="F38" s="5">
        <v>255.047902211173</v>
      </c>
      <c r="G38" s="5">
        <v>267.64</v>
      </c>
      <c r="H38" s="5">
        <f>(H36+H31)</f>
        <v>284.59999999999997</v>
      </c>
      <c r="I38" s="5">
        <f>(I36+I31)</f>
        <v>288.75</v>
      </c>
    </row>
    <row r="39" spans="1:9" ht="15.75">
      <c r="A39" s="7"/>
      <c r="B39" s="5"/>
      <c r="C39" s="5"/>
      <c r="D39" s="5"/>
      <c r="E39" s="5"/>
      <c r="F39" s="5"/>
      <c r="G39" s="5"/>
      <c r="H39" s="5"/>
      <c r="I39" s="5"/>
    </row>
    <row r="40" spans="1:9" ht="15.75">
      <c r="A40" s="4" t="s">
        <v>42</v>
      </c>
      <c r="B40" s="5">
        <v>14.1613883126541</v>
      </c>
      <c r="C40" s="5">
        <v>-1.685413868436</v>
      </c>
      <c r="D40" s="5">
        <v>9.06962555066082</v>
      </c>
      <c r="E40" s="5">
        <v>4.96557922874331</v>
      </c>
      <c r="F40" s="5">
        <v>22.2220977888273</v>
      </c>
      <c r="G40" s="5">
        <v>70.41</v>
      </c>
      <c r="H40" s="5">
        <f>(H12-H38)</f>
        <v>90.39999999999998</v>
      </c>
      <c r="I40" s="5">
        <f>(I12-I38)</f>
        <v>98.38999999999999</v>
      </c>
    </row>
    <row r="41" spans="1:9" ht="7.5" customHeight="1">
      <c r="A41" s="9"/>
      <c r="B41" s="10"/>
      <c r="C41" s="10"/>
      <c r="D41" s="10"/>
      <c r="E41" s="10"/>
      <c r="F41" s="10"/>
      <c r="G41" s="10"/>
      <c r="H41" s="10"/>
      <c r="I41" s="10"/>
    </row>
    <row r="42" spans="1:9" ht="15.75">
      <c r="A42" s="4" t="s">
        <v>1</v>
      </c>
      <c r="B42" s="5"/>
      <c r="C42" s="5"/>
      <c r="D42" s="5"/>
      <c r="E42" s="5"/>
      <c r="F42" s="5"/>
      <c r="G42" s="5"/>
      <c r="H42" s="5"/>
      <c r="I42" s="5"/>
    </row>
    <row r="43" spans="1:9" ht="15.75">
      <c r="A43" s="7"/>
      <c r="B43" s="5"/>
      <c r="C43" s="5"/>
      <c r="D43" s="5"/>
      <c r="E43" s="5"/>
      <c r="F43" s="5"/>
      <c r="G43" s="5"/>
      <c r="H43" s="5"/>
      <c r="I43" s="5"/>
    </row>
    <row r="44" spans="1:9" ht="15.75">
      <c r="A44" s="4" t="s">
        <v>43</v>
      </c>
      <c r="B44" s="5"/>
      <c r="C44" s="5"/>
      <c r="D44" s="5"/>
      <c r="E44" s="5"/>
      <c r="F44" s="5"/>
      <c r="G44" s="5"/>
      <c r="H44" s="5"/>
      <c r="I44" s="5"/>
    </row>
    <row r="45" spans="1:9" ht="7.5" customHeight="1">
      <c r="A45" s="9"/>
      <c r="B45" s="10"/>
      <c r="C45" s="10"/>
      <c r="D45" s="10"/>
      <c r="E45" s="10"/>
      <c r="F45" s="10"/>
      <c r="G45" s="10"/>
      <c r="H45" s="10"/>
      <c r="I45" s="10"/>
    </row>
    <row r="46" spans="1:9" ht="15.75">
      <c r="A46" s="6" t="s">
        <v>2</v>
      </c>
      <c r="B46" s="8" t="s">
        <v>3</v>
      </c>
      <c r="C46" s="8" t="s">
        <v>4</v>
      </c>
      <c r="D46" s="8" t="s">
        <v>5</v>
      </c>
      <c r="E46" s="8" t="s">
        <v>6</v>
      </c>
      <c r="F46" s="8" t="s">
        <v>7</v>
      </c>
      <c r="G46" s="8" t="s">
        <v>8</v>
      </c>
      <c r="H46" s="8" t="s">
        <v>9</v>
      </c>
      <c r="I46" s="8" t="s">
        <v>10</v>
      </c>
    </row>
    <row r="47" spans="1:9" ht="7.5" customHeight="1">
      <c r="A47" s="9"/>
      <c r="B47" s="10"/>
      <c r="C47" s="10"/>
      <c r="D47" s="10"/>
      <c r="E47" s="10"/>
      <c r="F47" s="10"/>
      <c r="G47" s="10"/>
      <c r="H47" s="10"/>
      <c r="I47" s="10"/>
    </row>
    <row r="48" spans="1:9" ht="15.75">
      <c r="A48" s="7"/>
      <c r="B48" s="5"/>
      <c r="C48" s="5"/>
      <c r="D48" s="7"/>
      <c r="E48" s="8" t="s">
        <v>11</v>
      </c>
      <c r="F48" s="5"/>
      <c r="G48" s="5"/>
      <c r="H48" s="5"/>
      <c r="I48" s="5"/>
    </row>
    <row r="49" spans="1:9" ht="15.75">
      <c r="A49" s="4" t="s">
        <v>12</v>
      </c>
      <c r="B49" s="5"/>
      <c r="C49" s="5"/>
      <c r="D49" s="5"/>
      <c r="E49" s="5"/>
      <c r="F49" s="5"/>
      <c r="G49" s="5"/>
      <c r="H49" s="5"/>
      <c r="I49" s="7"/>
    </row>
    <row r="50" spans="1:9" ht="15.75">
      <c r="A50" s="4" t="s">
        <v>13</v>
      </c>
      <c r="B50" s="5">
        <v>68.11</v>
      </c>
      <c r="C50" s="5">
        <v>65.95</v>
      </c>
      <c r="D50" s="5">
        <v>68.88</v>
      </c>
      <c r="E50" s="5">
        <v>67.93</v>
      </c>
      <c r="F50" s="5">
        <v>69.96</v>
      </c>
      <c r="G50" s="5">
        <v>84.84</v>
      </c>
      <c r="H50" s="5">
        <v>95.24</v>
      </c>
      <c r="I50" s="5">
        <v>99.49</v>
      </c>
    </row>
    <row r="51" spans="1:9" ht="15.75">
      <c r="A51" s="4" t="s">
        <v>14</v>
      </c>
      <c r="B51" s="5">
        <v>41.03</v>
      </c>
      <c r="C51" s="5">
        <v>38.96</v>
      </c>
      <c r="D51" s="5">
        <v>39.88</v>
      </c>
      <c r="E51" s="5">
        <v>40.66</v>
      </c>
      <c r="F51" s="5">
        <v>42.53</v>
      </c>
      <c r="G51" s="5">
        <v>53.2</v>
      </c>
      <c r="H51" s="5">
        <v>60.73</v>
      </c>
      <c r="I51" s="5">
        <v>61.8</v>
      </c>
    </row>
    <row r="52" spans="1:9" ht="15.75">
      <c r="A52" s="4" t="s">
        <v>15</v>
      </c>
      <c r="B52" s="5">
        <v>84.41</v>
      </c>
      <c r="C52" s="5">
        <v>75.71</v>
      </c>
      <c r="D52" s="5">
        <v>83.44</v>
      </c>
      <c r="E52" s="5">
        <v>75.36</v>
      </c>
      <c r="F52" s="5">
        <v>81.12</v>
      </c>
      <c r="G52" s="5">
        <v>97.34</v>
      </c>
      <c r="H52" s="5">
        <v>108.06</v>
      </c>
      <c r="I52" s="5">
        <v>111.32</v>
      </c>
    </row>
    <row r="53" spans="1:9" ht="15.75">
      <c r="A53" s="4" t="s">
        <v>16</v>
      </c>
      <c r="B53" s="5">
        <v>52.61</v>
      </c>
      <c r="C53" s="5">
        <v>45.54</v>
      </c>
      <c r="D53" s="5">
        <v>50.46</v>
      </c>
      <c r="E53" s="5">
        <v>47.18</v>
      </c>
      <c r="F53" s="5">
        <v>51.49</v>
      </c>
      <c r="G53" s="5">
        <v>63.9</v>
      </c>
      <c r="H53" s="5">
        <v>70.71</v>
      </c>
      <c r="I53" s="5">
        <v>73.15</v>
      </c>
    </row>
    <row r="54" spans="1:9" ht="15.75">
      <c r="A54" s="4" t="s">
        <v>17</v>
      </c>
      <c r="B54" s="5">
        <v>33.85</v>
      </c>
      <c r="C54" s="5">
        <v>31.51</v>
      </c>
      <c r="D54" s="5">
        <v>33.41</v>
      </c>
      <c r="E54" s="5">
        <v>31.74</v>
      </c>
      <c r="F54" s="5">
        <v>32.17</v>
      </c>
      <c r="G54" s="5">
        <v>38.77</v>
      </c>
      <c r="H54" s="5">
        <v>40.26</v>
      </c>
      <c r="I54" s="5">
        <v>41.38</v>
      </c>
    </row>
    <row r="55" spans="1:9" ht="15.75">
      <c r="A55" s="4" t="s">
        <v>18</v>
      </c>
      <c r="B55" s="5">
        <v>280.01</v>
      </c>
      <c r="C55" s="5">
        <v>257.67</v>
      </c>
      <c r="D55" s="5">
        <v>276.07</v>
      </c>
      <c r="E55" s="5">
        <v>262.87</v>
      </c>
      <c r="F55" s="5">
        <v>277.27</v>
      </c>
      <c r="G55" s="5">
        <v>338.05</v>
      </c>
      <c r="H55" s="5">
        <f>SUM(H50:H54)</f>
        <v>374.99999999999994</v>
      </c>
      <c r="I55" s="5">
        <f>SUM(I50:I54)</f>
        <v>387.14</v>
      </c>
    </row>
    <row r="56" spans="1:9" ht="15.75">
      <c r="A56" s="7"/>
      <c r="B56" s="7"/>
      <c r="C56" s="7"/>
      <c r="D56" s="7"/>
      <c r="E56" s="7"/>
      <c r="F56" s="7"/>
      <c r="G56" s="7"/>
      <c r="H56" s="7"/>
      <c r="I56" s="7"/>
    </row>
    <row r="57" spans="1:9" ht="15.75">
      <c r="A57" s="4" t="s">
        <v>44</v>
      </c>
      <c r="B57" s="5"/>
      <c r="C57" s="5"/>
      <c r="D57" s="5"/>
      <c r="E57" s="5"/>
      <c r="F57" s="5"/>
      <c r="G57" s="5"/>
      <c r="H57" s="5"/>
      <c r="I57" s="5"/>
    </row>
    <row r="58" spans="1:9" ht="15.75">
      <c r="A58" s="4" t="s">
        <v>45</v>
      </c>
      <c r="B58" s="5">
        <v>179.48</v>
      </c>
      <c r="C58" s="5">
        <v>177.01</v>
      </c>
      <c r="D58" s="5">
        <v>177.89</v>
      </c>
      <c r="E58" s="5">
        <v>175.64</v>
      </c>
      <c r="F58" s="5">
        <v>165.12</v>
      </c>
      <c r="G58" s="5">
        <v>158.28</v>
      </c>
      <c r="H58" s="5">
        <f>H31</f>
        <v>178.58999999999997</v>
      </c>
      <c r="I58" s="5">
        <f>I31</f>
        <v>181.93</v>
      </c>
    </row>
    <row r="59" spans="1:9" ht="15.75">
      <c r="A59" s="4" t="s">
        <v>46</v>
      </c>
      <c r="B59" s="5">
        <v>21.3385835062038</v>
      </c>
      <c r="C59" s="5">
        <v>20.077369528279</v>
      </c>
      <c r="D59" s="5">
        <v>25.7422099853157</v>
      </c>
      <c r="E59" s="5">
        <v>23.177696057235</v>
      </c>
      <c r="F59" s="5">
        <v>30.4979244359061</v>
      </c>
      <c r="G59" s="5">
        <v>40.57</v>
      </c>
      <c r="H59" s="5">
        <f>H33</f>
        <v>26.49</v>
      </c>
      <c r="I59" s="5">
        <f>I33</f>
        <v>27.88</v>
      </c>
    </row>
    <row r="60" spans="1:9" ht="15.75">
      <c r="A60" s="4" t="s">
        <v>47</v>
      </c>
      <c r="B60" s="5">
        <v>15.24</v>
      </c>
      <c r="C60" s="5">
        <v>15.4</v>
      </c>
      <c r="D60" s="5">
        <v>13.74</v>
      </c>
      <c r="E60" s="5">
        <v>13.31</v>
      </c>
      <c r="F60" s="5">
        <v>17.84</v>
      </c>
      <c r="G60" s="5">
        <v>24.84</v>
      </c>
      <c r="H60" s="5">
        <f>H34</f>
        <v>26.71</v>
      </c>
      <c r="I60" s="5">
        <f>I34</f>
        <v>28.14</v>
      </c>
    </row>
    <row r="61" spans="1:9" ht="15.75">
      <c r="A61" s="4" t="s">
        <v>48</v>
      </c>
      <c r="B61" s="5">
        <v>53.84</v>
      </c>
      <c r="C61" s="5">
        <v>53.36</v>
      </c>
      <c r="D61" s="5">
        <v>55.36</v>
      </c>
      <c r="E61" s="5">
        <v>53.86</v>
      </c>
      <c r="F61" s="5">
        <v>54.48</v>
      </c>
      <c r="G61" s="5">
        <v>56.31</v>
      </c>
      <c r="H61" s="5">
        <v>58.69</v>
      </c>
      <c r="I61" s="5">
        <v>59.67</v>
      </c>
    </row>
    <row r="62" spans="1:9" ht="15.75">
      <c r="A62" s="4" t="s">
        <v>49</v>
      </c>
      <c r="B62" s="5">
        <v>9.9467816</v>
      </c>
      <c r="C62" s="5">
        <v>7.7441875</v>
      </c>
      <c r="D62" s="5">
        <v>8.71661</v>
      </c>
      <c r="E62" s="5">
        <v>6.727012</v>
      </c>
      <c r="F62" s="5">
        <v>4.46</v>
      </c>
      <c r="G62" s="5">
        <v>4.79</v>
      </c>
      <c r="H62" s="5">
        <v>6.18</v>
      </c>
      <c r="I62" s="5">
        <v>7.31</v>
      </c>
    </row>
    <row r="63" spans="1:9" ht="15.75">
      <c r="A63" s="4" t="s">
        <v>50</v>
      </c>
      <c r="B63" s="5">
        <v>27.8</v>
      </c>
      <c r="C63" s="5">
        <v>26.14</v>
      </c>
      <c r="D63" s="5">
        <v>20.8</v>
      </c>
      <c r="E63" s="5">
        <v>19.7</v>
      </c>
      <c r="F63" s="5">
        <v>20.51</v>
      </c>
      <c r="G63" s="5">
        <v>23.88</v>
      </c>
      <c r="H63" s="5">
        <v>26.75</v>
      </c>
      <c r="I63" s="5">
        <v>28.89</v>
      </c>
    </row>
    <row r="64" spans="1:9" ht="15.75">
      <c r="A64" s="4" t="s">
        <v>51</v>
      </c>
      <c r="B64" s="5">
        <v>56.1908076106115</v>
      </c>
      <c r="C64" s="5">
        <v>51.1185881502237</v>
      </c>
      <c r="D64" s="5">
        <v>41.3187689248429</v>
      </c>
      <c r="E64" s="5">
        <v>35.4715596330275</v>
      </c>
      <c r="F64" s="5">
        <v>40.06</v>
      </c>
      <c r="G64" s="5">
        <v>48.5</v>
      </c>
      <c r="H64" s="5">
        <v>54.21</v>
      </c>
      <c r="I64" s="5">
        <v>59.88</v>
      </c>
    </row>
    <row r="65" spans="1:9" ht="15.75">
      <c r="A65" s="4" t="s">
        <v>52</v>
      </c>
      <c r="B65" s="5">
        <v>72.19</v>
      </c>
      <c r="C65" s="5">
        <v>74.32</v>
      </c>
      <c r="D65" s="5">
        <v>79.78</v>
      </c>
      <c r="E65" s="5">
        <v>80.75</v>
      </c>
      <c r="F65" s="5">
        <v>84.16</v>
      </c>
      <c r="G65" s="5">
        <v>79.11</v>
      </c>
      <c r="H65" s="5">
        <v>83.41</v>
      </c>
      <c r="I65" s="5">
        <v>88.99</v>
      </c>
    </row>
    <row r="66" spans="1:9" ht="15.75">
      <c r="A66" s="4" t="s">
        <v>53</v>
      </c>
      <c r="B66" s="5">
        <v>436.026172716815</v>
      </c>
      <c r="C66" s="5">
        <v>425.170145178503</v>
      </c>
      <c r="D66" s="5">
        <v>423.347588910159</v>
      </c>
      <c r="E66" s="5">
        <v>408.636267690262</v>
      </c>
      <c r="F66" s="5">
        <v>417.127924435906</v>
      </c>
      <c r="G66" s="5">
        <v>436.28</v>
      </c>
      <c r="H66" s="5">
        <f>SUM(H58:H65)</f>
        <v>461.03</v>
      </c>
      <c r="I66" s="5">
        <f>SUM(I58:I65)</f>
        <v>482.69</v>
      </c>
    </row>
    <row r="67" spans="1:9" ht="15.75">
      <c r="A67" s="7"/>
      <c r="B67" s="5"/>
      <c r="C67" s="5"/>
      <c r="D67" s="5"/>
      <c r="E67" s="5"/>
      <c r="F67" s="5"/>
      <c r="G67" s="5"/>
      <c r="H67" s="5"/>
      <c r="I67" s="5"/>
    </row>
    <row r="68" spans="1:9" ht="15.75">
      <c r="A68" s="4" t="s">
        <v>54</v>
      </c>
      <c r="B68" s="5">
        <v>-156.016172716815</v>
      </c>
      <c r="C68" s="5">
        <v>-167.500145178503</v>
      </c>
      <c r="D68" s="5">
        <v>-147.277588910159</v>
      </c>
      <c r="E68" s="5">
        <v>-145.766267690262</v>
      </c>
      <c r="F68" s="5">
        <v>-139.857924435906</v>
      </c>
      <c r="G68" s="5">
        <v>-98.23</v>
      </c>
      <c r="H68" s="5">
        <f>(H12-H66)</f>
        <v>-86.03000000000003</v>
      </c>
      <c r="I68" s="5">
        <f>(I12-I66)</f>
        <v>-95.55000000000001</v>
      </c>
    </row>
    <row r="69" spans="1:12" ht="8.25" customHeight="1">
      <c r="A69" s="9"/>
      <c r="B69" s="9"/>
      <c r="C69" s="9"/>
      <c r="D69" s="9"/>
      <c r="E69" s="9"/>
      <c r="F69" s="9"/>
      <c r="G69" s="9"/>
      <c r="H69" s="9"/>
      <c r="I69" s="9"/>
      <c r="J69" s="1" t="s">
        <v>1</v>
      </c>
      <c r="K69" s="1" t="s">
        <v>1</v>
      </c>
      <c r="L69" s="3" t="s">
        <v>1</v>
      </c>
    </row>
    <row r="70" spans="1:9" ht="15.75">
      <c r="A70" s="7"/>
      <c r="B70" s="7"/>
      <c r="C70" s="7"/>
      <c r="D70" s="7"/>
      <c r="E70" s="7"/>
      <c r="F70" s="7"/>
      <c r="G70" s="7"/>
      <c r="H70" s="7"/>
      <c r="I70" s="7"/>
    </row>
    <row r="71" spans="1:9" ht="15.75">
      <c r="A71" s="7"/>
      <c r="B71" s="7"/>
      <c r="C71" s="7"/>
      <c r="D71" s="7"/>
      <c r="E71" s="7"/>
      <c r="F71" s="7"/>
      <c r="G71" s="7"/>
      <c r="H71" s="7"/>
      <c r="I71" s="7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83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31.4453125" style="0" customWidth="1"/>
    <col min="2" max="5" width="8.77734375" style="0" customWidth="1"/>
    <col min="6" max="6" width="8.6640625" style="0" customWidth="1"/>
    <col min="7" max="7" width="8.77734375" style="0" customWidth="1"/>
    <col min="8" max="11" width="9.77734375" style="0" customWidth="1"/>
    <col min="12" max="17" width="8.77734375" style="0" customWidth="1"/>
    <col min="18" max="232" width="9.77734375" style="0" customWidth="1"/>
    <col min="233" max="233" width="20.77734375" style="0" customWidth="1"/>
  </cols>
  <sheetData>
    <row r="1" spans="1:20" ht="15.75">
      <c r="A1" s="4" t="s">
        <v>55</v>
      </c>
      <c r="B1" s="5"/>
      <c r="C1" s="5"/>
      <c r="D1" s="7"/>
      <c r="E1" s="7"/>
      <c r="F1" s="7"/>
      <c r="G1" s="7"/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</row>
    <row r="2" spans="1:7" ht="6.75" customHeight="1">
      <c r="A2" s="9"/>
      <c r="B2" s="9"/>
      <c r="C2" s="9"/>
      <c r="D2" s="9"/>
      <c r="E2" s="9"/>
      <c r="F2" s="9"/>
      <c r="G2" s="9"/>
    </row>
    <row r="3" spans="1:8" ht="15.75">
      <c r="A3" s="6" t="s">
        <v>2</v>
      </c>
      <c r="B3" s="8" t="s">
        <v>56</v>
      </c>
      <c r="C3" s="8" t="s">
        <v>57</v>
      </c>
      <c r="D3" s="8" t="s">
        <v>58</v>
      </c>
      <c r="E3" s="8" t="s">
        <v>59</v>
      </c>
      <c r="F3" s="8" t="s">
        <v>60</v>
      </c>
      <c r="G3" s="8" t="s">
        <v>61</v>
      </c>
      <c r="H3" s="2"/>
    </row>
    <row r="4" spans="1:8" ht="5.25" customHeight="1">
      <c r="A4" s="9"/>
      <c r="B4" s="10"/>
      <c r="C4" s="10"/>
      <c r="D4" s="10"/>
      <c r="E4" s="10"/>
      <c r="F4" s="10"/>
      <c r="G4" s="10"/>
      <c r="H4" s="2"/>
    </row>
    <row r="5" spans="1:7" ht="15.75">
      <c r="A5" s="7"/>
      <c r="B5" s="7"/>
      <c r="C5" s="7"/>
      <c r="D5" s="11" t="s">
        <v>62</v>
      </c>
      <c r="E5" s="5"/>
      <c r="F5" s="7"/>
      <c r="G5" s="7"/>
    </row>
    <row r="6" spans="1:7" ht="15.75">
      <c r="A6" s="4" t="s">
        <v>12</v>
      </c>
      <c r="B6" s="5"/>
      <c r="C6" s="5"/>
      <c r="D6" s="5"/>
      <c r="E6" s="5"/>
      <c r="F6" s="7"/>
      <c r="G6" s="7"/>
    </row>
    <row r="7" spans="1:8" ht="15.75">
      <c r="A7" s="4" t="s">
        <v>13</v>
      </c>
      <c r="B7" s="5">
        <v>50.92</v>
      </c>
      <c r="C7" s="5">
        <v>51.6</v>
      </c>
      <c r="D7" s="5">
        <v>47.76</v>
      </c>
      <c r="E7" s="5">
        <v>51.11</v>
      </c>
      <c r="F7" s="12">
        <v>44.89</v>
      </c>
      <c r="G7" s="5">
        <v>36.65</v>
      </c>
      <c r="H7" s="2"/>
    </row>
    <row r="8" spans="1:8" ht="15.75">
      <c r="A8" s="4" t="s">
        <v>14</v>
      </c>
      <c r="B8" s="5">
        <v>40.94</v>
      </c>
      <c r="C8" s="5">
        <v>41.61</v>
      </c>
      <c r="D8" s="5">
        <v>38.71</v>
      </c>
      <c r="E8" s="5">
        <v>41.23</v>
      </c>
      <c r="F8" s="12">
        <v>36.35</v>
      </c>
      <c r="G8" s="5">
        <v>29.69</v>
      </c>
      <c r="H8" s="2"/>
    </row>
    <row r="9" spans="1:8" ht="15.75">
      <c r="A9" s="4" t="s">
        <v>15</v>
      </c>
      <c r="B9" s="5">
        <v>151</v>
      </c>
      <c r="C9" s="5">
        <v>150.96</v>
      </c>
      <c r="D9" s="5">
        <v>146.86</v>
      </c>
      <c r="E9" s="5">
        <v>155.93</v>
      </c>
      <c r="F9" s="12">
        <v>141.71</v>
      </c>
      <c r="G9" s="5">
        <v>122.75</v>
      </c>
      <c r="H9" s="2"/>
    </row>
    <row r="10" spans="1:8" ht="15.75">
      <c r="A10" s="4" t="s">
        <v>16</v>
      </c>
      <c r="B10" s="5">
        <v>69.72</v>
      </c>
      <c r="C10" s="5">
        <v>69.75</v>
      </c>
      <c r="D10" s="5">
        <v>67.98</v>
      </c>
      <c r="E10" s="5">
        <v>71.85</v>
      </c>
      <c r="F10" s="12">
        <v>65.19</v>
      </c>
      <c r="G10" s="5">
        <v>56.34</v>
      </c>
      <c r="H10" s="2"/>
    </row>
    <row r="11" spans="1:8" ht="15.75">
      <c r="A11" s="4" t="s">
        <v>17</v>
      </c>
      <c r="B11" s="5">
        <v>131</v>
      </c>
      <c r="C11" s="5">
        <v>127.33</v>
      </c>
      <c r="D11" s="5">
        <v>122.6</v>
      </c>
      <c r="E11" s="5">
        <v>123.59</v>
      </c>
      <c r="F11" s="12">
        <v>110.2</v>
      </c>
      <c r="G11" s="5">
        <v>93.34</v>
      </c>
      <c r="H11" s="2"/>
    </row>
    <row r="12" spans="1:8" ht="15.75">
      <c r="A12" s="4" t="s">
        <v>18</v>
      </c>
      <c r="B12" s="5">
        <f>SUM(B7:B11)</f>
        <v>443.58000000000004</v>
      </c>
      <c r="C12" s="5">
        <f>SUM(C7:C11)</f>
        <v>441.25</v>
      </c>
      <c r="D12" s="5">
        <f>SUM(D7:D11)</f>
        <v>423.90999999999997</v>
      </c>
      <c r="E12" s="5">
        <f>SUM(E7:E11)</f>
        <v>443.71000000000004</v>
      </c>
      <c r="F12" s="5">
        <f>SUM(F7:F11)</f>
        <v>398.34</v>
      </c>
      <c r="G12" s="5">
        <v>338.77</v>
      </c>
      <c r="H12" s="2"/>
    </row>
    <row r="13" spans="1:7" ht="15.75">
      <c r="A13" s="7"/>
      <c r="B13" s="5"/>
      <c r="C13" s="5"/>
      <c r="D13" s="5"/>
      <c r="E13" s="5"/>
      <c r="F13" s="7"/>
      <c r="G13" s="7"/>
    </row>
    <row r="14" spans="1:7" ht="15.75">
      <c r="A14" s="4" t="s">
        <v>19</v>
      </c>
      <c r="B14" s="5"/>
      <c r="C14" s="5"/>
      <c r="D14" s="5"/>
      <c r="E14" s="5"/>
      <c r="F14" s="7"/>
      <c r="G14" s="7"/>
    </row>
    <row r="15" spans="1:8" ht="15.75">
      <c r="A15" s="4" t="s">
        <v>63</v>
      </c>
      <c r="B15" s="5">
        <v>12.26</v>
      </c>
      <c r="C15" s="5">
        <v>12.07</v>
      </c>
      <c r="D15" s="5">
        <v>11.1</v>
      </c>
      <c r="E15" s="5">
        <v>11.84</v>
      </c>
      <c r="F15" s="12">
        <v>10.84</v>
      </c>
      <c r="G15" s="5">
        <v>9.15</v>
      </c>
      <c r="H15" s="2"/>
    </row>
    <row r="16" spans="1:7" ht="15.75">
      <c r="A16" s="4" t="s">
        <v>20</v>
      </c>
      <c r="B16" s="5"/>
      <c r="C16" s="5"/>
      <c r="D16" s="5"/>
      <c r="E16" s="5"/>
      <c r="F16" s="7"/>
      <c r="G16" s="7"/>
    </row>
    <row r="17" spans="1:8" ht="15.75">
      <c r="A17" s="4" t="s">
        <v>21</v>
      </c>
      <c r="B17" s="5">
        <v>5.07</v>
      </c>
      <c r="C17" s="5">
        <v>5.47</v>
      </c>
      <c r="D17" s="5">
        <v>5.34</v>
      </c>
      <c r="E17" s="5">
        <v>5.47</v>
      </c>
      <c r="F17" s="12">
        <v>5.32</v>
      </c>
      <c r="G17" s="5">
        <v>7.36</v>
      </c>
      <c r="H17" s="2"/>
    </row>
    <row r="18" spans="1:8" ht="15.75">
      <c r="A18" s="4" t="s">
        <v>23</v>
      </c>
      <c r="B18" s="5">
        <v>18.92</v>
      </c>
      <c r="C18" s="5">
        <v>18.79</v>
      </c>
      <c r="D18" s="5">
        <v>19.77</v>
      </c>
      <c r="E18" s="5">
        <v>19.9</v>
      </c>
      <c r="F18" s="12">
        <v>21.7</v>
      </c>
      <c r="G18" s="5">
        <v>20.67</v>
      </c>
      <c r="H18" s="2"/>
    </row>
    <row r="19" spans="1:8" ht="15.75">
      <c r="A19" s="4" t="s">
        <v>64</v>
      </c>
      <c r="B19" s="5">
        <v>3.38</v>
      </c>
      <c r="C19" s="5">
        <v>3.26</v>
      </c>
      <c r="D19" s="5">
        <v>3.57</v>
      </c>
      <c r="E19" s="5">
        <v>3.56</v>
      </c>
      <c r="F19" s="12">
        <v>3.64</v>
      </c>
      <c r="G19" s="5">
        <v>3.8</v>
      </c>
      <c r="H19" s="2"/>
    </row>
    <row r="20" spans="1:8" ht="15.75">
      <c r="A20" s="4" t="s">
        <v>65</v>
      </c>
      <c r="B20" s="5">
        <v>89.63</v>
      </c>
      <c r="C20" s="5">
        <v>83.26</v>
      </c>
      <c r="D20" s="5">
        <v>89.39</v>
      </c>
      <c r="E20" s="5">
        <v>93.22</v>
      </c>
      <c r="F20" s="12">
        <v>97.89</v>
      </c>
      <c r="G20" s="5">
        <v>97.64</v>
      </c>
      <c r="H20" s="2"/>
    </row>
    <row r="21" spans="1:8" ht="15.75">
      <c r="A21" s="4" t="s">
        <v>26</v>
      </c>
      <c r="B21" s="5">
        <v>108.32</v>
      </c>
      <c r="C21" s="5">
        <v>97.21</v>
      </c>
      <c r="D21" s="5">
        <v>106.72</v>
      </c>
      <c r="E21" s="5">
        <v>128.77</v>
      </c>
      <c r="F21" s="12">
        <v>126.25</v>
      </c>
      <c r="G21" s="5">
        <v>116.65</v>
      </c>
      <c r="H21" s="2"/>
    </row>
    <row r="22" spans="1:8" ht="15.75">
      <c r="A22" s="4" t="s">
        <v>28</v>
      </c>
      <c r="B22" s="5">
        <f>SUM(B16:B21)</f>
        <v>225.32</v>
      </c>
      <c r="C22" s="5">
        <f>SUM(C16:C21)</f>
        <v>207.99</v>
      </c>
      <c r="D22" s="5">
        <f>SUM(D16:D21)</f>
        <v>224.79</v>
      </c>
      <c r="E22" s="5">
        <f>SUM(E16:E21)</f>
        <v>250.92000000000002</v>
      </c>
      <c r="F22" s="5">
        <f>SUM(F16:F21)</f>
        <v>254.8</v>
      </c>
      <c r="G22" s="5">
        <v>246.12</v>
      </c>
      <c r="H22" s="2"/>
    </row>
    <row r="23" spans="1:7" ht="15.75">
      <c r="A23" s="4" t="s">
        <v>29</v>
      </c>
      <c r="B23" s="5"/>
      <c r="C23" s="5"/>
      <c r="D23" s="5"/>
      <c r="E23" s="5"/>
      <c r="F23" s="7"/>
      <c r="G23" s="7"/>
    </row>
    <row r="24" spans="1:8" ht="15.75">
      <c r="A24" s="4" t="s">
        <v>30</v>
      </c>
      <c r="B24" s="5">
        <v>11.8</v>
      </c>
      <c r="C24" s="5">
        <v>10.72</v>
      </c>
      <c r="D24" s="5">
        <v>13.18</v>
      </c>
      <c r="E24" s="5">
        <v>16.67</v>
      </c>
      <c r="F24" s="12">
        <v>17.48</v>
      </c>
      <c r="G24" s="5">
        <v>17.42</v>
      </c>
      <c r="H24" s="2"/>
    </row>
    <row r="25" spans="1:8" ht="15.75">
      <c r="A25" s="4" t="s">
        <v>31</v>
      </c>
      <c r="B25" s="5">
        <v>3.47</v>
      </c>
      <c r="C25" s="5">
        <v>4.52</v>
      </c>
      <c r="D25" s="5">
        <v>4.47</v>
      </c>
      <c r="E25" s="5">
        <v>5.44</v>
      </c>
      <c r="F25" s="12">
        <v>5.71</v>
      </c>
      <c r="G25" s="5">
        <v>5.66</v>
      </c>
      <c r="H25" s="2"/>
    </row>
    <row r="26" spans="1:8" ht="15.75">
      <c r="A26" s="4" t="s">
        <v>32</v>
      </c>
      <c r="B26" s="5">
        <v>5.57</v>
      </c>
      <c r="C26" s="5">
        <v>5.48</v>
      </c>
      <c r="D26" s="5">
        <v>2.96</v>
      </c>
      <c r="E26" s="5">
        <v>3.42</v>
      </c>
      <c r="F26" s="12">
        <v>3.58</v>
      </c>
      <c r="G26" s="5">
        <v>3.57</v>
      </c>
      <c r="H26" s="2"/>
    </row>
    <row r="27" spans="1:8" ht="15.75">
      <c r="A27" s="4" t="s">
        <v>66</v>
      </c>
      <c r="B27" s="5">
        <v>0.35</v>
      </c>
      <c r="C27" s="5">
        <v>0.35</v>
      </c>
      <c r="D27" s="5">
        <v>0.19</v>
      </c>
      <c r="E27" s="5">
        <v>0.22</v>
      </c>
      <c r="F27" s="12">
        <v>0.24</v>
      </c>
      <c r="G27" s="5">
        <v>0.23</v>
      </c>
      <c r="H27" s="2"/>
    </row>
    <row r="28" spans="1:8" ht="15.75">
      <c r="A28" s="4" t="s">
        <v>33</v>
      </c>
      <c r="B28" s="5">
        <v>15.9</v>
      </c>
      <c r="C28" s="5">
        <v>16.88</v>
      </c>
      <c r="D28" s="5">
        <v>15.43</v>
      </c>
      <c r="E28" s="5">
        <v>16.16</v>
      </c>
      <c r="F28" s="12">
        <v>14.38</v>
      </c>
      <c r="G28" s="5">
        <v>15.08</v>
      </c>
      <c r="H28" s="2"/>
    </row>
    <row r="29" spans="1:8" ht="15.75">
      <c r="A29" s="4" t="s">
        <v>34</v>
      </c>
      <c r="B29" s="5">
        <v>18.96</v>
      </c>
      <c r="C29" s="5">
        <v>19.83</v>
      </c>
      <c r="D29" s="5">
        <v>20.28</v>
      </c>
      <c r="E29" s="5">
        <v>20.81</v>
      </c>
      <c r="F29" s="12">
        <v>21.6</v>
      </c>
      <c r="G29" s="5">
        <v>23.1</v>
      </c>
      <c r="H29" s="2"/>
    </row>
    <row r="30" spans="1:8" ht="15.75">
      <c r="A30" s="4" t="s">
        <v>35</v>
      </c>
      <c r="B30" s="5">
        <v>36.26</v>
      </c>
      <c r="C30" s="5">
        <v>37.35</v>
      </c>
      <c r="D30" s="5">
        <v>39.29</v>
      </c>
      <c r="E30" s="5">
        <v>38.11</v>
      </c>
      <c r="F30" s="12">
        <v>37.59</v>
      </c>
      <c r="G30" s="5">
        <v>39.44</v>
      </c>
      <c r="H30" s="2"/>
    </row>
    <row r="31" spans="1:8" ht="15.75">
      <c r="A31" s="4" t="s">
        <v>67</v>
      </c>
      <c r="B31" s="5">
        <v>3.76</v>
      </c>
      <c r="C31" s="5">
        <v>3.85</v>
      </c>
      <c r="D31" s="5">
        <v>3.96</v>
      </c>
      <c r="E31" s="5">
        <v>3.87</v>
      </c>
      <c r="F31" s="12">
        <v>3.97</v>
      </c>
      <c r="G31" s="5">
        <v>4.11</v>
      </c>
      <c r="H31" s="2"/>
    </row>
    <row r="32" spans="1:8" ht="15.75">
      <c r="A32" s="4" t="s">
        <v>36</v>
      </c>
      <c r="B32" s="5">
        <f>SUM(B24:B31)+B15+B22</f>
        <v>333.65</v>
      </c>
      <c r="C32" s="5">
        <f>SUM(C24:C31)+C15+C22</f>
        <v>319.03999999999996</v>
      </c>
      <c r="D32" s="5">
        <f>SUM(D24:D31)+D15+D22</f>
        <v>335.65</v>
      </c>
      <c r="E32" s="5">
        <f>SUM(E24:E31)+E15+E22</f>
        <v>367.46000000000004</v>
      </c>
      <c r="F32" s="5">
        <f>SUM(F24:F31)+F15+F22</f>
        <v>370.19000000000005</v>
      </c>
      <c r="G32" s="5">
        <v>363.88</v>
      </c>
      <c r="H32" s="2"/>
    </row>
    <row r="33" spans="1:7" ht="15.75">
      <c r="A33" s="7"/>
      <c r="B33" s="11" t="s">
        <v>1</v>
      </c>
      <c r="C33" s="11" t="s">
        <v>1</v>
      </c>
      <c r="D33" s="5"/>
      <c r="E33" s="5"/>
      <c r="F33" s="7"/>
      <c r="G33" s="7"/>
    </row>
    <row r="34" spans="1:8" ht="15.75">
      <c r="A34" s="4" t="s">
        <v>37</v>
      </c>
      <c r="B34" s="5">
        <v>39.01</v>
      </c>
      <c r="C34" s="5">
        <v>31.45</v>
      </c>
      <c r="D34" s="5">
        <v>31.8</v>
      </c>
      <c r="E34" s="5">
        <v>42.85</v>
      </c>
      <c r="F34" s="12">
        <v>41.68</v>
      </c>
      <c r="G34" s="5">
        <v>43.94</v>
      </c>
      <c r="H34" s="2"/>
    </row>
    <row r="35" spans="1:8" ht="15.75">
      <c r="A35" s="4" t="s">
        <v>38</v>
      </c>
      <c r="B35" s="5">
        <v>17.61</v>
      </c>
      <c r="C35" s="5">
        <v>15.49</v>
      </c>
      <c r="D35" s="5">
        <v>15.72</v>
      </c>
      <c r="E35" s="5">
        <v>20.21</v>
      </c>
      <c r="F35" s="12">
        <v>20.25</v>
      </c>
      <c r="G35" s="5">
        <v>20.77</v>
      </c>
      <c r="H35" s="2"/>
    </row>
    <row r="36" spans="1:8" ht="15.75">
      <c r="A36" s="4" t="s">
        <v>39</v>
      </c>
      <c r="B36" s="5">
        <v>62.08</v>
      </c>
      <c r="C36" s="5">
        <v>51.76</v>
      </c>
      <c r="D36" s="5">
        <v>45.17</v>
      </c>
      <c r="E36" s="5">
        <v>53.68</v>
      </c>
      <c r="F36" s="12">
        <v>48.76</v>
      </c>
      <c r="G36" s="5">
        <v>55.96</v>
      </c>
      <c r="H36" s="2"/>
    </row>
    <row r="37" spans="1:8" ht="15.75">
      <c r="A37" s="4" t="s">
        <v>40</v>
      </c>
      <c r="B37" s="5">
        <f>SUM(B34:B36)</f>
        <v>118.69999999999999</v>
      </c>
      <c r="C37" s="5">
        <f>SUM(C34:C36)</f>
        <v>98.69999999999999</v>
      </c>
      <c r="D37" s="5">
        <f>SUM(D34:D36)</f>
        <v>92.69</v>
      </c>
      <c r="E37" s="5">
        <f>SUM(E34:E36)</f>
        <v>116.74000000000001</v>
      </c>
      <c r="F37" s="5">
        <f>SUM(F34:F36)</f>
        <v>110.69</v>
      </c>
      <c r="G37" s="5">
        <v>120.67</v>
      </c>
      <c r="H37" s="2"/>
    </row>
    <row r="38" spans="1:7" ht="15.75">
      <c r="A38" s="7"/>
      <c r="B38" s="11" t="s">
        <v>1</v>
      </c>
      <c r="C38" s="11" t="s">
        <v>1</v>
      </c>
      <c r="D38" s="5"/>
      <c r="E38" s="5"/>
      <c r="F38" s="5"/>
      <c r="G38" s="7"/>
    </row>
    <row r="39" spans="1:8" ht="15.75">
      <c r="A39" s="4" t="s">
        <v>41</v>
      </c>
      <c r="B39" s="5">
        <f>B32+B37</f>
        <v>452.34999999999997</v>
      </c>
      <c r="C39" s="5">
        <f>C32+C37</f>
        <v>417.73999999999995</v>
      </c>
      <c r="D39" s="5">
        <f>D32+D37</f>
        <v>428.34</v>
      </c>
      <c r="E39" s="5">
        <f>E32+E37</f>
        <v>484.20000000000005</v>
      </c>
      <c r="F39" s="5">
        <f>F32+F37</f>
        <v>480.88000000000005</v>
      </c>
      <c r="G39" s="5">
        <v>484.55</v>
      </c>
      <c r="H39" s="2"/>
    </row>
    <row r="40" spans="1:7" ht="15.75">
      <c r="A40" s="4" t="s">
        <v>1</v>
      </c>
      <c r="B40" s="11" t="s">
        <v>1</v>
      </c>
      <c r="C40" s="11" t="s">
        <v>1</v>
      </c>
      <c r="D40" s="11" t="s">
        <v>1</v>
      </c>
      <c r="E40" s="11" t="s">
        <v>1</v>
      </c>
      <c r="F40" s="11" t="s">
        <v>1</v>
      </c>
      <c r="G40" s="7"/>
    </row>
    <row r="41" spans="1:8" ht="15.75">
      <c r="A41" s="4" t="s">
        <v>42</v>
      </c>
      <c r="B41" s="5">
        <f>B12-B39</f>
        <v>-8.769999999999925</v>
      </c>
      <c r="C41" s="5">
        <f>C12-C39</f>
        <v>23.510000000000048</v>
      </c>
      <c r="D41" s="5">
        <f>D12-D39</f>
        <v>-4.430000000000007</v>
      </c>
      <c r="E41" s="5">
        <f>E12-E39</f>
        <v>-40.49000000000001</v>
      </c>
      <c r="F41" s="5">
        <f>F12-F39</f>
        <v>-82.54000000000008</v>
      </c>
      <c r="G41" s="5">
        <v>-145.78</v>
      </c>
      <c r="H41" s="2"/>
    </row>
    <row r="42" spans="1:7" ht="7.5" customHeight="1">
      <c r="A42" s="9"/>
      <c r="B42" s="10"/>
      <c r="C42" s="10"/>
      <c r="D42" s="10"/>
      <c r="E42" s="10"/>
      <c r="F42" s="9"/>
      <c r="G42" s="9"/>
    </row>
    <row r="43" spans="1:7" ht="15.75">
      <c r="A43" s="4" t="s">
        <v>1</v>
      </c>
      <c r="B43" s="5"/>
      <c r="C43" s="5"/>
      <c r="D43" s="5"/>
      <c r="E43" s="5"/>
      <c r="F43" s="7"/>
      <c r="G43" s="7"/>
    </row>
    <row r="44" spans="1:7" ht="15.75">
      <c r="A44" s="7"/>
      <c r="B44" s="5"/>
      <c r="C44" s="5"/>
      <c r="D44" s="5"/>
      <c r="E44" s="5"/>
      <c r="F44" s="7"/>
      <c r="G44" s="7"/>
    </row>
    <row r="45" spans="1:7" ht="15.75">
      <c r="A45" s="4" t="s">
        <v>68</v>
      </c>
      <c r="B45" s="5"/>
      <c r="C45" s="5"/>
      <c r="D45" s="5"/>
      <c r="E45" s="5"/>
      <c r="F45" s="7"/>
      <c r="G45" s="7"/>
    </row>
    <row r="46" spans="1:7" ht="6" customHeight="1">
      <c r="A46" s="9"/>
      <c r="B46" s="10"/>
      <c r="C46" s="10"/>
      <c r="D46" s="10"/>
      <c r="E46" s="10"/>
      <c r="F46" s="9"/>
      <c r="G46" s="9"/>
    </row>
    <row r="47" spans="1:8" ht="15.75">
      <c r="A47" s="6" t="s">
        <v>2</v>
      </c>
      <c r="B47" s="8" t="s">
        <v>56</v>
      </c>
      <c r="C47" s="8" t="s">
        <v>57</v>
      </c>
      <c r="D47" s="8" t="s">
        <v>58</v>
      </c>
      <c r="E47" s="8" t="s">
        <v>59</v>
      </c>
      <c r="F47" s="8" t="s">
        <v>60</v>
      </c>
      <c r="G47" s="8" t="s">
        <v>61</v>
      </c>
      <c r="H47" s="2"/>
    </row>
    <row r="48" spans="1:7" ht="6.75" customHeight="1">
      <c r="A48" s="9"/>
      <c r="B48" s="10"/>
      <c r="C48" s="10"/>
      <c r="D48" s="10"/>
      <c r="E48" s="10"/>
      <c r="F48" s="9"/>
      <c r="G48" s="9"/>
    </row>
    <row r="49" spans="1:7" ht="15.75">
      <c r="A49" s="7"/>
      <c r="B49" s="7"/>
      <c r="C49" s="7"/>
      <c r="D49" s="11" t="s">
        <v>62</v>
      </c>
      <c r="E49" s="5"/>
      <c r="F49" s="7"/>
      <c r="G49" s="11" t="s">
        <v>1</v>
      </c>
    </row>
    <row r="50" spans="1:10" ht="15.75">
      <c r="A50" s="4" t="s">
        <v>12</v>
      </c>
      <c r="B50" s="5"/>
      <c r="C50" s="5"/>
      <c r="D50" s="5"/>
      <c r="E50" s="5"/>
      <c r="F50" s="5"/>
      <c r="G50" s="7"/>
      <c r="I50" s="1" t="s">
        <v>1</v>
      </c>
      <c r="J50" s="1" t="s">
        <v>1</v>
      </c>
    </row>
    <row r="51" spans="1:9" ht="15.75">
      <c r="A51" s="4" t="s">
        <v>13</v>
      </c>
      <c r="B51" s="5">
        <f aca="true" t="shared" si="0" ref="B51:F56">B7</f>
        <v>50.92</v>
      </c>
      <c r="C51" s="5">
        <f t="shared" si="0"/>
        <v>51.6</v>
      </c>
      <c r="D51" s="5">
        <f t="shared" si="0"/>
        <v>47.76</v>
      </c>
      <c r="E51" s="5">
        <f t="shared" si="0"/>
        <v>51.11</v>
      </c>
      <c r="F51" s="5">
        <f t="shared" si="0"/>
        <v>44.89</v>
      </c>
      <c r="G51" s="5">
        <v>36.65</v>
      </c>
      <c r="H51" s="2"/>
      <c r="I51" s="3" t="s">
        <v>1</v>
      </c>
    </row>
    <row r="52" spans="1:8" ht="15.75">
      <c r="A52" s="4" t="s">
        <v>14</v>
      </c>
      <c r="B52" s="5">
        <f t="shared" si="0"/>
        <v>40.94</v>
      </c>
      <c r="C52" s="5">
        <f t="shared" si="0"/>
        <v>41.61</v>
      </c>
      <c r="D52" s="5">
        <f t="shared" si="0"/>
        <v>38.71</v>
      </c>
      <c r="E52" s="5">
        <f t="shared" si="0"/>
        <v>41.23</v>
      </c>
      <c r="F52" s="5">
        <f t="shared" si="0"/>
        <v>36.35</v>
      </c>
      <c r="G52" s="5">
        <v>29.69</v>
      </c>
      <c r="H52" s="2"/>
    </row>
    <row r="53" spans="1:8" ht="15.75">
      <c r="A53" s="4" t="s">
        <v>15</v>
      </c>
      <c r="B53" s="5">
        <f t="shared" si="0"/>
        <v>151</v>
      </c>
      <c r="C53" s="5">
        <f t="shared" si="0"/>
        <v>150.96</v>
      </c>
      <c r="D53" s="5">
        <f t="shared" si="0"/>
        <v>146.86</v>
      </c>
      <c r="E53" s="5">
        <f t="shared" si="0"/>
        <v>155.93</v>
      </c>
      <c r="F53" s="5">
        <f t="shared" si="0"/>
        <v>141.71</v>
      </c>
      <c r="G53" s="5">
        <v>122.75</v>
      </c>
      <c r="H53" s="2"/>
    </row>
    <row r="54" spans="1:8" ht="15.75">
      <c r="A54" s="4" t="s">
        <v>16</v>
      </c>
      <c r="B54" s="5">
        <f t="shared" si="0"/>
        <v>69.72</v>
      </c>
      <c r="C54" s="5">
        <f t="shared" si="0"/>
        <v>69.75</v>
      </c>
      <c r="D54" s="5">
        <f t="shared" si="0"/>
        <v>67.98</v>
      </c>
      <c r="E54" s="5">
        <f t="shared" si="0"/>
        <v>71.85</v>
      </c>
      <c r="F54" s="5">
        <f t="shared" si="0"/>
        <v>65.19</v>
      </c>
      <c r="G54" s="5">
        <v>56.34</v>
      </c>
      <c r="H54" s="2"/>
    </row>
    <row r="55" spans="1:8" ht="15.75">
      <c r="A55" s="4" t="s">
        <v>17</v>
      </c>
      <c r="B55" s="5">
        <f t="shared" si="0"/>
        <v>131</v>
      </c>
      <c r="C55" s="5">
        <f t="shared" si="0"/>
        <v>127.33</v>
      </c>
      <c r="D55" s="5">
        <f t="shared" si="0"/>
        <v>122.6</v>
      </c>
      <c r="E55" s="5">
        <f t="shared" si="0"/>
        <v>123.59</v>
      </c>
      <c r="F55" s="5">
        <f t="shared" si="0"/>
        <v>110.2</v>
      </c>
      <c r="G55" s="5">
        <v>93.34</v>
      </c>
      <c r="H55" s="2"/>
    </row>
    <row r="56" spans="1:8" ht="15.75">
      <c r="A56" s="4" t="s">
        <v>18</v>
      </c>
      <c r="B56" s="5">
        <f t="shared" si="0"/>
        <v>443.58000000000004</v>
      </c>
      <c r="C56" s="5">
        <f t="shared" si="0"/>
        <v>441.25</v>
      </c>
      <c r="D56" s="5">
        <f t="shared" si="0"/>
        <v>423.90999999999997</v>
      </c>
      <c r="E56" s="5">
        <f t="shared" si="0"/>
        <v>443.71000000000004</v>
      </c>
      <c r="F56" s="5">
        <f t="shared" si="0"/>
        <v>398.34</v>
      </c>
      <c r="G56" s="5">
        <v>338.77</v>
      </c>
      <c r="H56" s="2"/>
    </row>
    <row r="57" spans="1:7" ht="15.75">
      <c r="A57" s="7"/>
      <c r="B57" s="5"/>
      <c r="C57" s="5"/>
      <c r="D57" s="5"/>
      <c r="E57" s="5"/>
      <c r="F57" s="5"/>
      <c r="G57" s="7"/>
    </row>
    <row r="58" spans="1:7" ht="15.75">
      <c r="A58" s="4" t="s">
        <v>44</v>
      </c>
      <c r="B58" s="5"/>
      <c r="C58" s="5"/>
      <c r="D58" s="5"/>
      <c r="E58" s="5"/>
      <c r="F58" s="5"/>
      <c r="G58" s="7"/>
    </row>
    <row r="59" spans="1:8" ht="15.75">
      <c r="A59" s="4" t="s">
        <v>45</v>
      </c>
      <c r="B59" s="5">
        <f>B32</f>
        <v>333.65</v>
      </c>
      <c r="C59" s="5">
        <f>C32</f>
        <v>319.03999999999996</v>
      </c>
      <c r="D59" s="5">
        <f>D32</f>
        <v>335.65</v>
      </c>
      <c r="E59" s="5">
        <f>E32</f>
        <v>367.46000000000004</v>
      </c>
      <c r="F59" s="5">
        <f>F32</f>
        <v>370.19000000000005</v>
      </c>
      <c r="G59" s="5">
        <v>363.88</v>
      </c>
      <c r="H59" s="2"/>
    </row>
    <row r="60" spans="1:8" ht="15.75">
      <c r="A60" s="4" t="s">
        <v>46</v>
      </c>
      <c r="B60" s="5">
        <f aca="true" t="shared" si="1" ref="B60:F61">B34</f>
        <v>39.01</v>
      </c>
      <c r="C60" s="5">
        <f t="shared" si="1"/>
        <v>31.45</v>
      </c>
      <c r="D60" s="5">
        <f t="shared" si="1"/>
        <v>31.8</v>
      </c>
      <c r="E60" s="5">
        <f t="shared" si="1"/>
        <v>42.85</v>
      </c>
      <c r="F60" s="5">
        <f t="shared" si="1"/>
        <v>41.68</v>
      </c>
      <c r="G60" s="5">
        <v>43.94</v>
      </c>
      <c r="H60" s="2"/>
    </row>
    <row r="61" spans="1:8" ht="15.75">
      <c r="A61" s="4" t="s">
        <v>47</v>
      </c>
      <c r="B61" s="5">
        <f t="shared" si="1"/>
        <v>17.61</v>
      </c>
      <c r="C61" s="5">
        <f t="shared" si="1"/>
        <v>15.49</v>
      </c>
      <c r="D61" s="5">
        <f t="shared" si="1"/>
        <v>15.72</v>
      </c>
      <c r="E61" s="5">
        <f t="shared" si="1"/>
        <v>20.21</v>
      </c>
      <c r="F61" s="5">
        <f t="shared" si="1"/>
        <v>20.25</v>
      </c>
      <c r="G61" s="5">
        <v>20.77</v>
      </c>
      <c r="H61" s="2"/>
    </row>
    <row r="62" spans="1:8" ht="15.75">
      <c r="A62" s="4" t="s">
        <v>48</v>
      </c>
      <c r="B62" s="5">
        <v>82.73</v>
      </c>
      <c r="C62" s="5">
        <v>82.65</v>
      </c>
      <c r="D62" s="5">
        <v>82.38</v>
      </c>
      <c r="E62" s="5">
        <v>82.3</v>
      </c>
      <c r="F62" s="12">
        <v>81.93</v>
      </c>
      <c r="G62" s="5">
        <v>82.08</v>
      </c>
      <c r="H62" s="2"/>
    </row>
    <row r="63" spans="1:8" ht="15.75">
      <c r="A63" s="4" t="s">
        <v>49</v>
      </c>
      <c r="B63" s="5">
        <v>18.69</v>
      </c>
      <c r="C63" s="5">
        <v>13.02</v>
      </c>
      <c r="D63" s="5">
        <v>8.99</v>
      </c>
      <c r="E63" s="5">
        <v>8.6</v>
      </c>
      <c r="F63" s="12">
        <v>12.94</v>
      </c>
      <c r="G63" s="5">
        <v>15.26</v>
      </c>
      <c r="H63" s="2"/>
    </row>
    <row r="64" spans="1:8" ht="15.75">
      <c r="A64" s="4" t="s">
        <v>50</v>
      </c>
      <c r="B64" s="5">
        <v>30.81</v>
      </c>
      <c r="C64" s="5">
        <v>32.6</v>
      </c>
      <c r="D64" s="5">
        <v>34.36</v>
      </c>
      <c r="E64" s="5">
        <v>32.66</v>
      </c>
      <c r="F64" s="12">
        <v>33.79</v>
      </c>
      <c r="G64" s="5">
        <v>34.17</v>
      </c>
      <c r="H64" s="2"/>
    </row>
    <row r="65" spans="1:8" ht="15.75">
      <c r="A65" s="4" t="s">
        <v>51</v>
      </c>
      <c r="B65" s="5">
        <v>0.02</v>
      </c>
      <c r="C65" s="5">
        <v>0.02</v>
      </c>
      <c r="D65" s="5">
        <v>0.02</v>
      </c>
      <c r="E65" s="5">
        <v>0.02</v>
      </c>
      <c r="F65" s="12">
        <v>0.02</v>
      </c>
      <c r="G65" s="5">
        <v>0.03</v>
      </c>
      <c r="H65" s="2"/>
    </row>
    <row r="66" spans="1:8" ht="15.75">
      <c r="A66" s="4" t="s">
        <v>52</v>
      </c>
      <c r="B66" s="5">
        <v>74.08</v>
      </c>
      <c r="C66" s="5">
        <v>76.63</v>
      </c>
      <c r="D66" s="5">
        <v>80.29</v>
      </c>
      <c r="E66" s="5">
        <v>77.33</v>
      </c>
      <c r="F66" s="12">
        <v>76.61</v>
      </c>
      <c r="G66" s="5">
        <v>79.26</v>
      </c>
      <c r="H66" s="2"/>
    </row>
    <row r="67" spans="1:8" ht="15.75">
      <c r="A67" s="4" t="s">
        <v>53</v>
      </c>
      <c r="B67" s="5">
        <f>SUM(B59:B66)</f>
        <v>596.6</v>
      </c>
      <c r="C67" s="5">
        <f>SUM(C59:C66)</f>
        <v>570.9</v>
      </c>
      <c r="D67" s="5">
        <f>SUM(D59:D66)</f>
        <v>589.21</v>
      </c>
      <c r="E67" s="5">
        <f>SUM(E59:E66)</f>
        <v>631.4300000000001</v>
      </c>
      <c r="F67" s="5">
        <f>SUM(F59:F66)</f>
        <v>637.4100000000001</v>
      </c>
      <c r="G67" s="5">
        <v>639.39</v>
      </c>
      <c r="H67" s="2"/>
    </row>
    <row r="68" spans="1:7" ht="15.75">
      <c r="A68" s="7"/>
      <c r="B68" s="5"/>
      <c r="C68" s="5"/>
      <c r="D68" s="5"/>
      <c r="E68" s="5"/>
      <c r="F68" s="11" t="s">
        <v>1</v>
      </c>
      <c r="G68" s="7"/>
    </row>
    <row r="69" spans="1:18" ht="15.75">
      <c r="A69" s="4" t="s">
        <v>54</v>
      </c>
      <c r="B69" s="5">
        <f>B56-B67</f>
        <v>-153.01999999999998</v>
      </c>
      <c r="C69" s="5">
        <f>C56-C67</f>
        <v>-129.64999999999998</v>
      </c>
      <c r="D69" s="5">
        <f>D56-D67</f>
        <v>-165.30000000000007</v>
      </c>
      <c r="E69" s="5">
        <f>E56-E67</f>
        <v>-187.72000000000003</v>
      </c>
      <c r="F69" s="5">
        <f>F56-F67</f>
        <v>-239.0700000000001</v>
      </c>
      <c r="G69" s="5">
        <v>-300.62</v>
      </c>
      <c r="H69" s="2"/>
      <c r="M69" s="3" t="s">
        <v>1</v>
      </c>
      <c r="N69" s="3" t="s">
        <v>1</v>
      </c>
      <c r="O69" s="3" t="s">
        <v>1</v>
      </c>
      <c r="P69" s="3" t="s">
        <v>1</v>
      </c>
      <c r="Q69" s="3" t="s">
        <v>1</v>
      </c>
      <c r="R69" s="3" t="s">
        <v>1</v>
      </c>
    </row>
    <row r="70" spans="1:7" ht="6" customHeight="1">
      <c r="A70" s="9"/>
      <c r="B70" s="10"/>
      <c r="C70" s="10"/>
      <c r="D70" s="10"/>
      <c r="E70" s="10"/>
      <c r="F70" s="9"/>
      <c r="G70" s="9"/>
    </row>
    <row r="71" spans="1:7" ht="20.25" customHeight="1">
      <c r="A71" s="4" t="s">
        <v>69</v>
      </c>
      <c r="B71" s="5"/>
      <c r="C71" s="5"/>
      <c r="D71" s="5"/>
      <c r="E71" s="5"/>
      <c r="F71" s="7"/>
      <c r="G71" s="7"/>
    </row>
    <row r="72" spans="1:7" ht="15.75">
      <c r="A72" s="4" t="s">
        <v>70</v>
      </c>
      <c r="B72" s="5"/>
      <c r="C72" s="5"/>
      <c r="D72" s="5"/>
      <c r="E72" s="5"/>
      <c r="F72" s="7"/>
      <c r="G72" s="7"/>
    </row>
    <row r="73" spans="1:7" ht="15.75">
      <c r="A73" s="7"/>
      <c r="B73" s="5"/>
      <c r="C73" s="5"/>
      <c r="D73" s="5"/>
      <c r="E73" s="5"/>
      <c r="F73" s="7"/>
      <c r="G73" s="7"/>
    </row>
    <row r="74" spans="2:5" ht="15.75">
      <c r="B74" s="2"/>
      <c r="C74" s="2"/>
      <c r="D74" s="2"/>
      <c r="E74" s="2"/>
    </row>
    <row r="75" spans="2:5" ht="15.75">
      <c r="B75" s="2"/>
      <c r="C75" s="2"/>
      <c r="D75" s="2"/>
      <c r="E75" s="2"/>
    </row>
    <row r="76" spans="2:5" ht="15.75">
      <c r="B76" s="2"/>
      <c r="C76" s="2"/>
      <c r="D76" s="2"/>
      <c r="E76" s="2"/>
    </row>
    <row r="77" spans="2:5" ht="15.75">
      <c r="B77" s="2"/>
      <c r="C77" s="2"/>
      <c r="D77" s="2"/>
      <c r="E77" s="2"/>
    </row>
    <row r="78" spans="2:5" ht="15.75">
      <c r="B78" s="2"/>
      <c r="C78" s="2"/>
      <c r="D78" s="2"/>
      <c r="E78" s="2"/>
    </row>
    <row r="79" spans="2:5" ht="15.75">
      <c r="B79" s="2"/>
      <c r="C79" s="2"/>
      <c r="D79" s="2"/>
      <c r="E79" s="2"/>
    </row>
    <row r="80" spans="2:5" ht="15.75">
      <c r="B80" s="2"/>
      <c r="C80" s="2"/>
      <c r="D80" s="2"/>
      <c r="E80" s="2"/>
    </row>
    <row r="81" spans="2:5" ht="15.75">
      <c r="B81" s="2"/>
      <c r="C81" s="2"/>
      <c r="D81" s="2"/>
      <c r="E81" s="2"/>
    </row>
    <row r="82" spans="2:5" ht="15.75">
      <c r="B82" s="2"/>
      <c r="C82" s="2"/>
      <c r="D82" s="2"/>
      <c r="E82" s="2"/>
    </row>
    <row r="83" spans="2:5" ht="15.75">
      <c r="B83" s="2"/>
      <c r="C83" s="2"/>
      <c r="D83" s="2"/>
      <c r="E83" s="2"/>
    </row>
  </sheetData>
  <sheetProtection/>
  <printOptions/>
  <pageMargins left="0.5" right="0.5" top="0.5" bottom="0.5" header="0.5" footer="0.5"/>
  <pageSetup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WIN31TONT40</cp:lastModifiedBy>
  <dcterms:created xsi:type="dcterms:W3CDTF">1999-11-19T05:45:51Z</dcterms:created>
  <dcterms:modified xsi:type="dcterms:W3CDTF">2014-05-01T17:16:24Z</dcterms:modified>
  <cp:category/>
  <cp:version/>
  <cp:contentType/>
  <cp:contentStatus/>
</cp:coreProperties>
</file>