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US 1975-96" sheetId="1" r:id="rId1"/>
  </sheets>
  <definedNames>
    <definedName name="\x">'US 1975-96'!$IV$8184</definedName>
    <definedName name="_Regression_Int" localSheetId="0" hidden="1">1</definedName>
    <definedName name="_xlnm.Print_Area" localSheetId="0">'US 1975-96'!$A$1:$W$133</definedName>
    <definedName name="Print_Area_MI" localSheetId="0">'US 1975-96'!$A$62:$E$137</definedName>
  </definedNames>
  <calcPr fullCalcOnLoad="1"/>
</workbook>
</file>

<file path=xl/sharedStrings.xml><?xml version="1.0" encoding="utf-8"?>
<sst xmlns="http://schemas.openxmlformats.org/spreadsheetml/2006/main" count="58" uniqueCount="37">
  <si>
    <t xml:space="preserve">                   Item</t>
  </si>
  <si>
    <t xml:space="preserve"> </t>
  </si>
  <si>
    <t>Dollars per planted acre</t>
  </si>
  <si>
    <t>Gross value of production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</si>
  <si>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</si>
  <si>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</si>
  <si>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</si>
  <si>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</si>
  <si>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</si>
  <si>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1/</t>
  </si>
  <si>
    <t xml:space="preserve">  Fuel, lube, and electricity</t>
  </si>
  <si>
    <t xml:space="preserve">  Repairs</t>
  </si>
  <si>
    <t xml:space="preserve">  Hired labor</t>
  </si>
  <si>
    <t xml:space="preserve">  Other variable cash expenses  2/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</si>
  <si>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</si>
  <si>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</si>
  <si>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</si>
  <si>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</si>
  <si>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</si>
  <si>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</si>
  <si>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</si>
  <si>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(dollars/bu.)</t>
  </si>
  <si>
    <t>Yield (bu./planted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</si>
  <si>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</si>
  <si>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</si>
  <si>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</si>
  <si>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</si>
  <si>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</si>
  <si>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</si>
  <si>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</si>
  <si>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</si>
  <si>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 xml:space="preserve">  Residual returns to management and risk</t>
  </si>
  <si>
    <t>1/ Cost of custom operations and technical services.  2/ Cost of purchased irrigation water.</t>
  </si>
  <si>
    <t>Note:  Survey base changed in 1985 and 1989.</t>
  </si>
  <si>
    <t xml:space="preserve">  Soybeans</t>
  </si>
  <si>
    <t>U.S. soybean production economic cash costs and returns, 1975-96</t>
  </si>
  <si>
    <t>U.S. soybean production cash costs and returns, 1975-96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</si>
</sst>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_)"/>
    <numFmt numFmtId="165" formatCode="0.00_)"/>
    <numFmt numFmtId="166" formatCode="0_)"/>
    <numFmt numFmtId="167" formatCode="0.000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fill"/>
      <protection/>
    </xf>
    <xf numFmtId="165" fontId="1" fillId="0" borderId="1" xfId="0" applyNumberFormat="1" applyFont="1" applyBorder="1" applyAlignment="1" applyProtection="1">
      <alignment horizontal="fill"/>
      <protection/>
    </xf>
    <xf numFmtId="0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Border="1" applyAlignment="1" applyProtection="1">
      <alignment horizontal="fill"/>
      <protection/>
    </xf>
    <xf numFmtId="166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64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2.4453125" style="0" customWidth="1"/>
    <col min="2" max="24" width="8.77734375" style="0" customWidth="1"/>
  </cols>
  <sheetData>
    <row r="1" spans="1:26" ht="15.75">
      <c r="A1" s="17" t="s">
        <v>36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9"/>
      <c r="Y2" s="5"/>
      <c r="Z2" s="5"/>
    </row>
    <row r="3" spans="1:26" ht="15.75">
      <c r="A3" s="3" t="s">
        <v>0</v>
      </c>
      <c r="B3" s="6">
        <v>1975</v>
      </c>
      <c r="C3" s="6">
        <v>1976</v>
      </c>
      <c r="D3" s="6">
        <v>1977</v>
      </c>
      <c r="E3" s="6">
        <v>1978</v>
      </c>
      <c r="F3" s="6">
        <v>1979</v>
      </c>
      <c r="G3" s="6">
        <v>1980</v>
      </c>
      <c r="H3" s="6">
        <v>1981</v>
      </c>
      <c r="I3" s="6">
        <v>1982</v>
      </c>
      <c r="J3" s="6">
        <v>1983</v>
      </c>
      <c r="K3" s="6">
        <v>1984</v>
      </c>
      <c r="L3" s="6">
        <v>1985</v>
      </c>
      <c r="M3" s="6">
        <v>1986</v>
      </c>
      <c r="N3" s="6">
        <v>1987</v>
      </c>
      <c r="O3" s="6">
        <v>1988</v>
      </c>
      <c r="P3" s="6">
        <v>1989</v>
      </c>
      <c r="Q3" s="6">
        <v>1990</v>
      </c>
      <c r="R3" s="6">
        <v>1991</v>
      </c>
      <c r="S3" s="6">
        <v>1992</v>
      </c>
      <c r="T3" s="6">
        <v>1993</v>
      </c>
      <c r="U3" s="6">
        <v>1994</v>
      </c>
      <c r="V3" s="6">
        <v>1995</v>
      </c>
      <c r="W3" s="6">
        <v>1996</v>
      </c>
      <c r="X3" s="20"/>
      <c r="Y3" s="5"/>
      <c r="Z3" s="5"/>
    </row>
    <row r="4" spans="1:26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9"/>
      <c r="Y4" s="5"/>
      <c r="Z4" s="5"/>
    </row>
    <row r="5" spans="1:26" ht="15.75">
      <c r="A5" s="5"/>
      <c r="B5" s="5"/>
      <c r="C5" s="5"/>
      <c r="D5" s="5"/>
      <c r="E5" s="5"/>
      <c r="F5" s="5"/>
      <c r="G5" s="5"/>
      <c r="H5" s="3" t="s">
        <v>1</v>
      </c>
      <c r="I5" s="5"/>
      <c r="J5" s="5"/>
      <c r="K5" s="3" t="s">
        <v>2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8"/>
      <c r="Y5" s="5"/>
      <c r="Z5" s="5"/>
    </row>
    <row r="6" spans="1:26" ht="15.75">
      <c r="A6" s="3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8"/>
      <c r="Y6" s="5"/>
      <c r="Z6" s="5"/>
    </row>
    <row r="7" spans="1:26" ht="15.75">
      <c r="A7" s="17" t="s">
        <v>34</v>
      </c>
      <c r="B7" s="13">
        <f aca="true" t="shared" si="0" ref="B7:W7">(B30)*(B31)</f>
        <v>139.80200000000002</v>
      </c>
      <c r="C7" s="13">
        <f t="shared" si="0"/>
        <v>172.368</v>
      </c>
      <c r="D7" s="13">
        <f t="shared" si="0"/>
        <v>178.482</v>
      </c>
      <c r="E7" s="13">
        <f t="shared" si="0"/>
        <v>195.348</v>
      </c>
      <c r="F7" s="13">
        <f t="shared" si="0"/>
        <v>201.289</v>
      </c>
      <c r="G7" s="13">
        <f t="shared" si="0"/>
        <v>199.6392</v>
      </c>
      <c r="H7" s="13">
        <f t="shared" si="0"/>
        <v>179.564</v>
      </c>
      <c r="I7" s="13">
        <f t="shared" si="0"/>
        <v>160.6716</v>
      </c>
      <c r="J7" s="13">
        <f t="shared" si="0"/>
        <v>204.474</v>
      </c>
      <c r="K7" s="13">
        <f t="shared" si="0"/>
        <v>166.617</v>
      </c>
      <c r="L7" s="13">
        <f t="shared" si="0"/>
        <v>166.0662</v>
      </c>
      <c r="M7" s="13">
        <f t="shared" si="0"/>
        <v>150.5358</v>
      </c>
      <c r="N7" s="13">
        <f t="shared" si="0"/>
        <v>171.5181</v>
      </c>
      <c r="O7" s="13">
        <f t="shared" si="0"/>
        <v>201.5028</v>
      </c>
      <c r="P7" s="13">
        <f t="shared" si="0"/>
        <v>175.6328</v>
      </c>
      <c r="Q7" s="13">
        <f t="shared" si="0"/>
        <v>193.635</v>
      </c>
      <c r="R7" s="13">
        <f t="shared" si="0"/>
        <v>183.80519999999999</v>
      </c>
      <c r="S7" s="13">
        <f t="shared" si="0"/>
        <v>193.3575</v>
      </c>
      <c r="T7" s="13">
        <f t="shared" si="0"/>
        <v>186.35399999999998</v>
      </c>
      <c r="U7" s="13">
        <f t="shared" si="0"/>
        <v>219.55640000000002</v>
      </c>
      <c r="V7" s="13">
        <f t="shared" si="0"/>
        <v>218.53659999999996</v>
      </c>
      <c r="W7" s="13">
        <f t="shared" si="0"/>
        <v>256.361</v>
      </c>
      <c r="X7" s="7"/>
      <c r="Y7" s="7"/>
      <c r="Z7" s="5"/>
    </row>
    <row r="8" spans="1:26" ht="15.75">
      <c r="A8" s="3" t="s">
        <v>4</v>
      </c>
      <c r="B8" s="13">
        <f aca="true" t="shared" si="1" ref="B8:W8">B7</f>
        <v>139.80200000000002</v>
      </c>
      <c r="C8" s="13">
        <f t="shared" si="1"/>
        <v>172.368</v>
      </c>
      <c r="D8" s="13">
        <f t="shared" si="1"/>
        <v>178.482</v>
      </c>
      <c r="E8" s="13">
        <f t="shared" si="1"/>
        <v>195.348</v>
      </c>
      <c r="F8" s="13">
        <f t="shared" si="1"/>
        <v>201.289</v>
      </c>
      <c r="G8" s="13">
        <f t="shared" si="1"/>
        <v>199.6392</v>
      </c>
      <c r="H8" s="13">
        <f t="shared" si="1"/>
        <v>179.564</v>
      </c>
      <c r="I8" s="13">
        <f t="shared" si="1"/>
        <v>160.6716</v>
      </c>
      <c r="J8" s="13">
        <f t="shared" si="1"/>
        <v>204.474</v>
      </c>
      <c r="K8" s="13">
        <f t="shared" si="1"/>
        <v>166.617</v>
      </c>
      <c r="L8" s="13">
        <f t="shared" si="1"/>
        <v>166.0662</v>
      </c>
      <c r="M8" s="13">
        <f t="shared" si="1"/>
        <v>150.5358</v>
      </c>
      <c r="N8" s="13">
        <f t="shared" si="1"/>
        <v>171.5181</v>
      </c>
      <c r="O8" s="13">
        <f t="shared" si="1"/>
        <v>201.5028</v>
      </c>
      <c r="P8" s="13">
        <f t="shared" si="1"/>
        <v>175.6328</v>
      </c>
      <c r="Q8" s="13">
        <f t="shared" si="1"/>
        <v>193.635</v>
      </c>
      <c r="R8" s="13">
        <f t="shared" si="1"/>
        <v>183.80519999999999</v>
      </c>
      <c r="S8" s="13">
        <f t="shared" si="1"/>
        <v>193.3575</v>
      </c>
      <c r="T8" s="13">
        <f t="shared" si="1"/>
        <v>186.35399999999998</v>
      </c>
      <c r="U8" s="13">
        <f t="shared" si="1"/>
        <v>219.55640000000002</v>
      </c>
      <c r="V8" s="13">
        <f t="shared" si="1"/>
        <v>218.53659999999996</v>
      </c>
      <c r="W8" s="13">
        <f t="shared" si="1"/>
        <v>256.361</v>
      </c>
      <c r="X8" s="7"/>
      <c r="Y8" s="7"/>
      <c r="Z8" s="5"/>
    </row>
    <row r="9" spans="1:26" ht="15.75">
      <c r="A9" s="5"/>
      <c r="B9" s="14"/>
      <c r="C9" s="14"/>
      <c r="D9" s="14"/>
      <c r="E9" s="14"/>
      <c r="F9" s="14"/>
      <c r="G9" s="14"/>
      <c r="H9" s="14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4"/>
      <c r="U9" s="14"/>
      <c r="V9" s="14"/>
      <c r="W9" s="14"/>
      <c r="X9" s="7"/>
      <c r="Y9" s="5"/>
      <c r="Z9" s="5"/>
    </row>
    <row r="10" spans="1:26" ht="15.75">
      <c r="A10" s="3" t="s">
        <v>5</v>
      </c>
      <c r="B10" s="14"/>
      <c r="C10" s="14"/>
      <c r="D10" s="14"/>
      <c r="E10" s="14"/>
      <c r="F10" s="14"/>
      <c r="G10" s="14"/>
      <c r="H10" s="1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7"/>
      <c r="Y10" s="5"/>
      <c r="Z10" s="5"/>
    </row>
    <row r="11" spans="1:26" ht="15.75">
      <c r="A11" s="3" t="s">
        <v>6</v>
      </c>
      <c r="B11" s="13">
        <v>8.32</v>
      </c>
      <c r="C11" s="13">
        <v>6.26</v>
      </c>
      <c r="D11" s="13">
        <v>9.48</v>
      </c>
      <c r="E11" s="13">
        <v>8.88</v>
      </c>
      <c r="F11" s="13">
        <v>9.19</v>
      </c>
      <c r="G11" s="13">
        <v>7.87</v>
      </c>
      <c r="H11" s="13">
        <v>10.7</v>
      </c>
      <c r="I11" s="13">
        <v>8.52</v>
      </c>
      <c r="J11" s="13">
        <v>7.98</v>
      </c>
      <c r="K11" s="13">
        <v>10.97</v>
      </c>
      <c r="L11" s="13">
        <v>12.92</v>
      </c>
      <c r="M11" s="13">
        <v>10.82</v>
      </c>
      <c r="N11" s="13">
        <v>11.16</v>
      </c>
      <c r="O11" s="13">
        <v>12.01</v>
      </c>
      <c r="P11" s="13">
        <v>15.04</v>
      </c>
      <c r="Q11" s="13">
        <v>12.47</v>
      </c>
      <c r="R11" s="13">
        <v>12.89</v>
      </c>
      <c r="S11" s="13">
        <v>12.46</v>
      </c>
      <c r="T11" s="13">
        <v>12.46</v>
      </c>
      <c r="U11" s="13">
        <v>13.84</v>
      </c>
      <c r="V11" s="13">
        <v>13.32</v>
      </c>
      <c r="W11" s="13">
        <v>15.01</v>
      </c>
      <c r="X11" s="7"/>
      <c r="Y11" s="5"/>
      <c r="Z11" s="5"/>
    </row>
    <row r="12" spans="1:26" ht="15.75">
      <c r="A12" s="3" t="s">
        <v>7</v>
      </c>
      <c r="B12" s="13">
        <v>5.66</v>
      </c>
      <c r="C12" s="13">
        <v>5.21</v>
      </c>
      <c r="D12" s="13">
        <v>6.19</v>
      </c>
      <c r="E12" s="13">
        <v>6.64</v>
      </c>
      <c r="F12" s="13">
        <v>7.49</v>
      </c>
      <c r="G12" s="13">
        <v>9.36</v>
      </c>
      <c r="H12" s="13">
        <v>9.78</v>
      </c>
      <c r="I12" s="13">
        <v>9.46</v>
      </c>
      <c r="J12" s="13">
        <v>8.74</v>
      </c>
      <c r="K12" s="13">
        <v>8.89</v>
      </c>
      <c r="L12" s="13">
        <v>6.18</v>
      </c>
      <c r="M12" s="13">
        <v>5.35</v>
      </c>
      <c r="N12" s="13">
        <v>5.29</v>
      </c>
      <c r="O12" s="13">
        <v>6.61</v>
      </c>
      <c r="P12" s="13">
        <v>10.66</v>
      </c>
      <c r="Q12" s="13">
        <v>9.57</v>
      </c>
      <c r="R12" s="13">
        <v>9.34</v>
      </c>
      <c r="S12" s="13">
        <v>9.39</v>
      </c>
      <c r="T12" s="13">
        <v>8.82</v>
      </c>
      <c r="U12" s="13">
        <v>9.25</v>
      </c>
      <c r="V12" s="13">
        <v>9.76</v>
      </c>
      <c r="W12" s="13">
        <v>10.45</v>
      </c>
      <c r="X12" s="7"/>
      <c r="Y12" s="5"/>
      <c r="Z12" s="5"/>
    </row>
    <row r="13" spans="1:26" ht="15.75">
      <c r="A13" s="3" t="s">
        <v>8</v>
      </c>
      <c r="B13" s="13">
        <v>10.19</v>
      </c>
      <c r="C13" s="13">
        <v>10.3</v>
      </c>
      <c r="D13" s="13">
        <v>9.34</v>
      </c>
      <c r="E13" s="13">
        <v>12.51</v>
      </c>
      <c r="F13" s="13">
        <v>12.78</v>
      </c>
      <c r="G13" s="13">
        <v>13.64</v>
      </c>
      <c r="H13" s="13">
        <v>14.86</v>
      </c>
      <c r="I13" s="13">
        <v>18.33</v>
      </c>
      <c r="J13" s="13">
        <v>19.18</v>
      </c>
      <c r="K13" s="13">
        <v>19.56</v>
      </c>
      <c r="L13" s="13">
        <v>12.41</v>
      </c>
      <c r="M13" s="13">
        <v>12.37</v>
      </c>
      <c r="N13" s="13">
        <v>12.04</v>
      </c>
      <c r="O13" s="13">
        <v>12.24</v>
      </c>
      <c r="P13" s="13">
        <v>19.48</v>
      </c>
      <c r="Q13" s="13">
        <v>20.48</v>
      </c>
      <c r="R13" s="13">
        <v>22.51</v>
      </c>
      <c r="S13" s="13">
        <v>23.53</v>
      </c>
      <c r="T13" s="13">
        <v>24.13</v>
      </c>
      <c r="U13" s="13">
        <v>24.45</v>
      </c>
      <c r="V13" s="13">
        <v>24.82</v>
      </c>
      <c r="W13" s="13">
        <v>24.95</v>
      </c>
      <c r="X13" s="7"/>
      <c r="Y13" s="5"/>
      <c r="Z13" s="5"/>
    </row>
    <row r="14" spans="1:30" ht="15.75">
      <c r="A14" s="3" t="s">
        <v>9</v>
      </c>
      <c r="B14" s="13">
        <v>1.88</v>
      </c>
      <c r="C14" s="13">
        <v>1.8</v>
      </c>
      <c r="D14" s="13">
        <v>2.34</v>
      </c>
      <c r="E14" s="13">
        <v>2.42</v>
      </c>
      <c r="F14" s="13">
        <v>2.59</v>
      </c>
      <c r="G14" s="13">
        <v>2.85</v>
      </c>
      <c r="H14" s="13">
        <v>3.66</v>
      </c>
      <c r="I14" s="13">
        <v>4.01</v>
      </c>
      <c r="J14" s="13">
        <v>4.02</v>
      </c>
      <c r="K14" s="13">
        <v>4.03</v>
      </c>
      <c r="L14" s="13">
        <v>4.06</v>
      </c>
      <c r="M14" s="13">
        <v>4.06</v>
      </c>
      <c r="N14" s="13">
        <v>4.05</v>
      </c>
      <c r="O14" s="13">
        <v>4.05</v>
      </c>
      <c r="P14" s="13">
        <v>3.5</v>
      </c>
      <c r="Q14" s="13">
        <v>3.56</v>
      </c>
      <c r="R14" s="13">
        <v>3.66</v>
      </c>
      <c r="S14" s="13">
        <v>3.66</v>
      </c>
      <c r="T14" s="13">
        <v>3.55</v>
      </c>
      <c r="U14" s="13">
        <v>3.73</v>
      </c>
      <c r="V14" s="13">
        <v>3.65</v>
      </c>
      <c r="W14" s="13">
        <v>3.65</v>
      </c>
      <c r="X14" s="7"/>
      <c r="Y14" s="5"/>
      <c r="Z14" s="5"/>
      <c r="AB14" s="1" t="s">
        <v>1</v>
      </c>
      <c r="AC14" s="1" t="s">
        <v>1</v>
      </c>
      <c r="AD14" s="1" t="s">
        <v>1</v>
      </c>
    </row>
    <row r="15" spans="1:26" ht="15.75">
      <c r="A15" s="3" t="s">
        <v>10</v>
      </c>
      <c r="B15" s="13">
        <v>4.61</v>
      </c>
      <c r="C15" s="13">
        <v>4.34</v>
      </c>
      <c r="D15" s="13">
        <v>5.61</v>
      </c>
      <c r="E15" s="13">
        <v>5.71</v>
      </c>
      <c r="F15" s="13">
        <v>8.89</v>
      </c>
      <c r="G15" s="13">
        <v>12.23</v>
      </c>
      <c r="H15" s="13">
        <v>12.93</v>
      </c>
      <c r="I15" s="13">
        <v>11.81</v>
      </c>
      <c r="J15" s="13">
        <v>10.35</v>
      </c>
      <c r="K15" s="13">
        <v>8.42</v>
      </c>
      <c r="L15" s="13">
        <v>11.62</v>
      </c>
      <c r="M15" s="13">
        <v>7.39</v>
      </c>
      <c r="N15" s="13">
        <v>8.97</v>
      </c>
      <c r="O15" s="13">
        <v>9.12</v>
      </c>
      <c r="P15" s="13">
        <v>8.27</v>
      </c>
      <c r="Q15" s="13">
        <v>9.06</v>
      </c>
      <c r="R15" s="13">
        <v>9.49</v>
      </c>
      <c r="S15" s="13">
        <v>8.46</v>
      </c>
      <c r="T15" s="13">
        <v>8.31</v>
      </c>
      <c r="U15" s="13">
        <v>7.93</v>
      </c>
      <c r="V15" s="13">
        <v>7.64</v>
      </c>
      <c r="W15" s="13">
        <v>9.45</v>
      </c>
      <c r="X15" s="7"/>
      <c r="Y15" s="5"/>
      <c r="Z15" s="5"/>
    </row>
    <row r="16" spans="1:26" ht="15.75">
      <c r="A16" s="3" t="s">
        <v>11</v>
      </c>
      <c r="B16" s="13">
        <v>5.75</v>
      </c>
      <c r="C16" s="13">
        <v>5</v>
      </c>
      <c r="D16" s="13">
        <v>6.02</v>
      </c>
      <c r="E16" s="13">
        <v>6.04</v>
      </c>
      <c r="F16" s="13">
        <v>6.77</v>
      </c>
      <c r="G16" s="13">
        <v>7.37</v>
      </c>
      <c r="H16" s="13">
        <v>7.51</v>
      </c>
      <c r="I16" s="13">
        <v>6.46</v>
      </c>
      <c r="J16" s="13">
        <v>6.63</v>
      </c>
      <c r="K16" s="13">
        <v>6.45</v>
      </c>
      <c r="L16" s="13">
        <v>7.04</v>
      </c>
      <c r="M16" s="13">
        <v>6.56</v>
      </c>
      <c r="N16" s="13">
        <v>6.63</v>
      </c>
      <c r="O16" s="13">
        <v>7.3</v>
      </c>
      <c r="P16" s="13">
        <v>8.58</v>
      </c>
      <c r="Q16" s="13">
        <v>8.63</v>
      </c>
      <c r="R16" s="13">
        <v>8.92</v>
      </c>
      <c r="S16" s="13">
        <v>9.57</v>
      </c>
      <c r="T16" s="13">
        <v>9.61</v>
      </c>
      <c r="U16" s="13">
        <v>10.5</v>
      </c>
      <c r="V16" s="13">
        <v>10.68</v>
      </c>
      <c r="W16" s="13">
        <v>10.04</v>
      </c>
      <c r="X16" s="7"/>
      <c r="Y16" s="5"/>
      <c r="Z16" s="5"/>
    </row>
    <row r="17" spans="1:26" ht="15.75">
      <c r="A17" s="3" t="s">
        <v>12</v>
      </c>
      <c r="B17" s="13">
        <v>1.82</v>
      </c>
      <c r="C17" s="13">
        <v>1.98</v>
      </c>
      <c r="D17" s="13">
        <v>2.25</v>
      </c>
      <c r="E17" s="13">
        <v>2.61</v>
      </c>
      <c r="F17" s="13">
        <v>2.87</v>
      </c>
      <c r="G17" s="13">
        <v>3.06</v>
      </c>
      <c r="H17" s="13">
        <v>2.99</v>
      </c>
      <c r="I17" s="13">
        <v>2.39</v>
      </c>
      <c r="J17" s="13">
        <v>2.37</v>
      </c>
      <c r="K17" s="13">
        <v>2.37</v>
      </c>
      <c r="L17" s="13">
        <v>2.45</v>
      </c>
      <c r="M17" s="13">
        <v>2.53</v>
      </c>
      <c r="N17" s="13">
        <v>2.62</v>
      </c>
      <c r="O17" s="13">
        <v>2.8</v>
      </c>
      <c r="P17" s="13">
        <v>5.68</v>
      </c>
      <c r="Q17" s="13">
        <v>5.88</v>
      </c>
      <c r="R17" s="13">
        <v>5.91</v>
      </c>
      <c r="S17" s="13">
        <v>6.21</v>
      </c>
      <c r="T17" s="13">
        <v>6.1</v>
      </c>
      <c r="U17" s="13">
        <v>6.02</v>
      </c>
      <c r="V17" s="13">
        <v>6.01</v>
      </c>
      <c r="W17" s="13">
        <v>6.4</v>
      </c>
      <c r="X17" s="7"/>
      <c r="Y17" s="5"/>
      <c r="Z17" s="5"/>
    </row>
    <row r="18" spans="1:28" ht="15.75">
      <c r="A18" s="3" t="s">
        <v>13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0.09</v>
      </c>
      <c r="I18" s="13">
        <v>0.4</v>
      </c>
      <c r="J18" s="13">
        <v>0.34</v>
      </c>
      <c r="K18" s="13">
        <v>0.36</v>
      </c>
      <c r="L18" s="13">
        <v>0</v>
      </c>
      <c r="M18" s="13">
        <v>0</v>
      </c>
      <c r="N18" s="13">
        <v>0</v>
      </c>
      <c r="O18" s="13">
        <v>0</v>
      </c>
      <c r="P18" s="13">
        <v>0.04</v>
      </c>
      <c r="Q18" s="13">
        <v>0.04</v>
      </c>
      <c r="R18" s="13">
        <v>0.04</v>
      </c>
      <c r="S18" s="13">
        <v>0.04</v>
      </c>
      <c r="T18" s="13">
        <v>0.04</v>
      </c>
      <c r="U18" s="13">
        <v>0.04</v>
      </c>
      <c r="V18" s="13">
        <v>0.05</v>
      </c>
      <c r="W18" s="13">
        <v>0.05</v>
      </c>
      <c r="X18" s="7"/>
      <c r="Y18" s="7"/>
      <c r="Z18" s="5"/>
      <c r="AB18" s="1" t="s">
        <v>1</v>
      </c>
    </row>
    <row r="19" spans="1:26" ht="15.75">
      <c r="A19" s="3" t="s">
        <v>14</v>
      </c>
      <c r="B19" s="13">
        <f aca="true" t="shared" si="2" ref="B19:W19">SUM(B11:B18)</f>
        <v>38.23</v>
      </c>
      <c r="C19" s="13">
        <f t="shared" si="2"/>
        <v>34.88999999999999</v>
      </c>
      <c r="D19" s="13">
        <f t="shared" si="2"/>
        <v>41.230000000000004</v>
      </c>
      <c r="E19" s="13">
        <f t="shared" si="2"/>
        <v>44.81</v>
      </c>
      <c r="F19" s="13">
        <f t="shared" si="2"/>
        <v>50.57999999999999</v>
      </c>
      <c r="G19" s="13">
        <f t="shared" si="2"/>
        <v>56.38</v>
      </c>
      <c r="H19" s="13">
        <f t="shared" si="2"/>
        <v>62.52</v>
      </c>
      <c r="I19" s="13">
        <f t="shared" si="2"/>
        <v>61.38</v>
      </c>
      <c r="J19" s="13">
        <f t="shared" si="2"/>
        <v>59.61000000000001</v>
      </c>
      <c r="K19" s="13">
        <f t="shared" si="2"/>
        <v>61.050000000000004</v>
      </c>
      <c r="L19" s="13">
        <f t="shared" si="2"/>
        <v>56.68</v>
      </c>
      <c r="M19" s="13">
        <f t="shared" si="2"/>
        <v>49.080000000000005</v>
      </c>
      <c r="N19" s="13">
        <f t="shared" si="2"/>
        <v>50.76</v>
      </c>
      <c r="O19" s="13">
        <f t="shared" si="2"/>
        <v>54.12999999999999</v>
      </c>
      <c r="P19" s="13">
        <f t="shared" si="2"/>
        <v>71.25000000000001</v>
      </c>
      <c r="Q19" s="13">
        <f t="shared" si="2"/>
        <v>69.69000000000001</v>
      </c>
      <c r="R19" s="13">
        <f t="shared" si="2"/>
        <v>72.76</v>
      </c>
      <c r="S19" s="13">
        <f t="shared" si="2"/>
        <v>73.32000000000001</v>
      </c>
      <c r="T19" s="13">
        <f t="shared" si="2"/>
        <v>73.02</v>
      </c>
      <c r="U19" s="13">
        <f t="shared" si="2"/>
        <v>75.75999999999999</v>
      </c>
      <c r="V19" s="13">
        <f t="shared" si="2"/>
        <v>75.93</v>
      </c>
      <c r="W19" s="13">
        <f t="shared" si="2"/>
        <v>79.99999999999999</v>
      </c>
      <c r="X19" s="7"/>
      <c r="Y19" s="7"/>
      <c r="Z19" s="5"/>
    </row>
    <row r="20" spans="1:26" ht="15.75">
      <c r="A20" s="5"/>
      <c r="B20" s="14"/>
      <c r="C20" s="14"/>
      <c r="D20" s="14"/>
      <c r="E20" s="14"/>
      <c r="F20" s="14"/>
      <c r="G20" s="14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5" t="s">
        <v>1</v>
      </c>
      <c r="T20" s="14"/>
      <c r="U20" s="14"/>
      <c r="V20" s="14"/>
      <c r="W20" s="14"/>
      <c r="X20" s="7"/>
      <c r="Y20" s="5"/>
      <c r="Z20" s="5"/>
    </row>
    <row r="21" spans="1:26" ht="15.75">
      <c r="A21" s="3" t="s">
        <v>15</v>
      </c>
      <c r="B21" s="13">
        <v>6.41</v>
      </c>
      <c r="C21" s="13">
        <v>6.74</v>
      </c>
      <c r="D21" s="13">
        <v>7.17</v>
      </c>
      <c r="E21" s="13">
        <v>8.47</v>
      </c>
      <c r="F21" s="13">
        <v>9.43</v>
      </c>
      <c r="G21" s="13">
        <v>10.3</v>
      </c>
      <c r="H21" s="13">
        <v>9.56</v>
      </c>
      <c r="I21" s="13">
        <v>8.79</v>
      </c>
      <c r="J21" s="13">
        <v>10.43</v>
      </c>
      <c r="K21" s="13">
        <v>10.81</v>
      </c>
      <c r="L21" s="13">
        <v>6.85</v>
      </c>
      <c r="M21" s="13">
        <v>7.87</v>
      </c>
      <c r="N21" s="13">
        <v>10.81</v>
      </c>
      <c r="O21" s="13">
        <v>12.44</v>
      </c>
      <c r="P21" s="13">
        <v>8.95</v>
      </c>
      <c r="Q21" s="13">
        <v>8.23</v>
      </c>
      <c r="R21" s="13">
        <v>9.25</v>
      </c>
      <c r="S21" s="13">
        <v>8.78</v>
      </c>
      <c r="T21" s="13">
        <v>9.79</v>
      </c>
      <c r="U21" s="13">
        <v>11.03</v>
      </c>
      <c r="V21" s="13">
        <v>11.58</v>
      </c>
      <c r="W21" s="13">
        <v>11.44</v>
      </c>
      <c r="X21" s="7"/>
      <c r="Y21" s="5"/>
      <c r="Z21" s="5"/>
    </row>
    <row r="22" spans="1:26" ht="15.75">
      <c r="A22" s="3" t="s">
        <v>16</v>
      </c>
      <c r="B22" s="13">
        <v>4.45</v>
      </c>
      <c r="C22" s="13">
        <v>4.72</v>
      </c>
      <c r="D22" s="13">
        <v>5.35</v>
      </c>
      <c r="E22" s="13">
        <v>5.55</v>
      </c>
      <c r="F22" s="13">
        <v>6.24</v>
      </c>
      <c r="G22" s="13">
        <v>10.43</v>
      </c>
      <c r="H22" s="13">
        <v>10.45</v>
      </c>
      <c r="I22" s="13">
        <v>10.57</v>
      </c>
      <c r="J22" s="13">
        <v>11.18</v>
      </c>
      <c r="K22" s="13">
        <v>11.94</v>
      </c>
      <c r="L22" s="13">
        <v>12.85</v>
      </c>
      <c r="M22" s="13">
        <v>13.46</v>
      </c>
      <c r="N22" s="13">
        <v>13.94</v>
      </c>
      <c r="O22" s="13">
        <v>14.39</v>
      </c>
      <c r="P22" s="13">
        <v>16.25</v>
      </c>
      <c r="Q22" s="13">
        <v>15.63</v>
      </c>
      <c r="R22" s="13">
        <v>17.14</v>
      </c>
      <c r="S22" s="13">
        <v>17.1</v>
      </c>
      <c r="T22" s="13">
        <v>17.47</v>
      </c>
      <c r="U22" s="13">
        <v>18.69</v>
      </c>
      <c r="V22" s="13">
        <v>18.64</v>
      </c>
      <c r="W22" s="13">
        <v>19.71</v>
      </c>
      <c r="X22" s="7"/>
      <c r="Y22" s="5"/>
      <c r="Z22" s="5"/>
    </row>
    <row r="23" spans="1:26" ht="15.75">
      <c r="A23" s="3" t="s">
        <v>17</v>
      </c>
      <c r="B23" s="13">
        <v>19.64</v>
      </c>
      <c r="C23" s="13">
        <v>19.13</v>
      </c>
      <c r="D23" s="13">
        <v>18.84</v>
      </c>
      <c r="E23" s="13">
        <v>19.56</v>
      </c>
      <c r="F23" s="13">
        <v>21.05</v>
      </c>
      <c r="G23" s="13">
        <v>22.75</v>
      </c>
      <c r="H23" s="13">
        <v>26.41</v>
      </c>
      <c r="I23" s="13">
        <v>27.15</v>
      </c>
      <c r="J23" s="13">
        <v>32.57</v>
      </c>
      <c r="K23" s="13">
        <v>33.82</v>
      </c>
      <c r="L23" s="13">
        <v>20.32</v>
      </c>
      <c r="M23" s="13">
        <v>18.16</v>
      </c>
      <c r="N23" s="13">
        <v>19.02</v>
      </c>
      <c r="O23" s="13">
        <v>19.2</v>
      </c>
      <c r="P23" s="13">
        <v>12.08</v>
      </c>
      <c r="Q23" s="13">
        <v>13.35</v>
      </c>
      <c r="R23" s="13">
        <v>15.54</v>
      </c>
      <c r="S23" s="13">
        <v>12.76</v>
      </c>
      <c r="T23" s="13">
        <v>12.49</v>
      </c>
      <c r="U23" s="13">
        <v>13.17</v>
      </c>
      <c r="V23" s="13">
        <v>15.02</v>
      </c>
      <c r="W23" s="13">
        <v>15.65</v>
      </c>
      <c r="X23" s="7"/>
      <c r="Y23" s="7"/>
      <c r="Z23" s="5"/>
    </row>
    <row r="24" spans="1:26" ht="15.75">
      <c r="A24" s="3" t="s">
        <v>18</v>
      </c>
      <c r="B24" s="13">
        <f aca="true" t="shared" si="3" ref="B24:W24">SUM(B21:B23)</f>
        <v>30.5</v>
      </c>
      <c r="C24" s="13">
        <f t="shared" si="3"/>
        <v>30.59</v>
      </c>
      <c r="D24" s="13">
        <f t="shared" si="3"/>
        <v>31.36</v>
      </c>
      <c r="E24" s="13">
        <f t="shared" si="3"/>
        <v>33.58</v>
      </c>
      <c r="F24" s="13">
        <f t="shared" si="3"/>
        <v>36.72</v>
      </c>
      <c r="G24" s="13">
        <f t="shared" si="3"/>
        <v>43.480000000000004</v>
      </c>
      <c r="H24" s="13">
        <f t="shared" si="3"/>
        <v>46.42</v>
      </c>
      <c r="I24" s="13">
        <f t="shared" si="3"/>
        <v>46.51</v>
      </c>
      <c r="J24" s="13">
        <f t="shared" si="3"/>
        <v>54.18</v>
      </c>
      <c r="K24" s="13">
        <f t="shared" si="3"/>
        <v>56.57</v>
      </c>
      <c r="L24" s="13">
        <f t="shared" si="3"/>
        <v>40.019999999999996</v>
      </c>
      <c r="M24" s="13">
        <f t="shared" si="3"/>
        <v>39.49</v>
      </c>
      <c r="N24" s="13">
        <f t="shared" si="3"/>
        <v>43.769999999999996</v>
      </c>
      <c r="O24" s="13">
        <f t="shared" si="3"/>
        <v>46.03</v>
      </c>
      <c r="P24" s="13">
        <f t="shared" si="3"/>
        <v>37.28</v>
      </c>
      <c r="Q24" s="13">
        <f t="shared" si="3"/>
        <v>37.21</v>
      </c>
      <c r="R24" s="13">
        <f t="shared" si="3"/>
        <v>41.93</v>
      </c>
      <c r="S24" s="13">
        <f t="shared" si="3"/>
        <v>38.64</v>
      </c>
      <c r="T24" s="13">
        <f t="shared" si="3"/>
        <v>39.75</v>
      </c>
      <c r="U24" s="13">
        <f t="shared" si="3"/>
        <v>42.89</v>
      </c>
      <c r="V24" s="13">
        <f t="shared" si="3"/>
        <v>45.239999999999995</v>
      </c>
      <c r="W24" s="13">
        <f t="shared" si="3"/>
        <v>46.8</v>
      </c>
      <c r="X24" s="7"/>
      <c r="Y24" s="7"/>
      <c r="Z24" s="5"/>
    </row>
    <row r="25" spans="1:26" ht="15.75">
      <c r="A25" s="5"/>
      <c r="B25" s="14"/>
      <c r="C25" s="14"/>
      <c r="D25" s="14"/>
      <c r="E25" s="14"/>
      <c r="F25" s="14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  <c r="V25" s="14"/>
      <c r="W25" s="14"/>
      <c r="X25" s="5"/>
      <c r="Y25" s="5"/>
      <c r="Z25" s="5"/>
    </row>
    <row r="26" spans="1:26" ht="15.75">
      <c r="A26" s="3" t="s">
        <v>19</v>
      </c>
      <c r="B26" s="13">
        <f aca="true" t="shared" si="4" ref="B26:W26">B19+B24</f>
        <v>68.72999999999999</v>
      </c>
      <c r="C26" s="13">
        <f t="shared" si="4"/>
        <v>65.47999999999999</v>
      </c>
      <c r="D26" s="13">
        <f t="shared" si="4"/>
        <v>72.59</v>
      </c>
      <c r="E26" s="13">
        <f t="shared" si="4"/>
        <v>78.39</v>
      </c>
      <c r="F26" s="13">
        <f t="shared" si="4"/>
        <v>87.29999999999998</v>
      </c>
      <c r="G26" s="13">
        <f t="shared" si="4"/>
        <v>99.86000000000001</v>
      </c>
      <c r="H26" s="13">
        <f t="shared" si="4"/>
        <v>108.94</v>
      </c>
      <c r="I26" s="13">
        <f t="shared" si="4"/>
        <v>107.89</v>
      </c>
      <c r="J26" s="13">
        <f t="shared" si="4"/>
        <v>113.79</v>
      </c>
      <c r="K26" s="13">
        <f t="shared" si="4"/>
        <v>117.62</v>
      </c>
      <c r="L26" s="13">
        <f t="shared" si="4"/>
        <v>96.69999999999999</v>
      </c>
      <c r="M26" s="13">
        <f t="shared" si="4"/>
        <v>88.57000000000001</v>
      </c>
      <c r="N26" s="13">
        <f t="shared" si="4"/>
        <v>94.53</v>
      </c>
      <c r="O26" s="13">
        <f t="shared" si="4"/>
        <v>100.16</v>
      </c>
      <c r="P26" s="13">
        <f t="shared" si="4"/>
        <v>108.53000000000002</v>
      </c>
      <c r="Q26" s="13">
        <f t="shared" si="4"/>
        <v>106.9</v>
      </c>
      <c r="R26" s="13">
        <f t="shared" si="4"/>
        <v>114.69</v>
      </c>
      <c r="S26" s="13">
        <f t="shared" si="4"/>
        <v>111.96000000000001</v>
      </c>
      <c r="T26" s="13">
        <f t="shared" si="4"/>
        <v>112.77</v>
      </c>
      <c r="U26" s="13">
        <f t="shared" si="4"/>
        <v>118.64999999999999</v>
      </c>
      <c r="V26" s="13">
        <f t="shared" si="4"/>
        <v>121.17</v>
      </c>
      <c r="W26" s="13">
        <f t="shared" si="4"/>
        <v>126.79999999999998</v>
      </c>
      <c r="X26" s="7"/>
      <c r="Y26" s="7"/>
      <c r="Z26" s="5"/>
    </row>
    <row r="27" spans="1:26" ht="15.75">
      <c r="A27" s="5"/>
      <c r="B27" s="14"/>
      <c r="C27" s="14"/>
      <c r="D27" s="14"/>
      <c r="E27" s="14"/>
      <c r="F27" s="14"/>
      <c r="G27" s="14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4"/>
      <c r="V27" s="14"/>
      <c r="W27" s="14"/>
      <c r="X27" s="5"/>
      <c r="Y27" s="5"/>
      <c r="Z27" s="5"/>
    </row>
    <row r="28" spans="1:26" ht="15.75">
      <c r="A28" s="3" t="s">
        <v>20</v>
      </c>
      <c r="B28" s="13">
        <f aca="true" t="shared" si="5" ref="B28:W28">B8-B26</f>
        <v>71.07200000000003</v>
      </c>
      <c r="C28" s="13">
        <f t="shared" si="5"/>
        <v>106.888</v>
      </c>
      <c r="D28" s="13">
        <f t="shared" si="5"/>
        <v>105.892</v>
      </c>
      <c r="E28" s="13">
        <f t="shared" si="5"/>
        <v>116.95800000000001</v>
      </c>
      <c r="F28" s="13">
        <f t="shared" si="5"/>
        <v>113.989</v>
      </c>
      <c r="G28" s="13">
        <f t="shared" si="5"/>
        <v>99.77919999999997</v>
      </c>
      <c r="H28" s="13">
        <f t="shared" si="5"/>
        <v>70.624</v>
      </c>
      <c r="I28" s="13">
        <f t="shared" si="5"/>
        <v>52.78160000000001</v>
      </c>
      <c r="J28" s="13">
        <f t="shared" si="5"/>
        <v>90.68399999999998</v>
      </c>
      <c r="K28" s="13">
        <f t="shared" si="5"/>
        <v>48.996999999999986</v>
      </c>
      <c r="L28" s="13">
        <f t="shared" si="5"/>
        <v>69.36620000000002</v>
      </c>
      <c r="M28" s="13">
        <f t="shared" si="5"/>
        <v>61.96579999999999</v>
      </c>
      <c r="N28" s="13">
        <f t="shared" si="5"/>
        <v>76.9881</v>
      </c>
      <c r="O28" s="13">
        <f t="shared" si="5"/>
        <v>101.34280000000001</v>
      </c>
      <c r="P28" s="13">
        <f t="shared" si="5"/>
        <v>67.10279999999999</v>
      </c>
      <c r="Q28" s="13">
        <f t="shared" si="5"/>
        <v>86.73499999999999</v>
      </c>
      <c r="R28" s="13">
        <f t="shared" si="5"/>
        <v>69.11519999999999</v>
      </c>
      <c r="S28" s="13">
        <f t="shared" si="5"/>
        <v>81.39749999999998</v>
      </c>
      <c r="T28" s="13">
        <f t="shared" si="5"/>
        <v>73.58399999999999</v>
      </c>
      <c r="U28" s="13">
        <f t="shared" si="5"/>
        <v>100.90640000000003</v>
      </c>
      <c r="V28" s="13">
        <f t="shared" si="5"/>
        <v>97.36659999999996</v>
      </c>
      <c r="W28" s="13">
        <f t="shared" si="5"/>
        <v>129.561</v>
      </c>
      <c r="X28" s="7"/>
      <c r="Y28" s="7"/>
      <c r="Z28" s="5"/>
    </row>
    <row r="29" spans="1:26" ht="6" customHeight="1">
      <c r="A29" s="10"/>
      <c r="B29" s="10"/>
      <c r="C29" s="10"/>
      <c r="D29" s="10"/>
      <c r="E29" s="10"/>
      <c r="F29" s="10"/>
      <c r="G29" s="10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0"/>
      <c r="V29" s="10"/>
      <c r="W29" s="10"/>
      <c r="X29" s="19"/>
      <c r="Y29" s="5"/>
      <c r="Z29" s="5"/>
    </row>
    <row r="30" spans="1:26" ht="15.75">
      <c r="A30" s="3" t="s">
        <v>21</v>
      </c>
      <c r="B30" s="12">
        <v>4.94</v>
      </c>
      <c r="C30" s="12">
        <v>6.84</v>
      </c>
      <c r="D30" s="12">
        <v>5.91</v>
      </c>
      <c r="E30" s="12">
        <v>6.69</v>
      </c>
      <c r="F30" s="12">
        <v>6.31</v>
      </c>
      <c r="G30" s="12">
        <v>7.72</v>
      </c>
      <c r="H30" s="12">
        <v>6.05</v>
      </c>
      <c r="I30" s="12">
        <v>5.13</v>
      </c>
      <c r="J30" s="12">
        <v>7.95</v>
      </c>
      <c r="K30" s="12">
        <v>6.05</v>
      </c>
      <c r="L30" s="13">
        <v>4.86</v>
      </c>
      <c r="M30" s="12">
        <v>4.57</v>
      </c>
      <c r="N30" s="13">
        <v>5.07</v>
      </c>
      <c r="O30" s="12">
        <v>7.53</v>
      </c>
      <c r="P30" s="12">
        <v>5.53</v>
      </c>
      <c r="Q30" s="12">
        <v>5.85</v>
      </c>
      <c r="R30" s="12">
        <v>5.49</v>
      </c>
      <c r="S30" s="12">
        <v>5.25</v>
      </c>
      <c r="T30" s="13">
        <v>6.12</v>
      </c>
      <c r="U30" s="12">
        <v>5.32</v>
      </c>
      <c r="V30" s="12">
        <v>6.26</v>
      </c>
      <c r="W30" s="13">
        <v>6.91</v>
      </c>
      <c r="X30" s="13"/>
      <c r="Y30" s="5"/>
      <c r="Z30" s="5"/>
    </row>
    <row r="31" spans="1:26" ht="15.75">
      <c r="A31" s="3" t="s">
        <v>22</v>
      </c>
      <c r="B31" s="13">
        <v>28.3</v>
      </c>
      <c r="C31" s="13">
        <v>25.2</v>
      </c>
      <c r="D31" s="13">
        <v>30.2</v>
      </c>
      <c r="E31" s="13">
        <v>29.2</v>
      </c>
      <c r="F31" s="13">
        <v>31.9</v>
      </c>
      <c r="G31" s="12">
        <v>25.86</v>
      </c>
      <c r="H31" s="12">
        <v>29.68</v>
      </c>
      <c r="I31" s="12">
        <v>31.32</v>
      </c>
      <c r="J31" s="12">
        <v>25.72</v>
      </c>
      <c r="K31" s="12">
        <v>27.54</v>
      </c>
      <c r="L31" s="12">
        <v>34.17</v>
      </c>
      <c r="M31" s="12">
        <v>32.94</v>
      </c>
      <c r="N31" s="12">
        <v>33.83</v>
      </c>
      <c r="O31" s="12">
        <v>26.76</v>
      </c>
      <c r="P31" s="12">
        <v>31.76</v>
      </c>
      <c r="Q31" s="13">
        <v>33.1</v>
      </c>
      <c r="R31" s="12">
        <v>33.48</v>
      </c>
      <c r="S31" s="12">
        <v>36.83</v>
      </c>
      <c r="T31" s="12">
        <v>30.45</v>
      </c>
      <c r="U31" s="12">
        <v>41.27</v>
      </c>
      <c r="V31" s="12">
        <v>34.91</v>
      </c>
      <c r="W31" s="13">
        <v>37.1</v>
      </c>
      <c r="X31" s="13"/>
      <c r="Y31" s="5"/>
      <c r="Z31" s="5"/>
    </row>
    <row r="32" spans="1:26" ht="6" customHeight="1">
      <c r="A32" s="10"/>
      <c r="B32" s="10"/>
      <c r="C32" s="10"/>
      <c r="D32" s="10"/>
      <c r="E32" s="10"/>
      <c r="F32" s="10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0"/>
      <c r="V32" s="10"/>
      <c r="W32" s="10"/>
      <c r="X32" s="19"/>
      <c r="Y32" s="5"/>
      <c r="Z32" s="5"/>
    </row>
    <row r="33" spans="1:27" ht="15.75">
      <c r="A33" s="5"/>
      <c r="B33" s="5"/>
      <c r="C33" s="5"/>
      <c r="D33" s="5"/>
      <c r="E33" s="5"/>
      <c r="F33" s="5"/>
      <c r="G33" s="5"/>
      <c r="H33" s="5"/>
      <c r="I33" s="7"/>
      <c r="J33" s="7"/>
      <c r="K33" s="7"/>
      <c r="L33" s="7"/>
      <c r="M33" s="7"/>
      <c r="N33" s="7"/>
      <c r="O33" s="7"/>
      <c r="P33" s="7"/>
      <c r="Q33" s="7"/>
      <c r="R33" s="7"/>
      <c r="S33" s="5"/>
      <c r="T33" s="5"/>
      <c r="U33" s="5"/>
      <c r="V33" s="5"/>
      <c r="W33" s="5"/>
      <c r="X33" s="5"/>
      <c r="Y33" s="5"/>
      <c r="Z33" s="7"/>
      <c r="AA33" s="2"/>
    </row>
    <row r="34" spans="1:27" ht="15.75">
      <c r="A34" s="17" t="s">
        <v>35</v>
      </c>
      <c r="B34" s="17"/>
      <c r="C34" s="5"/>
      <c r="D34" s="5"/>
      <c r="E34" s="5"/>
      <c r="F34" s="5"/>
      <c r="G34" s="5"/>
      <c r="H34" s="5"/>
      <c r="I34" s="7"/>
      <c r="J34" s="7"/>
      <c r="K34" s="7"/>
      <c r="L34" s="7"/>
      <c r="M34" s="7"/>
      <c r="N34" s="7"/>
      <c r="O34" s="7"/>
      <c r="P34" s="7"/>
      <c r="Q34" s="7"/>
      <c r="R34" s="7"/>
      <c r="S34" s="5"/>
      <c r="T34" s="5"/>
      <c r="U34" s="5"/>
      <c r="V34" s="5"/>
      <c r="W34" s="5"/>
      <c r="X34" s="5"/>
      <c r="Y34" s="5"/>
      <c r="Z34" s="7"/>
      <c r="AA34" s="2"/>
    </row>
    <row r="35" spans="1:26" ht="5.25" customHeight="1">
      <c r="A35" s="10"/>
      <c r="B35" s="10"/>
      <c r="C35" s="10"/>
      <c r="D35" s="10"/>
      <c r="E35" s="10"/>
      <c r="F35" s="10"/>
      <c r="G35" s="10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0"/>
      <c r="V35" s="10"/>
      <c r="W35" s="10"/>
      <c r="X35" s="19"/>
      <c r="Y35" s="5"/>
      <c r="Z35" s="5"/>
    </row>
    <row r="36" spans="1:26" ht="15.75">
      <c r="A36" s="3" t="s">
        <v>0</v>
      </c>
      <c r="B36" s="6">
        <v>1975</v>
      </c>
      <c r="C36" s="6">
        <v>1976</v>
      </c>
      <c r="D36" s="6">
        <v>1977</v>
      </c>
      <c r="E36" s="6">
        <v>1978</v>
      </c>
      <c r="F36" s="6">
        <v>1979</v>
      </c>
      <c r="G36" s="6">
        <v>1980</v>
      </c>
      <c r="H36" s="6">
        <v>1981</v>
      </c>
      <c r="I36" s="9">
        <v>1982</v>
      </c>
      <c r="J36" s="9">
        <v>1983</v>
      </c>
      <c r="K36" s="9">
        <v>1984</v>
      </c>
      <c r="L36" s="9">
        <v>1985</v>
      </c>
      <c r="M36" s="9">
        <v>1986</v>
      </c>
      <c r="N36" s="9">
        <v>1987</v>
      </c>
      <c r="O36" s="9">
        <v>1988</v>
      </c>
      <c r="P36" s="9">
        <v>1989</v>
      </c>
      <c r="Q36" s="9">
        <v>1990</v>
      </c>
      <c r="R36" s="9">
        <v>1991</v>
      </c>
      <c r="S36" s="6">
        <v>1992</v>
      </c>
      <c r="T36" s="6">
        <v>1993</v>
      </c>
      <c r="U36" s="6">
        <v>1994</v>
      </c>
      <c r="V36" s="6">
        <v>1995</v>
      </c>
      <c r="W36" s="6">
        <v>1996</v>
      </c>
      <c r="X36" s="20"/>
      <c r="Y36" s="5"/>
      <c r="Z36" s="5"/>
    </row>
    <row r="37" spans="1:26" ht="6.75" customHeight="1">
      <c r="A37" s="10"/>
      <c r="B37" s="10"/>
      <c r="C37" s="10"/>
      <c r="D37" s="10"/>
      <c r="E37" s="10"/>
      <c r="F37" s="10"/>
      <c r="G37" s="10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0"/>
      <c r="V37" s="10"/>
      <c r="W37" s="10"/>
      <c r="X37" s="19"/>
      <c r="Y37" s="5"/>
      <c r="Z37" s="5"/>
    </row>
    <row r="38" spans="1:26" ht="15.75">
      <c r="A38" s="5"/>
      <c r="B38" s="5"/>
      <c r="C38" s="5"/>
      <c r="D38" s="5"/>
      <c r="E38" s="5"/>
      <c r="F38" s="5"/>
      <c r="G38" s="5"/>
      <c r="H38" s="5"/>
      <c r="I38" s="7"/>
      <c r="J38" s="5"/>
      <c r="K38" s="3" t="s">
        <v>2</v>
      </c>
      <c r="L38" s="5"/>
      <c r="M38" s="5"/>
      <c r="N38" s="5"/>
      <c r="O38" s="5"/>
      <c r="P38" s="7"/>
      <c r="Q38" s="7"/>
      <c r="R38" s="7"/>
      <c r="S38" s="8" t="s">
        <v>1</v>
      </c>
      <c r="T38" s="8" t="s">
        <v>1</v>
      </c>
      <c r="U38" s="5"/>
      <c r="V38" s="5"/>
      <c r="W38" s="5"/>
      <c r="X38" s="18"/>
      <c r="Y38" s="5"/>
      <c r="Z38" s="5"/>
    </row>
    <row r="39" spans="1:26" ht="15.75">
      <c r="A39" s="3" t="s">
        <v>3</v>
      </c>
      <c r="B39" s="5"/>
      <c r="C39" s="5"/>
      <c r="D39" s="5"/>
      <c r="E39" s="5"/>
      <c r="F39" s="5"/>
      <c r="G39" s="5"/>
      <c r="H39" s="5"/>
      <c r="I39" s="7"/>
      <c r="J39" s="7"/>
      <c r="K39" s="7"/>
      <c r="L39" s="7"/>
      <c r="M39" s="7"/>
      <c r="N39" s="7"/>
      <c r="O39" s="7"/>
      <c r="P39" s="7"/>
      <c r="Q39" s="7"/>
      <c r="R39" s="7"/>
      <c r="S39" s="5"/>
      <c r="T39" s="8" t="s">
        <v>1</v>
      </c>
      <c r="U39" s="3" t="s">
        <v>1</v>
      </c>
      <c r="V39" s="3" t="s">
        <v>1</v>
      </c>
      <c r="W39" s="5"/>
      <c r="X39" s="5"/>
      <c r="Y39" s="5"/>
      <c r="Z39" s="7"/>
    </row>
    <row r="40" spans="1:27" ht="15.75">
      <c r="A40" s="17" t="s">
        <v>34</v>
      </c>
      <c r="B40" s="13">
        <f aca="true" t="shared" si="6" ref="B40:W40">B7</f>
        <v>139.80200000000002</v>
      </c>
      <c r="C40" s="13">
        <f t="shared" si="6"/>
        <v>172.368</v>
      </c>
      <c r="D40" s="13">
        <f t="shared" si="6"/>
        <v>178.482</v>
      </c>
      <c r="E40" s="13">
        <f t="shared" si="6"/>
        <v>195.348</v>
      </c>
      <c r="F40" s="13">
        <f t="shared" si="6"/>
        <v>201.289</v>
      </c>
      <c r="G40" s="13">
        <f t="shared" si="6"/>
        <v>199.6392</v>
      </c>
      <c r="H40" s="13">
        <f t="shared" si="6"/>
        <v>179.564</v>
      </c>
      <c r="I40" s="13">
        <f t="shared" si="6"/>
        <v>160.6716</v>
      </c>
      <c r="J40" s="13">
        <f t="shared" si="6"/>
        <v>204.474</v>
      </c>
      <c r="K40" s="13">
        <f t="shared" si="6"/>
        <v>166.617</v>
      </c>
      <c r="L40" s="13">
        <f t="shared" si="6"/>
        <v>166.0662</v>
      </c>
      <c r="M40" s="13">
        <f t="shared" si="6"/>
        <v>150.5358</v>
      </c>
      <c r="N40" s="13">
        <f t="shared" si="6"/>
        <v>171.5181</v>
      </c>
      <c r="O40" s="13">
        <f t="shared" si="6"/>
        <v>201.5028</v>
      </c>
      <c r="P40" s="13">
        <f t="shared" si="6"/>
        <v>175.6328</v>
      </c>
      <c r="Q40" s="13">
        <f t="shared" si="6"/>
        <v>193.635</v>
      </c>
      <c r="R40" s="13">
        <f t="shared" si="6"/>
        <v>183.80519999999999</v>
      </c>
      <c r="S40" s="13">
        <f t="shared" si="6"/>
        <v>193.3575</v>
      </c>
      <c r="T40" s="13">
        <f t="shared" si="6"/>
        <v>186.35399999999998</v>
      </c>
      <c r="U40" s="13">
        <f t="shared" si="6"/>
        <v>219.55640000000002</v>
      </c>
      <c r="V40" s="13">
        <f t="shared" si="6"/>
        <v>218.53659999999996</v>
      </c>
      <c r="W40" s="13">
        <f t="shared" si="6"/>
        <v>256.361</v>
      </c>
      <c r="X40" s="7"/>
      <c r="Y40" s="7"/>
      <c r="Z40" s="7"/>
      <c r="AA40" s="2"/>
    </row>
    <row r="41" spans="1:27" ht="15.75">
      <c r="A41" s="3" t="s">
        <v>4</v>
      </c>
      <c r="B41" s="13">
        <f aca="true" t="shared" si="7" ref="B41:W41">B8</f>
        <v>139.80200000000002</v>
      </c>
      <c r="C41" s="13">
        <f t="shared" si="7"/>
        <v>172.368</v>
      </c>
      <c r="D41" s="13">
        <f t="shared" si="7"/>
        <v>178.482</v>
      </c>
      <c r="E41" s="13">
        <f t="shared" si="7"/>
        <v>195.348</v>
      </c>
      <c r="F41" s="13">
        <f t="shared" si="7"/>
        <v>201.289</v>
      </c>
      <c r="G41" s="13">
        <f t="shared" si="7"/>
        <v>199.6392</v>
      </c>
      <c r="H41" s="13">
        <f t="shared" si="7"/>
        <v>179.564</v>
      </c>
      <c r="I41" s="13">
        <f t="shared" si="7"/>
        <v>160.6716</v>
      </c>
      <c r="J41" s="13">
        <f t="shared" si="7"/>
        <v>204.474</v>
      </c>
      <c r="K41" s="13">
        <f t="shared" si="7"/>
        <v>166.617</v>
      </c>
      <c r="L41" s="13">
        <f t="shared" si="7"/>
        <v>166.0662</v>
      </c>
      <c r="M41" s="13">
        <f t="shared" si="7"/>
        <v>150.5358</v>
      </c>
      <c r="N41" s="13">
        <f t="shared" si="7"/>
        <v>171.5181</v>
      </c>
      <c r="O41" s="13">
        <f t="shared" si="7"/>
        <v>201.5028</v>
      </c>
      <c r="P41" s="13">
        <f t="shared" si="7"/>
        <v>175.6328</v>
      </c>
      <c r="Q41" s="13">
        <f t="shared" si="7"/>
        <v>193.635</v>
      </c>
      <c r="R41" s="13">
        <f t="shared" si="7"/>
        <v>183.80519999999999</v>
      </c>
      <c r="S41" s="13">
        <f t="shared" si="7"/>
        <v>193.3575</v>
      </c>
      <c r="T41" s="13">
        <f t="shared" si="7"/>
        <v>186.35399999999998</v>
      </c>
      <c r="U41" s="13">
        <f t="shared" si="7"/>
        <v>219.55640000000002</v>
      </c>
      <c r="V41" s="13">
        <f t="shared" si="7"/>
        <v>218.53659999999996</v>
      </c>
      <c r="W41" s="13">
        <f t="shared" si="7"/>
        <v>256.361</v>
      </c>
      <c r="X41" s="7"/>
      <c r="Y41" s="7"/>
      <c r="Z41" s="7"/>
      <c r="AA41" s="2"/>
    </row>
    <row r="42" spans="1:27" ht="15.75">
      <c r="A42" s="5"/>
      <c r="B42" s="14"/>
      <c r="C42" s="14"/>
      <c r="D42" s="14"/>
      <c r="E42" s="14"/>
      <c r="F42" s="14"/>
      <c r="G42" s="14"/>
      <c r="H42" s="1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  <c r="U42" s="14"/>
      <c r="V42" s="14"/>
      <c r="W42" s="14"/>
      <c r="X42" s="5"/>
      <c r="Y42" s="5"/>
      <c r="Z42" s="7"/>
      <c r="AA42" s="2"/>
    </row>
    <row r="43" spans="1:26" ht="15.75">
      <c r="A43" s="3" t="s">
        <v>23</v>
      </c>
      <c r="B43" s="14"/>
      <c r="C43" s="14"/>
      <c r="D43" s="14"/>
      <c r="E43" s="14"/>
      <c r="F43" s="14"/>
      <c r="G43" s="14"/>
      <c r="H43" s="14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5" t="s">
        <v>1</v>
      </c>
      <c r="T43" s="14"/>
      <c r="U43" s="14"/>
      <c r="V43" s="14"/>
      <c r="W43" s="14"/>
      <c r="X43" s="5"/>
      <c r="Y43" s="5"/>
      <c r="Z43" s="5"/>
    </row>
    <row r="44" spans="1:26" ht="15.75">
      <c r="A44" s="3" t="s">
        <v>24</v>
      </c>
      <c r="B44" s="13">
        <f aca="true" t="shared" si="8" ref="B44:W44">B19</f>
        <v>38.23</v>
      </c>
      <c r="C44" s="13">
        <f t="shared" si="8"/>
        <v>34.88999999999999</v>
      </c>
      <c r="D44" s="13">
        <f t="shared" si="8"/>
        <v>41.230000000000004</v>
      </c>
      <c r="E44" s="13">
        <f t="shared" si="8"/>
        <v>44.81</v>
      </c>
      <c r="F44" s="13">
        <f t="shared" si="8"/>
        <v>50.57999999999999</v>
      </c>
      <c r="G44" s="13">
        <f t="shared" si="8"/>
        <v>56.38</v>
      </c>
      <c r="H44" s="13">
        <f t="shared" si="8"/>
        <v>62.52</v>
      </c>
      <c r="I44" s="13">
        <f t="shared" si="8"/>
        <v>61.38</v>
      </c>
      <c r="J44" s="13">
        <f t="shared" si="8"/>
        <v>59.61000000000001</v>
      </c>
      <c r="K44" s="13">
        <f t="shared" si="8"/>
        <v>61.050000000000004</v>
      </c>
      <c r="L44" s="13">
        <f t="shared" si="8"/>
        <v>56.68</v>
      </c>
      <c r="M44" s="13">
        <f t="shared" si="8"/>
        <v>49.080000000000005</v>
      </c>
      <c r="N44" s="13">
        <f t="shared" si="8"/>
        <v>50.76</v>
      </c>
      <c r="O44" s="13">
        <f t="shared" si="8"/>
        <v>54.12999999999999</v>
      </c>
      <c r="P44" s="13">
        <f t="shared" si="8"/>
        <v>71.25000000000001</v>
      </c>
      <c r="Q44" s="13">
        <f t="shared" si="8"/>
        <v>69.69000000000001</v>
      </c>
      <c r="R44" s="13">
        <f t="shared" si="8"/>
        <v>72.76</v>
      </c>
      <c r="S44" s="13">
        <f t="shared" si="8"/>
        <v>73.32000000000001</v>
      </c>
      <c r="T44" s="13">
        <f t="shared" si="8"/>
        <v>73.02</v>
      </c>
      <c r="U44" s="13">
        <f t="shared" si="8"/>
        <v>75.75999999999999</v>
      </c>
      <c r="V44" s="13">
        <f t="shared" si="8"/>
        <v>75.93</v>
      </c>
      <c r="W44" s="13">
        <f t="shared" si="8"/>
        <v>79.99999999999999</v>
      </c>
      <c r="X44" s="7"/>
      <c r="Y44" s="7"/>
      <c r="Z44" s="5"/>
    </row>
    <row r="45" spans="1:27" ht="15.75">
      <c r="A45" s="3" t="s">
        <v>15</v>
      </c>
      <c r="B45" s="13">
        <f aca="true" t="shared" si="9" ref="B45:W45">B21</f>
        <v>6.41</v>
      </c>
      <c r="C45" s="13">
        <f t="shared" si="9"/>
        <v>6.74</v>
      </c>
      <c r="D45" s="13">
        <f t="shared" si="9"/>
        <v>7.17</v>
      </c>
      <c r="E45" s="13">
        <f t="shared" si="9"/>
        <v>8.47</v>
      </c>
      <c r="F45" s="13">
        <f t="shared" si="9"/>
        <v>9.43</v>
      </c>
      <c r="G45" s="13">
        <f t="shared" si="9"/>
        <v>10.3</v>
      </c>
      <c r="H45" s="13">
        <f t="shared" si="9"/>
        <v>9.56</v>
      </c>
      <c r="I45" s="13">
        <f t="shared" si="9"/>
        <v>8.79</v>
      </c>
      <c r="J45" s="13">
        <f t="shared" si="9"/>
        <v>10.43</v>
      </c>
      <c r="K45" s="13">
        <f t="shared" si="9"/>
        <v>10.81</v>
      </c>
      <c r="L45" s="13">
        <f t="shared" si="9"/>
        <v>6.85</v>
      </c>
      <c r="M45" s="13">
        <f t="shared" si="9"/>
        <v>7.87</v>
      </c>
      <c r="N45" s="13">
        <f t="shared" si="9"/>
        <v>10.81</v>
      </c>
      <c r="O45" s="13">
        <f t="shared" si="9"/>
        <v>12.44</v>
      </c>
      <c r="P45" s="13">
        <f t="shared" si="9"/>
        <v>8.95</v>
      </c>
      <c r="Q45" s="13">
        <f t="shared" si="9"/>
        <v>8.23</v>
      </c>
      <c r="R45" s="13">
        <f t="shared" si="9"/>
        <v>9.25</v>
      </c>
      <c r="S45" s="13">
        <f t="shared" si="9"/>
        <v>8.78</v>
      </c>
      <c r="T45" s="13">
        <f t="shared" si="9"/>
        <v>9.79</v>
      </c>
      <c r="U45" s="13">
        <f t="shared" si="9"/>
        <v>11.03</v>
      </c>
      <c r="V45" s="13">
        <f t="shared" si="9"/>
        <v>11.58</v>
      </c>
      <c r="W45" s="13">
        <f t="shared" si="9"/>
        <v>11.44</v>
      </c>
      <c r="X45" s="7"/>
      <c r="Y45" s="7"/>
      <c r="Z45" s="7"/>
      <c r="AA45" s="2"/>
    </row>
    <row r="46" spans="1:27" ht="15.75">
      <c r="A46" s="3" t="s">
        <v>16</v>
      </c>
      <c r="B46" s="13">
        <f aca="true" t="shared" si="10" ref="B46:W46">B22</f>
        <v>4.45</v>
      </c>
      <c r="C46" s="13">
        <f t="shared" si="10"/>
        <v>4.72</v>
      </c>
      <c r="D46" s="13">
        <f t="shared" si="10"/>
        <v>5.35</v>
      </c>
      <c r="E46" s="13">
        <f t="shared" si="10"/>
        <v>5.55</v>
      </c>
      <c r="F46" s="13">
        <f t="shared" si="10"/>
        <v>6.24</v>
      </c>
      <c r="G46" s="13">
        <f t="shared" si="10"/>
        <v>10.43</v>
      </c>
      <c r="H46" s="13">
        <f t="shared" si="10"/>
        <v>10.45</v>
      </c>
      <c r="I46" s="13">
        <f t="shared" si="10"/>
        <v>10.57</v>
      </c>
      <c r="J46" s="13">
        <f t="shared" si="10"/>
        <v>11.18</v>
      </c>
      <c r="K46" s="13">
        <f t="shared" si="10"/>
        <v>11.94</v>
      </c>
      <c r="L46" s="13">
        <f t="shared" si="10"/>
        <v>12.85</v>
      </c>
      <c r="M46" s="13">
        <f t="shared" si="10"/>
        <v>13.46</v>
      </c>
      <c r="N46" s="13">
        <f t="shared" si="10"/>
        <v>13.94</v>
      </c>
      <c r="O46" s="13">
        <f t="shared" si="10"/>
        <v>14.39</v>
      </c>
      <c r="P46" s="13">
        <f t="shared" si="10"/>
        <v>16.25</v>
      </c>
      <c r="Q46" s="13">
        <f t="shared" si="10"/>
        <v>15.63</v>
      </c>
      <c r="R46" s="13">
        <f t="shared" si="10"/>
        <v>17.14</v>
      </c>
      <c r="S46" s="13">
        <f t="shared" si="10"/>
        <v>17.1</v>
      </c>
      <c r="T46" s="13">
        <f t="shared" si="10"/>
        <v>17.47</v>
      </c>
      <c r="U46" s="13">
        <f t="shared" si="10"/>
        <v>18.69</v>
      </c>
      <c r="V46" s="13">
        <f t="shared" si="10"/>
        <v>18.64</v>
      </c>
      <c r="W46" s="13">
        <f t="shared" si="10"/>
        <v>19.71</v>
      </c>
      <c r="X46" s="7"/>
      <c r="Y46" s="7"/>
      <c r="Z46" s="7"/>
      <c r="AA46" s="2"/>
    </row>
    <row r="47" spans="1:27" ht="15.75">
      <c r="A47" s="3" t="s">
        <v>25</v>
      </c>
      <c r="B47" s="13">
        <v>13.42</v>
      </c>
      <c r="C47" s="13">
        <v>15.18</v>
      </c>
      <c r="D47" s="13">
        <v>16.28</v>
      </c>
      <c r="E47" s="13">
        <v>16.43</v>
      </c>
      <c r="F47" s="13">
        <v>18.62</v>
      </c>
      <c r="G47" s="13">
        <v>19.37</v>
      </c>
      <c r="H47" s="13">
        <v>20.59</v>
      </c>
      <c r="I47" s="13">
        <v>23.16</v>
      </c>
      <c r="J47" s="13">
        <v>24.5</v>
      </c>
      <c r="K47" s="13">
        <v>24.17</v>
      </c>
      <c r="L47" s="13">
        <v>29.6</v>
      </c>
      <c r="M47" s="13">
        <v>31.48</v>
      </c>
      <c r="N47" s="13">
        <v>31.84</v>
      </c>
      <c r="O47" s="13">
        <v>34.13</v>
      </c>
      <c r="P47" s="13">
        <v>17.94</v>
      </c>
      <c r="Q47" s="13">
        <v>18.59</v>
      </c>
      <c r="R47" s="13">
        <v>19.3</v>
      </c>
      <c r="S47" s="13">
        <v>20.71</v>
      </c>
      <c r="T47" s="13">
        <v>20.8</v>
      </c>
      <c r="U47" s="13">
        <v>22.79</v>
      </c>
      <c r="V47" s="13">
        <v>23.25</v>
      </c>
      <c r="W47" s="13">
        <v>21.88</v>
      </c>
      <c r="X47" s="7"/>
      <c r="Y47" s="5"/>
      <c r="Z47" s="7"/>
      <c r="AA47" s="2"/>
    </row>
    <row r="48" spans="1:26" ht="15.75">
      <c r="A48" s="3" t="s">
        <v>26</v>
      </c>
      <c r="B48" s="13">
        <v>1.05</v>
      </c>
      <c r="C48" s="13">
        <v>0.89</v>
      </c>
      <c r="D48" s="13">
        <v>1.05</v>
      </c>
      <c r="E48" s="13">
        <v>1.66</v>
      </c>
      <c r="F48" s="13">
        <v>2.35</v>
      </c>
      <c r="G48" s="13">
        <v>3</v>
      </c>
      <c r="H48" s="13">
        <v>3.87</v>
      </c>
      <c r="I48" s="13">
        <v>2.88</v>
      </c>
      <c r="J48" s="13">
        <v>2.21</v>
      </c>
      <c r="K48" s="13">
        <v>2.54</v>
      </c>
      <c r="L48" s="13">
        <v>1.72</v>
      </c>
      <c r="M48" s="13">
        <v>1.08</v>
      </c>
      <c r="N48" s="13">
        <v>1.24</v>
      </c>
      <c r="O48" s="13">
        <v>1.51</v>
      </c>
      <c r="P48" s="13">
        <v>2.86</v>
      </c>
      <c r="Q48" s="13">
        <v>2.6</v>
      </c>
      <c r="R48" s="13">
        <v>1.98</v>
      </c>
      <c r="S48" s="13">
        <v>1.31</v>
      </c>
      <c r="T48" s="13">
        <v>1.14</v>
      </c>
      <c r="U48" s="13">
        <v>1.76</v>
      </c>
      <c r="V48" s="13">
        <v>2.12</v>
      </c>
      <c r="W48" s="13">
        <v>2.04</v>
      </c>
      <c r="X48" s="7"/>
      <c r="Y48" s="5"/>
      <c r="Z48" s="7"/>
    </row>
    <row r="49" spans="1:26" ht="15.75">
      <c r="A49" s="3" t="s">
        <v>27</v>
      </c>
      <c r="B49" s="13">
        <v>3.83</v>
      </c>
      <c r="C49" s="13">
        <v>4.06</v>
      </c>
      <c r="D49" s="13">
        <v>3.89</v>
      </c>
      <c r="E49" s="13">
        <v>3.66</v>
      </c>
      <c r="F49" s="13">
        <v>4.08</v>
      </c>
      <c r="G49" s="13">
        <v>3.91</v>
      </c>
      <c r="H49" s="13">
        <v>3.7</v>
      </c>
      <c r="I49" s="13">
        <v>3.7</v>
      </c>
      <c r="J49" s="13">
        <v>3.5</v>
      </c>
      <c r="K49" s="13">
        <v>4.32</v>
      </c>
      <c r="L49" s="13">
        <v>4.99</v>
      </c>
      <c r="M49" s="13">
        <v>5.07</v>
      </c>
      <c r="N49" s="13">
        <v>5.05</v>
      </c>
      <c r="O49" s="13">
        <v>6.36</v>
      </c>
      <c r="P49" s="13">
        <v>12.27</v>
      </c>
      <c r="Q49" s="13">
        <v>8.98</v>
      </c>
      <c r="R49" s="13">
        <v>10.48</v>
      </c>
      <c r="S49" s="13">
        <v>11.79</v>
      </c>
      <c r="T49" s="13">
        <v>11.79</v>
      </c>
      <c r="U49" s="13">
        <v>13.38</v>
      </c>
      <c r="V49" s="13">
        <v>13.62</v>
      </c>
      <c r="W49" s="13">
        <v>12.13</v>
      </c>
      <c r="X49" s="7"/>
      <c r="Y49" s="5"/>
      <c r="Z49" s="7"/>
    </row>
    <row r="50" spans="1:26" ht="15.75">
      <c r="A50" s="3" t="s">
        <v>28</v>
      </c>
      <c r="B50" s="13">
        <v>44.57</v>
      </c>
      <c r="C50" s="13">
        <v>54.04</v>
      </c>
      <c r="D50" s="13">
        <v>57.12</v>
      </c>
      <c r="E50" s="13">
        <v>63.37</v>
      </c>
      <c r="F50" s="13">
        <v>64.17</v>
      </c>
      <c r="G50" s="13">
        <v>64.98</v>
      </c>
      <c r="H50" s="13">
        <v>56.86</v>
      </c>
      <c r="I50" s="13">
        <v>52.54</v>
      </c>
      <c r="J50" s="13">
        <v>63.46</v>
      </c>
      <c r="K50" s="13">
        <v>52.71</v>
      </c>
      <c r="L50" s="13">
        <v>48.16</v>
      </c>
      <c r="M50" s="13">
        <v>43.63</v>
      </c>
      <c r="N50" s="13">
        <v>45.56</v>
      </c>
      <c r="O50" s="13">
        <v>52.22</v>
      </c>
      <c r="P50" s="13">
        <v>46.69</v>
      </c>
      <c r="Q50" s="13">
        <v>49.86</v>
      </c>
      <c r="R50" s="13">
        <v>47.32</v>
      </c>
      <c r="S50" s="13">
        <v>50.72</v>
      </c>
      <c r="T50" s="13">
        <v>51.44</v>
      </c>
      <c r="U50" s="13">
        <v>56.21</v>
      </c>
      <c r="V50" s="13">
        <v>55.3</v>
      </c>
      <c r="W50" s="13">
        <v>65.63</v>
      </c>
      <c r="X50" s="7"/>
      <c r="Y50" s="5"/>
      <c r="Z50" s="7"/>
    </row>
    <row r="51" spans="1:26" ht="15.75">
      <c r="A51" s="3" t="s">
        <v>29</v>
      </c>
      <c r="B51" s="13">
        <v>6.84</v>
      </c>
      <c r="C51" s="13">
        <v>7.43</v>
      </c>
      <c r="D51" s="13">
        <v>8.47</v>
      </c>
      <c r="E51" s="13">
        <v>9.83</v>
      </c>
      <c r="F51" s="13">
        <v>10.8</v>
      </c>
      <c r="G51" s="13">
        <v>11.52</v>
      </c>
      <c r="H51" s="13">
        <v>11.24</v>
      </c>
      <c r="I51" s="13">
        <v>9.01</v>
      </c>
      <c r="J51" s="13">
        <v>8.92</v>
      </c>
      <c r="K51" s="13">
        <v>8.94</v>
      </c>
      <c r="L51" s="13">
        <v>9.22</v>
      </c>
      <c r="M51" s="13">
        <v>9.53</v>
      </c>
      <c r="N51" s="13">
        <v>9.86</v>
      </c>
      <c r="O51" s="13">
        <v>10.54</v>
      </c>
      <c r="P51" s="13">
        <v>16.06</v>
      </c>
      <c r="Q51" s="13">
        <v>16.96</v>
      </c>
      <c r="R51" s="13">
        <v>18.4</v>
      </c>
      <c r="S51" s="13">
        <v>19.29</v>
      </c>
      <c r="T51" s="13">
        <v>18.72</v>
      </c>
      <c r="U51" s="13">
        <v>18.78</v>
      </c>
      <c r="V51" s="13">
        <v>19.35</v>
      </c>
      <c r="W51" s="13">
        <v>20.94</v>
      </c>
      <c r="X51" s="7"/>
      <c r="Y51" s="5"/>
      <c r="Z51" s="7"/>
    </row>
    <row r="52" spans="1:26" ht="15.75">
      <c r="A52" s="3" t="s">
        <v>30</v>
      </c>
      <c r="B52" s="13">
        <f aca="true" t="shared" si="11" ref="B52:W52">SUM(B44:B51)</f>
        <v>118.80000000000001</v>
      </c>
      <c r="C52" s="13">
        <f t="shared" si="11"/>
        <v>127.94999999999999</v>
      </c>
      <c r="D52" s="13">
        <f t="shared" si="11"/>
        <v>140.56</v>
      </c>
      <c r="E52" s="13">
        <f t="shared" si="11"/>
        <v>153.78</v>
      </c>
      <c r="F52" s="13">
        <f t="shared" si="11"/>
        <v>166.26999999999998</v>
      </c>
      <c r="G52" s="13">
        <f t="shared" si="11"/>
        <v>179.89000000000001</v>
      </c>
      <c r="H52" s="13">
        <f t="shared" si="11"/>
        <v>178.79000000000002</v>
      </c>
      <c r="I52" s="13">
        <f t="shared" si="11"/>
        <v>172.03</v>
      </c>
      <c r="J52" s="13">
        <f t="shared" si="11"/>
        <v>183.80999999999997</v>
      </c>
      <c r="K52" s="13">
        <f t="shared" si="11"/>
        <v>176.48000000000002</v>
      </c>
      <c r="L52" s="13">
        <f t="shared" si="11"/>
        <v>170.06999999999996</v>
      </c>
      <c r="M52" s="13">
        <f t="shared" si="11"/>
        <v>161.2</v>
      </c>
      <c r="N52" s="13">
        <f t="shared" si="11"/>
        <v>169.06</v>
      </c>
      <c r="O52" s="13">
        <f t="shared" si="11"/>
        <v>185.72</v>
      </c>
      <c r="P52" s="13">
        <f t="shared" si="11"/>
        <v>192.27</v>
      </c>
      <c r="Q52" s="13">
        <f t="shared" si="11"/>
        <v>190.54000000000002</v>
      </c>
      <c r="R52" s="13">
        <f t="shared" si="11"/>
        <v>196.63</v>
      </c>
      <c r="S52" s="13">
        <f t="shared" si="11"/>
        <v>203.02</v>
      </c>
      <c r="T52" s="13">
        <f t="shared" si="11"/>
        <v>204.17</v>
      </c>
      <c r="U52" s="13">
        <f t="shared" si="11"/>
        <v>218.39999999999998</v>
      </c>
      <c r="V52" s="13">
        <f t="shared" si="11"/>
        <v>219.79</v>
      </c>
      <c r="W52" s="13">
        <f t="shared" si="11"/>
        <v>233.76999999999995</v>
      </c>
      <c r="X52" s="7"/>
      <c r="Y52" s="7"/>
      <c r="Z52" s="7"/>
    </row>
    <row r="53" spans="1:26" ht="15.75">
      <c r="A53" s="5"/>
      <c r="B53" s="14"/>
      <c r="C53" s="14"/>
      <c r="D53" s="14"/>
      <c r="E53" s="14"/>
      <c r="F53" s="14"/>
      <c r="G53" s="14"/>
      <c r="H53" s="14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5" t="s">
        <v>1</v>
      </c>
      <c r="T53" s="14"/>
      <c r="U53" s="14"/>
      <c r="V53" s="14"/>
      <c r="W53" s="14"/>
      <c r="X53" s="5"/>
      <c r="Y53" s="5"/>
      <c r="Z53" s="5"/>
    </row>
    <row r="54" spans="1:26" ht="15.75">
      <c r="A54" s="3" t="s">
        <v>31</v>
      </c>
      <c r="B54" s="13">
        <f aca="true" t="shared" si="12" ref="B54:W54">B41-B52</f>
        <v>21.00200000000001</v>
      </c>
      <c r="C54" s="13">
        <f t="shared" si="12"/>
        <v>44.418000000000006</v>
      </c>
      <c r="D54" s="13">
        <f t="shared" si="12"/>
        <v>37.922</v>
      </c>
      <c r="E54" s="13">
        <f t="shared" si="12"/>
        <v>41.56800000000001</v>
      </c>
      <c r="F54" s="13">
        <f t="shared" si="12"/>
        <v>35.019000000000005</v>
      </c>
      <c r="G54" s="13">
        <f t="shared" si="12"/>
        <v>19.749199999999973</v>
      </c>
      <c r="H54" s="13">
        <f t="shared" si="12"/>
        <v>0.7739999999999725</v>
      </c>
      <c r="I54" s="13">
        <f t="shared" si="12"/>
        <v>-11.358399999999989</v>
      </c>
      <c r="J54" s="13">
        <f t="shared" si="12"/>
        <v>20.664000000000016</v>
      </c>
      <c r="K54" s="13">
        <f t="shared" si="12"/>
        <v>-9.863000000000028</v>
      </c>
      <c r="L54" s="13">
        <f t="shared" si="12"/>
        <v>-4.003799999999956</v>
      </c>
      <c r="M54" s="13">
        <f t="shared" si="12"/>
        <v>-10.664199999999994</v>
      </c>
      <c r="N54" s="13">
        <f t="shared" si="12"/>
        <v>2.4581000000000017</v>
      </c>
      <c r="O54" s="13">
        <f t="shared" si="12"/>
        <v>15.782800000000009</v>
      </c>
      <c r="P54" s="13">
        <f t="shared" si="12"/>
        <v>-16.637200000000007</v>
      </c>
      <c r="Q54" s="13">
        <f t="shared" si="12"/>
        <v>3.0949999999999704</v>
      </c>
      <c r="R54" s="13">
        <f t="shared" si="12"/>
        <v>-12.82480000000001</v>
      </c>
      <c r="S54" s="13">
        <f t="shared" si="12"/>
        <v>-9.662500000000023</v>
      </c>
      <c r="T54" s="13">
        <f t="shared" si="12"/>
        <v>-17.816000000000003</v>
      </c>
      <c r="U54" s="13">
        <f t="shared" si="12"/>
        <v>1.1564000000000476</v>
      </c>
      <c r="V54" s="13">
        <f t="shared" si="12"/>
        <v>-1.2534000000000276</v>
      </c>
      <c r="W54" s="13">
        <f t="shared" si="12"/>
        <v>22.591000000000037</v>
      </c>
      <c r="X54" s="7"/>
      <c r="Y54" s="7"/>
      <c r="Z54" s="5"/>
    </row>
    <row r="55" spans="1:26" ht="4.5" customHeight="1">
      <c r="A55" s="1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21"/>
      <c r="Y55" s="5"/>
      <c r="Z55" s="5"/>
    </row>
    <row r="56" spans="1:26" ht="15.75">
      <c r="A56" s="3" t="s">
        <v>21</v>
      </c>
      <c r="B56" s="13">
        <f aca="true" t="shared" si="13" ref="B56:W56">B30</f>
        <v>4.94</v>
      </c>
      <c r="C56" s="13">
        <f t="shared" si="13"/>
        <v>6.84</v>
      </c>
      <c r="D56" s="13">
        <f t="shared" si="13"/>
        <v>5.91</v>
      </c>
      <c r="E56" s="13">
        <f t="shared" si="13"/>
        <v>6.69</v>
      </c>
      <c r="F56" s="13">
        <f t="shared" si="13"/>
        <v>6.31</v>
      </c>
      <c r="G56" s="13">
        <f t="shared" si="13"/>
        <v>7.72</v>
      </c>
      <c r="H56" s="13">
        <f t="shared" si="13"/>
        <v>6.05</v>
      </c>
      <c r="I56" s="13">
        <f t="shared" si="13"/>
        <v>5.13</v>
      </c>
      <c r="J56" s="13">
        <f t="shared" si="13"/>
        <v>7.95</v>
      </c>
      <c r="K56" s="13">
        <f t="shared" si="13"/>
        <v>6.05</v>
      </c>
      <c r="L56" s="13">
        <f t="shared" si="13"/>
        <v>4.86</v>
      </c>
      <c r="M56" s="13">
        <f t="shared" si="13"/>
        <v>4.57</v>
      </c>
      <c r="N56" s="13">
        <f t="shared" si="13"/>
        <v>5.07</v>
      </c>
      <c r="O56" s="13">
        <f t="shared" si="13"/>
        <v>7.53</v>
      </c>
      <c r="P56" s="13">
        <f t="shared" si="13"/>
        <v>5.53</v>
      </c>
      <c r="Q56" s="13">
        <f t="shared" si="13"/>
        <v>5.85</v>
      </c>
      <c r="R56" s="13">
        <f t="shared" si="13"/>
        <v>5.49</v>
      </c>
      <c r="S56" s="13">
        <f t="shared" si="13"/>
        <v>5.25</v>
      </c>
      <c r="T56" s="13">
        <f t="shared" si="13"/>
        <v>6.12</v>
      </c>
      <c r="U56" s="13">
        <f t="shared" si="13"/>
        <v>5.32</v>
      </c>
      <c r="V56" s="13">
        <f t="shared" si="13"/>
        <v>6.26</v>
      </c>
      <c r="W56" s="13">
        <f t="shared" si="13"/>
        <v>6.91</v>
      </c>
      <c r="X56" s="13"/>
      <c r="Y56" s="7"/>
      <c r="Z56" s="5"/>
    </row>
    <row r="57" spans="1:26" ht="15.75">
      <c r="A57" s="3" t="s">
        <v>22</v>
      </c>
      <c r="B57" s="13">
        <f aca="true" t="shared" si="14" ref="B57:W57">B31</f>
        <v>28.3</v>
      </c>
      <c r="C57" s="13">
        <f t="shared" si="14"/>
        <v>25.2</v>
      </c>
      <c r="D57" s="13">
        <f t="shared" si="14"/>
        <v>30.2</v>
      </c>
      <c r="E57" s="13">
        <f t="shared" si="14"/>
        <v>29.2</v>
      </c>
      <c r="F57" s="13">
        <f t="shared" si="14"/>
        <v>31.9</v>
      </c>
      <c r="G57" s="13">
        <f t="shared" si="14"/>
        <v>25.86</v>
      </c>
      <c r="H57" s="13">
        <f t="shared" si="14"/>
        <v>29.68</v>
      </c>
      <c r="I57" s="13">
        <f t="shared" si="14"/>
        <v>31.32</v>
      </c>
      <c r="J57" s="13">
        <f t="shared" si="14"/>
        <v>25.72</v>
      </c>
      <c r="K57" s="13">
        <f t="shared" si="14"/>
        <v>27.54</v>
      </c>
      <c r="L57" s="13">
        <f t="shared" si="14"/>
        <v>34.17</v>
      </c>
      <c r="M57" s="13">
        <f t="shared" si="14"/>
        <v>32.94</v>
      </c>
      <c r="N57" s="13">
        <f t="shared" si="14"/>
        <v>33.83</v>
      </c>
      <c r="O57" s="13">
        <f t="shared" si="14"/>
        <v>26.76</v>
      </c>
      <c r="P57" s="13">
        <f t="shared" si="14"/>
        <v>31.76</v>
      </c>
      <c r="Q57" s="13">
        <f t="shared" si="14"/>
        <v>33.1</v>
      </c>
      <c r="R57" s="13">
        <f t="shared" si="14"/>
        <v>33.48</v>
      </c>
      <c r="S57" s="13">
        <f t="shared" si="14"/>
        <v>36.83</v>
      </c>
      <c r="T57" s="13">
        <f t="shared" si="14"/>
        <v>30.45</v>
      </c>
      <c r="U57" s="13">
        <f t="shared" si="14"/>
        <v>41.27</v>
      </c>
      <c r="V57" s="13">
        <f t="shared" si="14"/>
        <v>34.91</v>
      </c>
      <c r="W57" s="13">
        <f t="shared" si="14"/>
        <v>37.1</v>
      </c>
      <c r="X57" s="13"/>
      <c r="Y57" s="7"/>
      <c r="Z57" s="5"/>
    </row>
    <row r="58" spans="1:26" ht="6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  <c r="M58" s="11"/>
      <c r="N58" s="11"/>
      <c r="O58" s="11"/>
      <c r="P58" s="11"/>
      <c r="Q58" s="11"/>
      <c r="R58" s="11"/>
      <c r="S58" s="11"/>
      <c r="T58" s="11"/>
      <c r="U58" s="10"/>
      <c r="V58" s="10"/>
      <c r="W58" s="10"/>
      <c r="X58" s="19"/>
      <c r="Y58" s="5"/>
      <c r="Z58" s="5"/>
    </row>
    <row r="59" spans="1:26" ht="15.75">
      <c r="A59" s="3" t="s">
        <v>32</v>
      </c>
      <c r="B59" s="5"/>
      <c r="C59" s="5"/>
      <c r="D59" s="5"/>
      <c r="E59" s="5"/>
      <c r="F59" s="5"/>
      <c r="G59" s="5"/>
      <c r="H59" s="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/>
      <c r="U59" s="5"/>
      <c r="V59" s="5"/>
      <c r="W59" s="5"/>
      <c r="X59" s="18"/>
      <c r="Y59" s="5"/>
      <c r="Z59" s="5"/>
    </row>
    <row r="60" spans="1:26" ht="15.75">
      <c r="A60" s="17" t="s">
        <v>33</v>
      </c>
      <c r="B60" s="5"/>
      <c r="C60" s="5"/>
      <c r="D60" s="5"/>
      <c r="E60" s="5"/>
      <c r="F60" s="5"/>
      <c r="G60" s="5"/>
      <c r="H60" s="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/>
      <c r="U60" s="5"/>
      <c r="V60" s="5"/>
      <c r="W60" s="5"/>
      <c r="X60" s="5"/>
      <c r="Y60" s="5"/>
      <c r="Z60" s="5"/>
    </row>
    <row r="61" spans="1:26" ht="15.7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>
      <c r="A62" s="3"/>
      <c r="B62" s="7"/>
      <c r="C62" s="7"/>
      <c r="D62" s="7"/>
      <c r="E62" s="7"/>
      <c r="F62" s="7"/>
      <c r="G62" s="7"/>
      <c r="H62" s="7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>
      <c r="A63" s="3"/>
      <c r="B63" s="7"/>
      <c r="C63" s="7"/>
      <c r="D63" s="7"/>
      <c r="E63" s="7"/>
      <c r="F63" s="7"/>
      <c r="G63" s="7"/>
      <c r="H63" s="7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6.75" customHeight="1">
      <c r="A64" s="19"/>
      <c r="B64" s="23"/>
      <c r="C64" s="23"/>
      <c r="D64" s="23"/>
      <c r="E64" s="23"/>
      <c r="F64" s="23"/>
      <c r="G64" s="23"/>
      <c r="H64" s="25"/>
      <c r="I64" s="7"/>
      <c r="J64" s="7"/>
      <c r="K64" s="7"/>
      <c r="L64" s="7"/>
      <c r="M64" s="7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>
      <c r="A65" s="22"/>
      <c r="B65" s="24"/>
      <c r="C65" s="24"/>
      <c r="D65" s="24"/>
      <c r="E65" s="24"/>
      <c r="F65" s="24"/>
      <c r="G65" s="24"/>
      <c r="H65" s="24"/>
      <c r="I65" s="7"/>
      <c r="J65" s="7"/>
      <c r="K65" s="7"/>
      <c r="L65" s="7"/>
      <c r="M65" s="7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6" customHeight="1">
      <c r="A66" s="19"/>
      <c r="B66" s="23"/>
      <c r="C66" s="23"/>
      <c r="D66" s="23"/>
      <c r="E66" s="23"/>
      <c r="F66" s="23"/>
      <c r="G66" s="23"/>
      <c r="H66" s="25"/>
      <c r="I66" s="7"/>
      <c r="J66" s="7"/>
      <c r="K66" s="7"/>
      <c r="L66" s="7"/>
      <c r="M66" s="7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>
      <c r="A67" s="26"/>
      <c r="B67" s="18"/>
      <c r="C67" s="26"/>
      <c r="D67" s="26"/>
      <c r="E67" s="25"/>
      <c r="F67" s="25"/>
      <c r="G67" s="18"/>
      <c r="H67" s="1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>
      <c r="A68" s="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>
      <c r="A69" s="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>
      <c r="A70" s="3"/>
      <c r="B70" s="13"/>
      <c r="C70" s="13"/>
      <c r="D70" s="13"/>
      <c r="E70" s="13"/>
      <c r="F70" s="13"/>
      <c r="G70" s="13"/>
      <c r="H70" s="7"/>
      <c r="I70" s="7"/>
      <c r="J70" s="7"/>
      <c r="K70" s="7"/>
      <c r="L70" s="7"/>
      <c r="M70" s="7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>
      <c r="A71" s="3"/>
      <c r="B71" s="13"/>
      <c r="C71" s="13"/>
      <c r="D71" s="13"/>
      <c r="E71" s="13"/>
      <c r="F71" s="13"/>
      <c r="G71" s="1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>
      <c r="A72" s="3"/>
      <c r="B72" s="13"/>
      <c r="C72" s="13"/>
      <c r="D72" s="13"/>
      <c r="E72" s="13"/>
      <c r="F72" s="13"/>
      <c r="G72" s="1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>
      <c r="A73" s="3"/>
      <c r="B73" s="13"/>
      <c r="C73" s="13"/>
      <c r="D73" s="13"/>
      <c r="E73" s="13"/>
      <c r="F73" s="13"/>
      <c r="G73" s="13"/>
      <c r="H73" s="7"/>
      <c r="I73" s="7"/>
      <c r="J73" s="7"/>
      <c r="K73" s="7"/>
      <c r="L73" s="7"/>
      <c r="M73" s="7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>
      <c r="A74" s="5"/>
      <c r="B74" s="14"/>
      <c r="C74" s="14"/>
      <c r="D74" s="14"/>
      <c r="E74" s="13"/>
      <c r="F74" s="13"/>
      <c r="G74" s="13"/>
      <c r="H74" s="7"/>
      <c r="I74" s="7"/>
      <c r="J74" s="7"/>
      <c r="K74" s="7"/>
      <c r="L74" s="7"/>
      <c r="M74" s="7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>
      <c r="A75" s="3"/>
      <c r="B75" s="13"/>
      <c r="C75" s="13"/>
      <c r="D75" s="13"/>
      <c r="E75" s="13"/>
      <c r="F75" s="13"/>
      <c r="G75" s="13"/>
      <c r="H75" s="7"/>
      <c r="I75" s="7"/>
      <c r="J75" s="7"/>
      <c r="K75" s="7"/>
      <c r="L75" s="7"/>
      <c r="M75" s="7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>
      <c r="A76" s="3"/>
      <c r="B76" s="13"/>
      <c r="C76" s="13"/>
      <c r="D76" s="13"/>
      <c r="E76" s="13"/>
      <c r="F76" s="13"/>
      <c r="G76" s="13"/>
      <c r="H76" s="7"/>
      <c r="I76" s="7"/>
      <c r="J76" s="7"/>
      <c r="K76" s="7"/>
      <c r="L76" s="7"/>
      <c r="M76" s="7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>
      <c r="A77" s="3"/>
      <c r="B77" s="13"/>
      <c r="C77" s="13"/>
      <c r="D77" s="13"/>
      <c r="E77" s="13"/>
      <c r="F77" s="13"/>
      <c r="G77" s="13"/>
      <c r="H77" s="7"/>
      <c r="I77" s="7"/>
      <c r="J77" s="7"/>
      <c r="K77" s="7"/>
      <c r="L77" s="7"/>
      <c r="M77" s="7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>
      <c r="A78" s="3"/>
      <c r="B78" s="13"/>
      <c r="C78" s="13"/>
      <c r="D78" s="13"/>
      <c r="E78" s="13"/>
      <c r="F78" s="13"/>
      <c r="G78" s="13"/>
      <c r="H78" s="7"/>
      <c r="I78" s="7"/>
      <c r="J78" s="7"/>
      <c r="K78" s="7"/>
      <c r="L78" s="7"/>
      <c r="M78" s="7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>
      <c r="A79" s="3"/>
      <c r="B79" s="13"/>
      <c r="C79" s="13"/>
      <c r="D79" s="13"/>
      <c r="E79" s="13"/>
      <c r="F79" s="13"/>
      <c r="G79" s="13"/>
      <c r="H79" s="7"/>
      <c r="I79" s="7"/>
      <c r="J79" s="7"/>
      <c r="K79" s="7"/>
      <c r="L79" s="7"/>
      <c r="M79" s="7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>
      <c r="A80" s="3"/>
      <c r="B80" s="13"/>
      <c r="C80" s="13"/>
      <c r="D80" s="13"/>
      <c r="E80" s="13"/>
      <c r="F80" s="13"/>
      <c r="G80" s="13"/>
      <c r="H80" s="7"/>
      <c r="I80" s="7"/>
      <c r="J80" s="7"/>
      <c r="K80" s="7"/>
      <c r="L80" s="7"/>
      <c r="M80" s="7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>
      <c r="A81" s="3"/>
      <c r="B81" s="13"/>
      <c r="C81" s="13"/>
      <c r="D81" s="13"/>
      <c r="E81" s="13"/>
      <c r="F81" s="13"/>
      <c r="G81" s="13"/>
      <c r="H81" s="7"/>
      <c r="I81" s="7"/>
      <c r="J81" s="7"/>
      <c r="K81" s="7"/>
      <c r="L81" s="7"/>
      <c r="M81" s="7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>
      <c r="A82" s="3"/>
      <c r="B82" s="13"/>
      <c r="C82" s="13"/>
      <c r="D82" s="13"/>
      <c r="E82" s="13"/>
      <c r="F82" s="13"/>
      <c r="G82" s="13"/>
      <c r="H82" s="7"/>
      <c r="I82" s="7"/>
      <c r="J82" s="7"/>
      <c r="K82" s="7"/>
      <c r="L82" s="7"/>
      <c r="M82" s="7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>
      <c r="A83" s="3"/>
      <c r="B83" s="13"/>
      <c r="C83" s="13"/>
      <c r="D83" s="13"/>
      <c r="E83" s="13"/>
      <c r="F83" s="13"/>
      <c r="G83" s="13"/>
      <c r="H83" s="7"/>
      <c r="I83" s="7"/>
      <c r="J83" s="7"/>
      <c r="K83" s="7"/>
      <c r="L83" s="7"/>
      <c r="M83" s="7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>
      <c r="A84" s="3"/>
      <c r="B84" s="13"/>
      <c r="C84" s="13"/>
      <c r="D84" s="13"/>
      <c r="E84" s="13"/>
      <c r="F84" s="13"/>
      <c r="G84" s="13"/>
      <c r="H84" s="7"/>
      <c r="I84" s="7"/>
      <c r="J84" s="7"/>
      <c r="K84" s="7"/>
      <c r="L84" s="7"/>
      <c r="M84" s="7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>
      <c r="A85" s="5"/>
      <c r="B85" s="13"/>
      <c r="C85" s="13"/>
      <c r="D85" s="15"/>
      <c r="E85" s="13"/>
      <c r="F85" s="13"/>
      <c r="G85" s="13"/>
      <c r="H85" s="7"/>
      <c r="I85" s="7"/>
      <c r="J85" s="7"/>
      <c r="K85" s="7"/>
      <c r="L85" s="7"/>
      <c r="M85" s="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>
      <c r="A86" s="3"/>
      <c r="B86" s="13"/>
      <c r="C86" s="13"/>
      <c r="D86" s="13"/>
      <c r="E86" s="13"/>
      <c r="F86" s="13"/>
      <c r="G86" s="13"/>
      <c r="H86" s="7"/>
      <c r="I86" s="7"/>
      <c r="J86" s="7"/>
      <c r="K86" s="7"/>
      <c r="L86" s="7"/>
      <c r="M86" s="7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>
      <c r="A87" s="3"/>
      <c r="B87" s="13"/>
      <c r="C87" s="13"/>
      <c r="D87" s="13"/>
      <c r="E87" s="13"/>
      <c r="F87" s="13"/>
      <c r="G87" s="13"/>
      <c r="H87" s="7"/>
      <c r="I87" s="7"/>
      <c r="J87" s="7"/>
      <c r="K87" s="7"/>
      <c r="L87" s="7"/>
      <c r="M87" s="7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>
      <c r="A88" s="3"/>
      <c r="B88" s="13"/>
      <c r="C88" s="13"/>
      <c r="D88" s="13"/>
      <c r="E88" s="13"/>
      <c r="F88" s="13"/>
      <c r="G88" s="13"/>
      <c r="H88" s="7"/>
      <c r="I88" s="7"/>
      <c r="J88" s="7"/>
      <c r="K88" s="7"/>
      <c r="L88" s="7"/>
      <c r="M88" s="7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>
      <c r="A89" s="3"/>
      <c r="B89" s="13"/>
      <c r="C89" s="13"/>
      <c r="D89" s="13"/>
      <c r="E89" s="13"/>
      <c r="F89" s="13"/>
      <c r="G89" s="13"/>
      <c r="H89" s="7"/>
      <c r="I89" s="7"/>
      <c r="J89" s="7"/>
      <c r="K89" s="7"/>
      <c r="L89" s="7"/>
      <c r="M89" s="7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>
      <c r="A90" s="5"/>
      <c r="B90" s="13"/>
      <c r="C90" s="13"/>
      <c r="D90" s="13"/>
      <c r="E90" s="13"/>
      <c r="F90" s="13"/>
      <c r="G90" s="13"/>
      <c r="H90" s="7"/>
      <c r="I90" s="7"/>
      <c r="J90" s="7"/>
      <c r="K90" s="7"/>
      <c r="L90" s="7"/>
      <c r="M90" s="7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>
      <c r="A91" s="3"/>
      <c r="B91" s="13"/>
      <c r="C91" s="13"/>
      <c r="D91" s="13"/>
      <c r="E91" s="13"/>
      <c r="F91" s="13"/>
      <c r="G91" s="13"/>
      <c r="H91" s="7"/>
      <c r="I91" s="7"/>
      <c r="J91" s="7"/>
      <c r="K91" s="7"/>
      <c r="L91" s="7"/>
      <c r="M91" s="7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>
      <c r="A92" s="5"/>
      <c r="B92" s="13"/>
      <c r="C92" s="13"/>
      <c r="D92" s="13"/>
      <c r="E92" s="13"/>
      <c r="F92" s="13"/>
      <c r="G92" s="13"/>
      <c r="H92" s="7"/>
      <c r="I92" s="7"/>
      <c r="J92" s="7"/>
      <c r="K92" s="7"/>
      <c r="L92" s="7"/>
      <c r="M92" s="7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>
      <c r="A93" s="3"/>
      <c r="B93" s="13"/>
      <c r="C93" s="13"/>
      <c r="D93" s="13"/>
      <c r="E93" s="13"/>
      <c r="F93" s="13"/>
      <c r="G93" s="13"/>
      <c r="H93" s="7"/>
      <c r="I93" s="7"/>
      <c r="J93" s="7"/>
      <c r="K93" s="7"/>
      <c r="L93" s="7"/>
      <c r="M93" s="7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5.25" customHeight="1">
      <c r="A94" s="10"/>
      <c r="B94" s="11"/>
      <c r="C94" s="11"/>
      <c r="D94" s="11"/>
      <c r="E94" s="11"/>
      <c r="F94" s="10"/>
      <c r="G94" s="10"/>
      <c r="H94" s="5"/>
      <c r="I94" s="7"/>
      <c r="J94" s="7"/>
      <c r="K94" s="7"/>
      <c r="L94" s="7"/>
      <c r="M94" s="7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>
      <c r="A95" s="3"/>
      <c r="B95" s="12"/>
      <c r="C95" s="12"/>
      <c r="D95" s="12"/>
      <c r="E95" s="13"/>
      <c r="F95" s="12"/>
      <c r="G95" s="13"/>
      <c r="H95" s="7"/>
      <c r="I95" s="7"/>
      <c r="J95" s="7"/>
      <c r="K95" s="7"/>
      <c r="L95" s="7"/>
      <c r="M95" s="7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>
      <c r="A96" s="3"/>
      <c r="B96" s="12"/>
      <c r="C96" s="12"/>
      <c r="D96" s="12"/>
      <c r="E96" s="12"/>
      <c r="F96" s="12"/>
      <c r="G96" s="12"/>
      <c r="H96" s="5"/>
      <c r="I96" s="7"/>
      <c r="J96" s="7"/>
      <c r="K96" s="7"/>
      <c r="L96" s="7"/>
      <c r="M96" s="7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>
      <c r="A97" s="3"/>
      <c r="B97" s="12"/>
      <c r="C97" s="12"/>
      <c r="D97" s="12"/>
      <c r="E97" s="12"/>
      <c r="F97" s="12"/>
      <c r="G97" s="12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7.5" customHeight="1">
      <c r="A98" s="10"/>
      <c r="B98" s="11"/>
      <c r="C98" s="11"/>
      <c r="D98" s="11"/>
      <c r="E98" s="11"/>
      <c r="F98" s="10"/>
      <c r="G98" s="10"/>
      <c r="H98" s="5"/>
      <c r="I98" s="7"/>
      <c r="J98" s="7"/>
      <c r="K98" s="7"/>
      <c r="L98" s="7"/>
      <c r="M98" s="7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>
      <c r="A99" s="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>
      <c r="A100" s="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>
      <c r="A101" s="3"/>
      <c r="B101" s="7"/>
      <c r="C101" s="7"/>
      <c r="D101" s="7"/>
      <c r="E101" s="7"/>
      <c r="F101" s="7"/>
      <c r="G101" s="7"/>
      <c r="H101" s="7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>
      <c r="A102" s="3"/>
      <c r="B102" s="7"/>
      <c r="C102" s="7"/>
      <c r="D102" s="7"/>
      <c r="E102" s="7"/>
      <c r="F102" s="5"/>
      <c r="G102" s="5"/>
      <c r="H102" s="7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5.25" customHeight="1">
      <c r="A103" s="10"/>
      <c r="B103" s="11"/>
      <c r="C103" s="11"/>
      <c r="D103" s="11"/>
      <c r="E103" s="11"/>
      <c r="F103" s="10"/>
      <c r="G103" s="10"/>
      <c r="H103" s="5"/>
      <c r="I103" s="7"/>
      <c r="J103" s="7"/>
      <c r="K103" s="7"/>
      <c r="L103" s="7"/>
      <c r="M103" s="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>
      <c r="A104" s="3"/>
      <c r="B104" s="9"/>
      <c r="C104" s="9"/>
      <c r="D104" s="6"/>
      <c r="E104" s="6"/>
      <c r="F104" s="6"/>
      <c r="G104" s="6"/>
      <c r="H104" s="5"/>
      <c r="I104" s="7"/>
      <c r="J104" s="7"/>
      <c r="K104" s="7"/>
      <c r="L104" s="7"/>
      <c r="M104" s="7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3.75" customHeight="1">
      <c r="A105" s="10"/>
      <c r="B105" s="11"/>
      <c r="C105" s="11"/>
      <c r="D105" s="11"/>
      <c r="E105" s="11"/>
      <c r="F105" s="10"/>
      <c r="G105" s="10"/>
      <c r="H105" s="5"/>
      <c r="I105" s="7"/>
      <c r="J105" s="7"/>
      <c r="K105" s="7"/>
      <c r="L105" s="7"/>
      <c r="M105" s="7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>
      <c r="A106" s="5"/>
      <c r="B106" s="5"/>
      <c r="C106" s="5"/>
      <c r="D106" s="8"/>
      <c r="E106" s="7"/>
      <c r="F106" s="5"/>
      <c r="G106" s="7"/>
      <c r="H106" s="7"/>
      <c r="I106" s="7"/>
      <c r="J106" s="7"/>
      <c r="K106" s="7"/>
      <c r="L106" s="7"/>
      <c r="M106" s="7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>
      <c r="A107" s="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>
      <c r="A108" s="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>
      <c r="A109" s="3"/>
      <c r="B109" s="13"/>
      <c r="C109" s="13"/>
      <c r="D109" s="13"/>
      <c r="E109" s="13"/>
      <c r="F109" s="13"/>
      <c r="G109" s="13"/>
      <c r="H109" s="7"/>
      <c r="I109" s="7"/>
      <c r="J109" s="7"/>
      <c r="K109" s="7"/>
      <c r="L109" s="7"/>
      <c r="M109" s="7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>
      <c r="A110" s="3"/>
      <c r="B110" s="13"/>
      <c r="C110" s="13"/>
      <c r="D110" s="13"/>
      <c r="E110" s="13"/>
      <c r="F110" s="13"/>
      <c r="G110" s="1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>
      <c r="A111" s="3"/>
      <c r="B111" s="13"/>
      <c r="C111" s="13"/>
      <c r="D111" s="13"/>
      <c r="E111" s="13"/>
      <c r="F111" s="13"/>
      <c r="G111" s="1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>
      <c r="A112" s="3"/>
      <c r="B112" s="13"/>
      <c r="C112" s="13"/>
      <c r="D112" s="13"/>
      <c r="E112" s="13"/>
      <c r="F112" s="13"/>
      <c r="G112" s="13"/>
      <c r="H112" s="7"/>
      <c r="I112" s="7"/>
      <c r="J112" s="7"/>
      <c r="K112" s="7"/>
      <c r="L112" s="7"/>
      <c r="M112" s="7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>
      <c r="A113" s="5"/>
      <c r="B113" s="14"/>
      <c r="C113" s="14"/>
      <c r="D113" s="14"/>
      <c r="E113" s="13"/>
      <c r="F113" s="13"/>
      <c r="G113" s="13"/>
      <c r="H113" s="7"/>
      <c r="I113" s="7"/>
      <c r="J113" s="7"/>
      <c r="K113" s="7"/>
      <c r="L113" s="7"/>
      <c r="M113" s="7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>
      <c r="A114" s="3"/>
      <c r="B114" s="13"/>
      <c r="C114" s="13"/>
      <c r="D114" s="13"/>
      <c r="E114" s="13"/>
      <c r="F114" s="13"/>
      <c r="G114" s="13"/>
      <c r="H114" s="7"/>
      <c r="I114" s="7"/>
      <c r="J114" s="7"/>
      <c r="K114" s="7"/>
      <c r="L114" s="7"/>
      <c r="M114" s="7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>
      <c r="A115" s="3"/>
      <c r="B115" s="13"/>
      <c r="C115" s="13"/>
      <c r="D115" s="13"/>
      <c r="E115" s="13"/>
      <c r="F115" s="13"/>
      <c r="G115" s="13"/>
      <c r="H115" s="7"/>
      <c r="I115" s="7"/>
      <c r="J115" s="7"/>
      <c r="K115" s="7"/>
      <c r="L115" s="7"/>
      <c r="M115" s="7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>
      <c r="A116" s="3"/>
      <c r="B116" s="13"/>
      <c r="C116" s="13"/>
      <c r="D116" s="13"/>
      <c r="E116" s="13"/>
      <c r="F116" s="13"/>
      <c r="G116" s="13"/>
      <c r="H116" s="7"/>
      <c r="I116" s="7"/>
      <c r="J116" s="7"/>
      <c r="K116" s="7"/>
      <c r="L116" s="7"/>
      <c r="M116" s="7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>
      <c r="A117" s="3"/>
      <c r="B117" s="13"/>
      <c r="C117" s="13"/>
      <c r="D117" s="13"/>
      <c r="E117" s="13"/>
      <c r="F117" s="13"/>
      <c r="G117" s="13"/>
      <c r="H117" s="7"/>
      <c r="I117" s="7"/>
      <c r="J117" s="7"/>
      <c r="K117" s="7"/>
      <c r="L117" s="7"/>
      <c r="M117" s="7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>
      <c r="A118" s="3"/>
      <c r="B118" s="13"/>
      <c r="C118" s="13"/>
      <c r="D118" s="13"/>
      <c r="E118" s="13"/>
      <c r="F118" s="13"/>
      <c r="G118" s="13"/>
      <c r="H118" s="7"/>
      <c r="I118" s="7"/>
      <c r="J118" s="7"/>
      <c r="K118" s="7"/>
      <c r="L118" s="7"/>
      <c r="M118" s="7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>
      <c r="A119" s="3"/>
      <c r="B119" s="13"/>
      <c r="C119" s="13"/>
      <c r="D119" s="13"/>
      <c r="E119" s="13"/>
      <c r="F119" s="13"/>
      <c r="G119" s="13"/>
      <c r="H119" s="7"/>
      <c r="I119" s="7"/>
      <c r="J119" s="7"/>
      <c r="K119" s="7"/>
      <c r="L119" s="7"/>
      <c r="M119" s="7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>
      <c r="A120" s="3"/>
      <c r="B120" s="13"/>
      <c r="C120" s="13"/>
      <c r="D120" s="13"/>
      <c r="E120" s="13"/>
      <c r="F120" s="13"/>
      <c r="G120" s="13"/>
      <c r="H120" s="7"/>
      <c r="I120" s="7"/>
      <c r="J120" s="7"/>
      <c r="K120" s="7"/>
      <c r="L120" s="7"/>
      <c r="M120" s="7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>
      <c r="A121" s="3"/>
      <c r="B121" s="13"/>
      <c r="C121" s="13"/>
      <c r="D121" s="13"/>
      <c r="E121" s="13"/>
      <c r="F121" s="13"/>
      <c r="G121" s="13"/>
      <c r="H121" s="7"/>
      <c r="I121" s="7"/>
      <c r="J121" s="7"/>
      <c r="K121" s="7"/>
      <c r="L121" s="7"/>
      <c r="M121" s="7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>
      <c r="A122" s="3"/>
      <c r="B122" s="13"/>
      <c r="C122" s="13"/>
      <c r="D122" s="13"/>
      <c r="E122" s="13"/>
      <c r="F122" s="13"/>
      <c r="G122" s="13"/>
      <c r="H122" s="7"/>
      <c r="I122" s="7"/>
      <c r="J122" s="7"/>
      <c r="K122" s="7"/>
      <c r="L122" s="7"/>
      <c r="M122" s="7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>
      <c r="A123" s="3"/>
      <c r="B123" s="13"/>
      <c r="C123" s="13"/>
      <c r="D123" s="13"/>
      <c r="E123" s="13"/>
      <c r="F123" s="13"/>
      <c r="G123" s="13"/>
      <c r="H123" s="7"/>
      <c r="I123" s="7"/>
      <c r="J123" s="7"/>
      <c r="K123" s="7"/>
      <c r="L123" s="7"/>
      <c r="M123" s="7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>
      <c r="A124" s="5"/>
      <c r="B124" s="13"/>
      <c r="C124" s="13"/>
      <c r="D124" s="13"/>
      <c r="E124" s="13"/>
      <c r="F124" s="13"/>
      <c r="G124" s="13"/>
      <c r="H124" s="7"/>
      <c r="I124" s="7"/>
      <c r="J124" s="7"/>
      <c r="K124" s="7"/>
      <c r="L124" s="7"/>
      <c r="M124" s="7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>
      <c r="A125" s="3"/>
      <c r="B125" s="13"/>
      <c r="C125" s="13"/>
      <c r="D125" s="13"/>
      <c r="E125" s="13"/>
      <c r="F125" s="13"/>
      <c r="G125" s="13"/>
      <c r="H125" s="7"/>
      <c r="I125" s="7"/>
      <c r="J125" s="7"/>
      <c r="K125" s="7"/>
      <c r="L125" s="7"/>
      <c r="M125" s="7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6" customHeight="1">
      <c r="A126" s="10"/>
      <c r="B126" s="11"/>
      <c r="C126" s="11"/>
      <c r="D126" s="11"/>
      <c r="E126" s="11"/>
      <c r="F126" s="10"/>
      <c r="G126" s="10"/>
      <c r="H126" s="5"/>
      <c r="I126" s="7"/>
      <c r="J126" s="7"/>
      <c r="K126" s="7"/>
      <c r="L126" s="7"/>
      <c r="M126" s="7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>
      <c r="A127" s="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>
      <c r="A128" s="3"/>
      <c r="B128" s="12"/>
      <c r="C128" s="12"/>
      <c r="D128" s="12"/>
      <c r="E128" s="12"/>
      <c r="F128" s="12"/>
      <c r="G128" s="12"/>
      <c r="H128" s="7"/>
      <c r="I128" s="7"/>
      <c r="J128" s="7"/>
      <c r="K128" s="7"/>
      <c r="L128" s="7"/>
      <c r="M128" s="7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>
      <c r="A129" s="3"/>
      <c r="B129" s="9"/>
      <c r="C129" s="9"/>
      <c r="D129" s="9"/>
      <c r="E129" s="9"/>
      <c r="F129" s="9"/>
      <c r="G129" s="9"/>
      <c r="H129" s="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6" customHeight="1">
      <c r="A130" s="10"/>
      <c r="B130" s="11"/>
      <c r="C130" s="11"/>
      <c r="D130" s="11"/>
      <c r="E130" s="11"/>
      <c r="F130" s="10"/>
      <c r="G130" s="10"/>
      <c r="H130" s="5"/>
      <c r="I130" s="7"/>
      <c r="J130" s="7"/>
      <c r="K130" s="7"/>
      <c r="L130" s="7"/>
      <c r="M130" s="7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>
      <c r="A131" s="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>
      <c r="A132" s="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>
      <c r="A133" s="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>
      <c r="A134" s="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>
      <c r="A135" s="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>
      <c r="A136" s="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>
      <c r="A137" s="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13" ht="15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ht="15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ht="15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5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5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5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5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5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5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5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ht="15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5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ht="15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ht="15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ht="15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ht="15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5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5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</sheetData>
  <printOptions/>
  <pageMargins left="0.5" right="0.5" top="0.5" bottom="0.5" header="0.5" footer="0.5"/>
  <pageSetup horizontalDpi="300" verticalDpi="3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1999-11-25T05:45:06Z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