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75-94" sheetId="1" r:id="rId1"/>
    <sheet name="Virginia-North Carolina 1975-94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1">'Virginia-North Carolina 1975-94'!$A$1:$X$65</definedName>
    <definedName name="Print_Area_MI" localSheetId="1">'Virginia-North Carolina 1975-94'!$A$1:$O$63</definedName>
  </definedNames>
  <calcPr fullCalcOnLoad="1"/>
</workbook>
</file>

<file path=xl/sharedStrings.xml><?xml version="1.0" encoding="utf-8"?>
<sst xmlns="http://schemas.openxmlformats.org/spreadsheetml/2006/main" count="131" uniqueCount="44">
  <si>
    <t xml:space="preserve">                   Item</t>
  </si>
  <si>
    <t xml:space="preserve"> </t>
  </si>
  <si>
    <t>Dollars per planted acre</t>
  </si>
  <si>
    <t>Gross value of production:</t>
  </si>
  <si>
    <t xml:space="preserve">  Peanuts</t>
  </si>
  <si>
    <t xml:space="preserve">  Peanut hay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</si>
  <si>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</si>
  <si>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</si>
  <si>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</si>
  <si>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</si>
  <si>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</si>
  <si>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</si>
  <si>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</si>
  <si>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</si>
  <si>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</si>
  <si>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Drying</t>
  </si>
  <si>
    <t xml:space="preserve">  Other variable cash expenses  2/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</si>
  <si>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</si>
  <si>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</si>
  <si>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</si>
  <si>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</si>
  <si>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</si>
  <si>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</si>
  <si>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</si>
  <si>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(dollars/lb.)</t>
  </si>
  <si>
    <t>Yield (lbs./planted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</si>
  <si>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</si>
  <si>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</si>
  <si>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</si>
  <si>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</si>
  <si>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</si>
  <si>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</si>
  <si>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Peanut quota</t>
  </si>
  <si>
    <t>N/A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</si>
  <si>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</si>
  <si>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</si>
  <si>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</si>
  <si>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Cost of purchased irrigation water.</t>
  </si>
  <si>
    <t>N/A = not available.</t>
  </si>
  <si>
    <t>Peanut production cash costs and returns, Southeast, 1975-94</t>
  </si>
  <si>
    <t>Peanut production economic costs and returns, Southeast, 1975-94</t>
  </si>
  <si>
    <t>Peanut production cash costs and returns, Virginia and North Carolina, 1975-94</t>
  </si>
  <si>
    <t>Peanut production economic costs and returns, Virginia and North Carolina, 1975-94</t>
  </si>
  <si>
    <t>1/ Cost of custom operations and technical services.   2/ Cost of purchased irrigation water.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</si>
</sst>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3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fill"/>
      <protection/>
    </xf>
    <xf numFmtId="39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6640625" style="0" customWidth="1"/>
    <col min="2" max="7" width="8.77734375" style="0" customWidth="1"/>
    <col min="8" max="8" width="8.6640625" style="0" customWidth="1"/>
    <col min="9" max="10" width="8.77734375" style="0" customWidth="1"/>
    <col min="11" max="11" width="8.6640625" style="0" customWidth="1"/>
    <col min="12" max="24" width="8.77734375" style="0" customWidth="1"/>
  </cols>
  <sheetData>
    <row r="1" spans="1:24" ht="15.75">
      <c r="A1" s="1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6"/>
      <c r="X1" s="16"/>
    </row>
    <row r="2" spans="1:24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"/>
      <c r="W2" s="17"/>
      <c r="X2" s="17"/>
    </row>
    <row r="3" spans="1:24" ht="15.75">
      <c r="A3" s="5" t="s">
        <v>0</v>
      </c>
      <c r="B3" s="7">
        <v>1975</v>
      </c>
      <c r="C3" s="7">
        <v>1976</v>
      </c>
      <c r="D3" s="7">
        <v>1977</v>
      </c>
      <c r="E3" s="7">
        <v>1978</v>
      </c>
      <c r="F3" s="7">
        <v>1979</v>
      </c>
      <c r="G3" s="7">
        <v>1980</v>
      </c>
      <c r="H3" s="7">
        <v>1981</v>
      </c>
      <c r="I3" s="7">
        <v>1982</v>
      </c>
      <c r="J3" s="7">
        <v>1983</v>
      </c>
      <c r="K3" s="7">
        <v>1984</v>
      </c>
      <c r="L3" s="7">
        <v>1985</v>
      </c>
      <c r="M3" s="7">
        <v>1986</v>
      </c>
      <c r="N3" s="7">
        <v>1987</v>
      </c>
      <c r="O3" s="7">
        <v>1988</v>
      </c>
      <c r="P3" s="7">
        <v>1989</v>
      </c>
      <c r="Q3" s="7">
        <v>1990</v>
      </c>
      <c r="R3" s="7">
        <v>1991</v>
      </c>
      <c r="S3" s="7">
        <v>1992</v>
      </c>
      <c r="T3" s="7">
        <v>1993</v>
      </c>
      <c r="U3" s="7">
        <v>1994</v>
      </c>
      <c r="V3" s="18"/>
      <c r="W3" s="18"/>
      <c r="X3" s="18"/>
    </row>
    <row r="4" spans="1:24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7"/>
      <c r="W4" s="17"/>
      <c r="X4" s="17"/>
    </row>
    <row r="5" spans="1:24" ht="15.75">
      <c r="A5" s="6"/>
      <c r="B5" s="6"/>
      <c r="C5" s="6"/>
      <c r="D5" s="6"/>
      <c r="E5" s="6"/>
      <c r="F5" s="6"/>
      <c r="G5" s="6"/>
      <c r="H5" s="5" t="s">
        <v>1</v>
      </c>
      <c r="I5" s="6"/>
      <c r="J5" s="6"/>
      <c r="K5" s="5" t="s">
        <v>2</v>
      </c>
      <c r="L5" s="6"/>
      <c r="O5" s="6"/>
      <c r="P5" s="6"/>
      <c r="Q5" s="6"/>
      <c r="R5" s="6"/>
      <c r="S5" s="6"/>
      <c r="T5" s="6"/>
      <c r="U5" s="6"/>
      <c r="V5" s="16"/>
      <c r="W5" s="16"/>
      <c r="X5" s="16"/>
    </row>
    <row r="6" spans="1:24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6"/>
      <c r="W6" s="16"/>
      <c r="X6" s="16"/>
    </row>
    <row r="7" spans="1:24" ht="15.75">
      <c r="A7" s="5" t="s">
        <v>4</v>
      </c>
      <c r="B7" s="8">
        <f aca="true" t="shared" si="0" ref="B7:U7">(B32)*(B33)</f>
        <v>580.83</v>
      </c>
      <c r="C7" s="8">
        <f t="shared" si="0"/>
        <v>528.96</v>
      </c>
      <c r="D7" s="8">
        <f t="shared" si="0"/>
        <v>563.4</v>
      </c>
      <c r="E7" s="8">
        <f t="shared" si="0"/>
        <v>619.6</v>
      </c>
      <c r="F7" s="8">
        <f t="shared" si="0"/>
        <v>619</v>
      </c>
      <c r="G7" s="8">
        <f t="shared" si="0"/>
        <v>387.1626</v>
      </c>
      <c r="H7" s="8">
        <f t="shared" si="0"/>
        <v>768.4875000000001</v>
      </c>
      <c r="I7" s="8">
        <f t="shared" si="0"/>
        <v>746.4264000000001</v>
      </c>
      <c r="J7" s="8">
        <f t="shared" si="0"/>
        <v>621.6486000000001</v>
      </c>
      <c r="K7" s="8">
        <f t="shared" si="0"/>
        <v>772.5935999999999</v>
      </c>
      <c r="L7" s="8">
        <f t="shared" si="0"/>
        <v>657.7956</v>
      </c>
      <c r="M7" s="8">
        <f t="shared" si="0"/>
        <v>667.7888</v>
      </c>
      <c r="N7" s="8">
        <f t="shared" si="0"/>
        <v>667.0552000000001</v>
      </c>
      <c r="O7" s="8">
        <f t="shared" si="0"/>
        <v>715.7640000000001</v>
      </c>
      <c r="P7" s="8">
        <f t="shared" si="0"/>
        <v>691.47</v>
      </c>
      <c r="Q7" s="8">
        <f t="shared" si="0"/>
        <v>583.8480000000001</v>
      </c>
      <c r="R7" s="8">
        <f t="shared" si="0"/>
        <v>671.1039000000001</v>
      </c>
      <c r="S7" s="8">
        <f t="shared" si="0"/>
        <v>806.4989999999999</v>
      </c>
      <c r="T7" s="8">
        <f t="shared" si="0"/>
        <v>605.976</v>
      </c>
      <c r="U7" s="8">
        <f t="shared" si="0"/>
        <v>754.1912000000001</v>
      </c>
      <c r="V7" s="19"/>
      <c r="W7" s="19"/>
      <c r="X7" s="19"/>
    </row>
    <row r="8" spans="1:24" ht="15.75">
      <c r="A8" s="5" t="s">
        <v>5</v>
      </c>
      <c r="B8" s="8">
        <v>16.09</v>
      </c>
      <c r="C8" s="8">
        <v>16.53</v>
      </c>
      <c r="D8" s="8">
        <v>15.47</v>
      </c>
      <c r="E8" s="8">
        <v>15.49</v>
      </c>
      <c r="F8" s="8">
        <v>15.48</v>
      </c>
      <c r="G8" s="8">
        <v>10.01</v>
      </c>
      <c r="H8" s="8">
        <v>10.87</v>
      </c>
      <c r="I8" s="8">
        <v>11.41</v>
      </c>
      <c r="J8" s="8">
        <v>17.91</v>
      </c>
      <c r="K8" s="8">
        <v>17.82</v>
      </c>
      <c r="L8" s="8">
        <v>17.08</v>
      </c>
      <c r="M8" s="8">
        <v>9.35</v>
      </c>
      <c r="N8" s="8">
        <v>10.57</v>
      </c>
      <c r="O8" s="8">
        <v>14.36</v>
      </c>
      <c r="P8" s="8">
        <v>11.68</v>
      </c>
      <c r="Q8" s="8">
        <v>11.48</v>
      </c>
      <c r="R8" s="8">
        <v>6.1</v>
      </c>
      <c r="S8" s="7">
        <v>6.39</v>
      </c>
      <c r="T8" s="8">
        <v>7.52</v>
      </c>
      <c r="U8" s="8">
        <v>8.39</v>
      </c>
      <c r="V8" s="19"/>
      <c r="W8" s="19"/>
      <c r="X8" s="19"/>
    </row>
    <row r="9" spans="1:24" ht="15.75">
      <c r="A9" s="5" t="s">
        <v>6</v>
      </c>
      <c r="B9" s="8">
        <f aca="true" t="shared" si="1" ref="B9:U9">SUM(B7:B8)</f>
        <v>596.9200000000001</v>
      </c>
      <c r="C9" s="8">
        <f t="shared" si="1"/>
        <v>545.49</v>
      </c>
      <c r="D9" s="8">
        <f t="shared" si="1"/>
        <v>578.87</v>
      </c>
      <c r="E9" s="8">
        <f t="shared" si="1"/>
        <v>635.09</v>
      </c>
      <c r="F9" s="8">
        <f t="shared" si="1"/>
        <v>634.48</v>
      </c>
      <c r="G9" s="8">
        <f t="shared" si="1"/>
        <v>397.1726</v>
      </c>
      <c r="H9" s="8">
        <f t="shared" si="1"/>
        <v>779.3575000000001</v>
      </c>
      <c r="I9" s="8">
        <f t="shared" si="1"/>
        <v>757.8364</v>
      </c>
      <c r="J9" s="8">
        <f t="shared" si="1"/>
        <v>639.5586000000001</v>
      </c>
      <c r="K9" s="8">
        <f t="shared" si="1"/>
        <v>790.4136</v>
      </c>
      <c r="L9" s="8">
        <f t="shared" si="1"/>
        <v>674.8756000000001</v>
      </c>
      <c r="M9" s="8">
        <f t="shared" si="1"/>
        <v>677.1388000000001</v>
      </c>
      <c r="N9" s="8">
        <f t="shared" si="1"/>
        <v>677.6252000000002</v>
      </c>
      <c r="O9" s="8">
        <f t="shared" si="1"/>
        <v>730.1240000000001</v>
      </c>
      <c r="P9" s="8">
        <f t="shared" si="1"/>
        <v>703.15</v>
      </c>
      <c r="Q9" s="8">
        <f t="shared" si="1"/>
        <v>595.3280000000001</v>
      </c>
      <c r="R9" s="8">
        <f t="shared" si="1"/>
        <v>677.2039000000001</v>
      </c>
      <c r="S9" s="8">
        <f t="shared" si="1"/>
        <v>812.8889999999999</v>
      </c>
      <c r="T9" s="8">
        <f t="shared" si="1"/>
        <v>613.496</v>
      </c>
      <c r="U9" s="8">
        <f t="shared" si="1"/>
        <v>762.5812000000001</v>
      </c>
      <c r="V9" s="19"/>
      <c r="W9" s="19"/>
      <c r="X9" s="19"/>
    </row>
    <row r="10" spans="1:24" ht="15.75">
      <c r="A10" s="6"/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6"/>
      <c r="V10" s="16"/>
      <c r="W10" s="19"/>
      <c r="X10" s="19"/>
    </row>
    <row r="11" spans="1:24" ht="15.75">
      <c r="A11" s="5" t="s">
        <v>7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8"/>
      <c r="N11" s="8"/>
      <c r="O11" s="8"/>
      <c r="P11" s="8"/>
      <c r="Q11" s="8"/>
      <c r="R11" s="8"/>
      <c r="S11" s="6"/>
      <c r="T11" s="6"/>
      <c r="U11" s="6"/>
      <c r="V11" s="16"/>
      <c r="W11" s="19"/>
      <c r="X11" s="19"/>
    </row>
    <row r="12" spans="1:24" ht="15.75">
      <c r="A12" s="5" t="s">
        <v>8</v>
      </c>
      <c r="B12" s="8">
        <v>39.11</v>
      </c>
      <c r="C12" s="8">
        <v>45.3</v>
      </c>
      <c r="D12" s="8">
        <v>63.06</v>
      </c>
      <c r="E12" s="8">
        <v>64.19</v>
      </c>
      <c r="F12" s="8">
        <v>66.02</v>
      </c>
      <c r="G12" s="8">
        <v>76.21</v>
      </c>
      <c r="H12" s="8">
        <v>78.97</v>
      </c>
      <c r="I12" s="8">
        <v>62.59</v>
      </c>
      <c r="J12" s="8">
        <v>65.37</v>
      </c>
      <c r="K12" s="8">
        <v>77.29</v>
      </c>
      <c r="L12" s="8">
        <v>61.54</v>
      </c>
      <c r="M12" s="8">
        <v>67.08</v>
      </c>
      <c r="N12" s="8">
        <v>86.27</v>
      </c>
      <c r="O12" s="8">
        <v>74.97</v>
      </c>
      <c r="P12" s="8">
        <v>74.25</v>
      </c>
      <c r="Q12" s="8">
        <v>76.23</v>
      </c>
      <c r="R12" s="8">
        <v>116.56</v>
      </c>
      <c r="S12" s="8">
        <v>73.86</v>
      </c>
      <c r="T12" s="8">
        <v>73.75</v>
      </c>
      <c r="U12" s="8">
        <v>80.39</v>
      </c>
      <c r="V12" s="19"/>
      <c r="W12" s="19"/>
      <c r="X12" s="19"/>
    </row>
    <row r="13" spans="1:24" ht="15.75">
      <c r="A13" s="5" t="s">
        <v>9</v>
      </c>
      <c r="B13" s="8">
        <v>34.16</v>
      </c>
      <c r="C13" s="8">
        <v>38.56</v>
      </c>
      <c r="D13" s="8">
        <v>45.22</v>
      </c>
      <c r="E13" s="8">
        <v>47.17</v>
      </c>
      <c r="F13" s="8">
        <v>48.41</v>
      </c>
      <c r="G13" s="8">
        <v>54.47</v>
      </c>
      <c r="H13" s="8">
        <v>43.48</v>
      </c>
      <c r="I13" s="8">
        <v>41.3</v>
      </c>
      <c r="J13" s="8">
        <v>39.08</v>
      </c>
      <c r="K13" s="8">
        <v>41.81</v>
      </c>
      <c r="L13" s="8">
        <v>39.57</v>
      </c>
      <c r="M13" s="8">
        <v>30.4</v>
      </c>
      <c r="N13" s="8">
        <v>29.54</v>
      </c>
      <c r="O13" s="8">
        <v>34.39</v>
      </c>
      <c r="P13" s="8">
        <v>34.48</v>
      </c>
      <c r="Q13" s="8">
        <v>31.9</v>
      </c>
      <c r="R13" s="8">
        <v>45.27</v>
      </c>
      <c r="S13" s="8">
        <v>43.22</v>
      </c>
      <c r="T13" s="8">
        <v>42.31</v>
      </c>
      <c r="U13" s="8">
        <v>44.6</v>
      </c>
      <c r="V13" s="19"/>
      <c r="W13" s="19"/>
      <c r="X13" s="19"/>
    </row>
    <row r="14" spans="1:24" ht="15.75">
      <c r="A14" s="5" t="s">
        <v>10</v>
      </c>
      <c r="B14" s="8">
        <v>68.44</v>
      </c>
      <c r="C14" s="8">
        <v>71.44</v>
      </c>
      <c r="D14" s="8">
        <v>73.09</v>
      </c>
      <c r="E14" s="8">
        <v>80.18</v>
      </c>
      <c r="F14" s="8">
        <v>81.85</v>
      </c>
      <c r="G14" s="8">
        <v>87.08</v>
      </c>
      <c r="H14" s="8">
        <v>94.39</v>
      </c>
      <c r="I14" s="8">
        <v>101.26</v>
      </c>
      <c r="J14" s="8">
        <v>106.6</v>
      </c>
      <c r="K14" s="8">
        <v>108.81</v>
      </c>
      <c r="L14" s="8">
        <v>108.82</v>
      </c>
      <c r="M14" s="8">
        <v>80.13</v>
      </c>
      <c r="N14" s="8">
        <v>78.23</v>
      </c>
      <c r="O14" s="8">
        <v>79.5</v>
      </c>
      <c r="P14" s="8">
        <v>83.23</v>
      </c>
      <c r="Q14" s="8">
        <v>87.57</v>
      </c>
      <c r="R14" s="8">
        <v>97.63</v>
      </c>
      <c r="S14" s="8">
        <v>101.82</v>
      </c>
      <c r="T14" s="8">
        <v>104.26</v>
      </c>
      <c r="U14" s="8">
        <v>103.18</v>
      </c>
      <c r="V14" s="19"/>
      <c r="W14" s="19"/>
      <c r="X14" s="19"/>
    </row>
    <row r="15" spans="1:27" ht="15.75">
      <c r="A15" s="5" t="s">
        <v>11</v>
      </c>
      <c r="B15" s="8">
        <v>3.9</v>
      </c>
      <c r="C15" s="8">
        <v>3.81</v>
      </c>
      <c r="D15" s="8">
        <v>4.19</v>
      </c>
      <c r="E15" s="8">
        <v>4.92</v>
      </c>
      <c r="F15" s="8">
        <v>5.27</v>
      </c>
      <c r="G15" s="8">
        <v>5.5</v>
      </c>
      <c r="H15" s="8">
        <v>6.22</v>
      </c>
      <c r="I15" s="8">
        <v>7.34</v>
      </c>
      <c r="J15" s="8">
        <v>7.38</v>
      </c>
      <c r="K15" s="8">
        <v>7.53</v>
      </c>
      <c r="L15" s="8">
        <v>6.62</v>
      </c>
      <c r="M15" s="8">
        <v>9.68</v>
      </c>
      <c r="N15" s="8">
        <v>9.73</v>
      </c>
      <c r="O15" s="8">
        <v>9.96</v>
      </c>
      <c r="P15" s="8">
        <v>10.45</v>
      </c>
      <c r="Q15" s="8">
        <v>10.78</v>
      </c>
      <c r="R15" s="8">
        <v>6.88</v>
      </c>
      <c r="S15" s="8">
        <v>6.5</v>
      </c>
      <c r="T15" s="8">
        <v>6.63</v>
      </c>
      <c r="U15" s="8">
        <v>7.23</v>
      </c>
      <c r="V15" s="19"/>
      <c r="W15" s="19"/>
      <c r="X15" s="19"/>
      <c r="AA15" s="1" t="s">
        <v>1</v>
      </c>
    </row>
    <row r="16" spans="1:24" ht="15.75">
      <c r="A16" s="5" t="s">
        <v>12</v>
      </c>
      <c r="B16" s="8">
        <v>16.04</v>
      </c>
      <c r="C16" s="8">
        <v>15.45</v>
      </c>
      <c r="D16" s="8">
        <v>16.86</v>
      </c>
      <c r="E16" s="8">
        <v>19.53</v>
      </c>
      <c r="F16" s="8">
        <v>29.07</v>
      </c>
      <c r="G16" s="8">
        <v>39.03</v>
      </c>
      <c r="H16" s="8">
        <v>34.44</v>
      </c>
      <c r="I16" s="8">
        <v>31.4</v>
      </c>
      <c r="J16" s="8">
        <v>27.66</v>
      </c>
      <c r="K16" s="8">
        <v>22.5</v>
      </c>
      <c r="L16" s="8">
        <v>25.29</v>
      </c>
      <c r="M16" s="8">
        <v>25.41</v>
      </c>
      <c r="N16" s="8">
        <v>33.25</v>
      </c>
      <c r="O16" s="8">
        <v>32.16</v>
      </c>
      <c r="P16" s="8">
        <v>35.7</v>
      </c>
      <c r="Q16" s="8">
        <v>35.94</v>
      </c>
      <c r="R16" s="8">
        <v>31.98</v>
      </c>
      <c r="S16" s="8">
        <v>29.84</v>
      </c>
      <c r="T16" s="8">
        <v>22.49</v>
      </c>
      <c r="U16" s="8">
        <v>27.15</v>
      </c>
      <c r="V16" s="19"/>
      <c r="W16" s="19"/>
      <c r="X16" s="19"/>
    </row>
    <row r="17" spans="1:24" ht="15.75">
      <c r="A17" s="5" t="s">
        <v>13</v>
      </c>
      <c r="B17" s="8">
        <v>19.53</v>
      </c>
      <c r="C17" s="8">
        <v>17.35</v>
      </c>
      <c r="D17" s="8">
        <v>17.63</v>
      </c>
      <c r="E17" s="8">
        <v>20.14</v>
      </c>
      <c r="F17" s="8">
        <v>21.66</v>
      </c>
      <c r="G17" s="8">
        <v>23.04</v>
      </c>
      <c r="H17" s="8">
        <v>16.41</v>
      </c>
      <c r="I17" s="8">
        <v>17.56</v>
      </c>
      <c r="J17" s="8">
        <v>18.47</v>
      </c>
      <c r="K17" s="8">
        <v>15.95</v>
      </c>
      <c r="L17" s="8">
        <v>15.14</v>
      </c>
      <c r="M17" s="8">
        <v>17.69</v>
      </c>
      <c r="N17" s="8">
        <v>17.87</v>
      </c>
      <c r="O17" s="8">
        <v>18.93</v>
      </c>
      <c r="P17" s="8">
        <v>19.85</v>
      </c>
      <c r="Q17" s="8">
        <v>19.97</v>
      </c>
      <c r="R17" s="8">
        <v>24.43</v>
      </c>
      <c r="S17" s="8">
        <v>25.71</v>
      </c>
      <c r="T17" s="8">
        <v>24.95</v>
      </c>
      <c r="U17" s="8">
        <v>26.92</v>
      </c>
      <c r="V17" s="19"/>
      <c r="W17" s="19"/>
      <c r="X17" s="19"/>
    </row>
    <row r="18" spans="1:24" ht="15.75">
      <c r="A18" s="5" t="s">
        <v>14</v>
      </c>
      <c r="B18" s="8">
        <v>9.29</v>
      </c>
      <c r="C18" s="8">
        <v>9.4</v>
      </c>
      <c r="D18" s="8">
        <v>14.82</v>
      </c>
      <c r="E18" s="8">
        <v>15.44</v>
      </c>
      <c r="F18" s="8">
        <v>16.66</v>
      </c>
      <c r="G18" s="8">
        <v>17.05</v>
      </c>
      <c r="H18" s="8">
        <v>14.04</v>
      </c>
      <c r="I18" s="8">
        <v>13.59</v>
      </c>
      <c r="J18" s="8">
        <v>13.67</v>
      </c>
      <c r="K18" s="8">
        <v>13.33</v>
      </c>
      <c r="L18" s="8">
        <v>13.87</v>
      </c>
      <c r="M18" s="8">
        <v>28.03</v>
      </c>
      <c r="N18" s="8">
        <v>29.35</v>
      </c>
      <c r="O18" s="8">
        <v>31.25</v>
      </c>
      <c r="P18" s="8">
        <v>29.53</v>
      </c>
      <c r="Q18" s="8">
        <v>31.05</v>
      </c>
      <c r="R18" s="8">
        <v>38.07</v>
      </c>
      <c r="S18" s="8">
        <v>38.64</v>
      </c>
      <c r="T18" s="8">
        <v>37.72</v>
      </c>
      <c r="U18" s="8">
        <v>40.42</v>
      </c>
      <c r="V18" s="19"/>
      <c r="W18" s="19"/>
      <c r="X18" s="19"/>
    </row>
    <row r="19" spans="1:24" ht="15.75">
      <c r="A19" s="5" t="s">
        <v>15</v>
      </c>
      <c r="B19" s="8">
        <v>25.07</v>
      </c>
      <c r="C19" s="8">
        <v>24.14</v>
      </c>
      <c r="D19" s="8">
        <v>26.35</v>
      </c>
      <c r="E19" s="8">
        <v>30.52</v>
      </c>
      <c r="F19" s="8">
        <v>36.97</v>
      </c>
      <c r="G19" s="8">
        <v>22.62</v>
      </c>
      <c r="H19" s="8">
        <v>44.81</v>
      </c>
      <c r="I19" s="8">
        <v>42.51</v>
      </c>
      <c r="J19" s="8">
        <v>35.3</v>
      </c>
      <c r="K19" s="8">
        <v>41.93</v>
      </c>
      <c r="L19" s="8">
        <v>40.5</v>
      </c>
      <c r="M19" s="8">
        <v>23.27</v>
      </c>
      <c r="N19" s="8">
        <v>22.93</v>
      </c>
      <c r="O19" s="8">
        <v>24.32</v>
      </c>
      <c r="P19" s="8">
        <v>24.62</v>
      </c>
      <c r="Q19" s="8">
        <v>16.94</v>
      </c>
      <c r="R19" s="8">
        <v>13.83</v>
      </c>
      <c r="S19" s="8">
        <v>15.01</v>
      </c>
      <c r="T19" s="8">
        <v>11.29</v>
      </c>
      <c r="U19" s="8">
        <v>14.93</v>
      </c>
      <c r="V19" s="19"/>
      <c r="W19" s="19"/>
      <c r="X19" s="19"/>
    </row>
    <row r="20" spans="1:24" ht="15.75">
      <c r="A20" s="5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0.11</v>
      </c>
      <c r="I20" s="8">
        <v>0.27</v>
      </c>
      <c r="J20" s="8">
        <v>0.27</v>
      </c>
      <c r="K20" s="8">
        <v>0.27</v>
      </c>
      <c r="L20" s="8">
        <v>0.27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0.04</v>
      </c>
      <c r="S20" s="8">
        <v>0.04</v>
      </c>
      <c r="T20" s="8">
        <v>0.05</v>
      </c>
      <c r="U20" s="8">
        <v>0.05</v>
      </c>
      <c r="V20" s="19"/>
      <c r="W20" s="19"/>
      <c r="X20" s="19"/>
    </row>
    <row r="21" spans="1:24" ht="15.75">
      <c r="A21" s="5" t="s">
        <v>17</v>
      </c>
      <c r="B21" s="8">
        <f aca="true" t="shared" si="2" ref="B21:U21">SUM(B12:B20)</f>
        <v>215.53999999999996</v>
      </c>
      <c r="C21" s="8">
        <f t="shared" si="2"/>
        <v>225.45</v>
      </c>
      <c r="D21" s="8">
        <f t="shared" si="2"/>
        <v>261.22</v>
      </c>
      <c r="E21" s="8">
        <f t="shared" si="2"/>
        <v>282.09</v>
      </c>
      <c r="F21" s="8">
        <f t="shared" si="2"/>
        <v>305.90999999999997</v>
      </c>
      <c r="G21" s="8">
        <f t="shared" si="2"/>
        <v>325</v>
      </c>
      <c r="H21" s="8">
        <f t="shared" si="2"/>
        <v>332.87000000000006</v>
      </c>
      <c r="I21" s="8">
        <f t="shared" si="2"/>
        <v>317.81999999999994</v>
      </c>
      <c r="J21" s="8">
        <f t="shared" si="2"/>
        <v>313.8</v>
      </c>
      <c r="K21" s="8">
        <f t="shared" si="2"/>
        <v>329.42</v>
      </c>
      <c r="L21" s="8">
        <f t="shared" si="2"/>
        <v>311.62</v>
      </c>
      <c r="M21" s="8">
        <f t="shared" si="2"/>
        <v>281.68999999999994</v>
      </c>
      <c r="N21" s="8">
        <f t="shared" si="2"/>
        <v>307.17</v>
      </c>
      <c r="O21" s="8">
        <f t="shared" si="2"/>
        <v>305.48</v>
      </c>
      <c r="P21" s="8">
        <f t="shared" si="2"/>
        <v>312.11</v>
      </c>
      <c r="Q21" s="8">
        <f t="shared" si="2"/>
        <v>310.38</v>
      </c>
      <c r="R21" s="8">
        <f t="shared" si="2"/>
        <v>374.69000000000005</v>
      </c>
      <c r="S21" s="8">
        <f t="shared" si="2"/>
        <v>334.64</v>
      </c>
      <c r="T21" s="8">
        <f t="shared" si="2"/>
        <v>323.45000000000005</v>
      </c>
      <c r="U21" s="8">
        <f t="shared" si="2"/>
        <v>344.87000000000006</v>
      </c>
      <c r="V21" s="19"/>
      <c r="W21" s="19"/>
      <c r="X21" s="19"/>
    </row>
    <row r="22" spans="1:24" ht="15.75">
      <c r="A22" s="6"/>
      <c r="B22" s="6"/>
      <c r="C22" s="6"/>
      <c r="D22" s="6"/>
      <c r="E22" s="6"/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9" t="s">
        <v>1</v>
      </c>
      <c r="S22" s="9" t="s">
        <v>1</v>
      </c>
      <c r="T22" s="6"/>
      <c r="U22" s="6"/>
      <c r="V22" s="16"/>
      <c r="W22" s="19"/>
      <c r="X22" s="19"/>
    </row>
    <row r="23" spans="1:24" ht="15.75">
      <c r="A23" s="5" t="s">
        <v>18</v>
      </c>
      <c r="B23" s="8">
        <v>23.29</v>
      </c>
      <c r="C23" s="8">
        <v>24.34</v>
      </c>
      <c r="D23" s="8">
        <v>25.91</v>
      </c>
      <c r="E23" s="8">
        <v>27.74</v>
      </c>
      <c r="F23" s="8">
        <v>31.4</v>
      </c>
      <c r="G23" s="8">
        <v>18.17</v>
      </c>
      <c r="H23" s="8">
        <v>26.5</v>
      </c>
      <c r="I23" s="8">
        <v>27.14</v>
      </c>
      <c r="J23" s="8">
        <v>27.67</v>
      </c>
      <c r="K23" s="8">
        <v>28.14</v>
      </c>
      <c r="L23" s="8">
        <v>24.2</v>
      </c>
      <c r="M23" s="8">
        <v>35.07</v>
      </c>
      <c r="N23" s="8">
        <v>34.09</v>
      </c>
      <c r="O23" s="8">
        <v>36.17</v>
      </c>
      <c r="P23" s="8">
        <v>34.88</v>
      </c>
      <c r="Q23" s="8">
        <v>40.37</v>
      </c>
      <c r="R23" s="8">
        <v>19.58</v>
      </c>
      <c r="S23" s="8">
        <v>19.36</v>
      </c>
      <c r="T23" s="8">
        <v>15.95</v>
      </c>
      <c r="U23" s="8">
        <v>14.23</v>
      </c>
      <c r="V23" s="19"/>
      <c r="W23" s="19"/>
      <c r="X23" s="19"/>
    </row>
    <row r="24" spans="1:24" ht="15.75">
      <c r="A24" s="5" t="s">
        <v>19</v>
      </c>
      <c r="B24" s="8">
        <v>5.23</v>
      </c>
      <c r="C24" s="8">
        <v>5.61</v>
      </c>
      <c r="D24" s="8">
        <v>8.09</v>
      </c>
      <c r="E24" s="8">
        <v>7.91</v>
      </c>
      <c r="F24" s="8">
        <v>8.57</v>
      </c>
      <c r="G24" s="8">
        <v>8.42</v>
      </c>
      <c r="H24" s="8">
        <v>9</v>
      </c>
      <c r="I24" s="8">
        <v>9.38</v>
      </c>
      <c r="J24" s="8">
        <v>10.24</v>
      </c>
      <c r="K24" s="8">
        <v>10.17</v>
      </c>
      <c r="L24" s="8">
        <v>10.16</v>
      </c>
      <c r="M24" s="8">
        <v>12.24</v>
      </c>
      <c r="N24" s="8">
        <v>12.75</v>
      </c>
      <c r="O24" s="8">
        <v>13.01</v>
      </c>
      <c r="P24" s="8">
        <v>13.52</v>
      </c>
      <c r="Q24" s="8">
        <v>13.15</v>
      </c>
      <c r="R24" s="8">
        <v>19.62</v>
      </c>
      <c r="S24" s="8">
        <v>19.2</v>
      </c>
      <c r="T24" s="8">
        <v>17.8</v>
      </c>
      <c r="U24" s="8">
        <v>16.83</v>
      </c>
      <c r="V24" s="19"/>
      <c r="W24" s="19"/>
      <c r="X24" s="19"/>
    </row>
    <row r="25" spans="1:24" ht="15.75">
      <c r="A25" s="5" t="s">
        <v>20</v>
      </c>
      <c r="B25" s="8">
        <v>34.79</v>
      </c>
      <c r="C25" s="8">
        <v>33.38</v>
      </c>
      <c r="D25" s="8">
        <v>32.61</v>
      </c>
      <c r="E25" s="8">
        <v>34.59</v>
      </c>
      <c r="F25" s="8">
        <v>38.62</v>
      </c>
      <c r="G25" s="8">
        <v>43.23</v>
      </c>
      <c r="H25" s="8">
        <v>116.08</v>
      </c>
      <c r="I25" s="8">
        <v>104.25</v>
      </c>
      <c r="J25" s="8">
        <v>112.39</v>
      </c>
      <c r="K25" s="8">
        <v>65.56</v>
      </c>
      <c r="L25" s="8">
        <v>70.56</v>
      </c>
      <c r="M25" s="8">
        <v>74.73</v>
      </c>
      <c r="N25" s="8">
        <v>57.26</v>
      </c>
      <c r="O25" s="8">
        <v>52.65</v>
      </c>
      <c r="P25" s="8">
        <v>53.94</v>
      </c>
      <c r="Q25" s="8">
        <v>59.35</v>
      </c>
      <c r="R25" s="8">
        <v>49.02</v>
      </c>
      <c r="S25" s="8">
        <v>40.53</v>
      </c>
      <c r="T25" s="8">
        <v>41.01</v>
      </c>
      <c r="U25" s="8">
        <v>40.69</v>
      </c>
      <c r="V25" s="19"/>
      <c r="W25" s="19"/>
      <c r="X25" s="19"/>
    </row>
    <row r="26" spans="1:24" ht="15.75">
      <c r="A26" s="5" t="s">
        <v>21</v>
      </c>
      <c r="B26" s="8">
        <f aca="true" t="shared" si="3" ref="B26:U26">SUM(B23:B25)</f>
        <v>63.31</v>
      </c>
      <c r="C26" s="8">
        <f t="shared" si="3"/>
        <v>63.33</v>
      </c>
      <c r="D26" s="8">
        <f t="shared" si="3"/>
        <v>66.61</v>
      </c>
      <c r="E26" s="8">
        <f t="shared" si="3"/>
        <v>70.24000000000001</v>
      </c>
      <c r="F26" s="8">
        <f t="shared" si="3"/>
        <v>78.59</v>
      </c>
      <c r="G26" s="8">
        <f t="shared" si="3"/>
        <v>69.82</v>
      </c>
      <c r="H26" s="8">
        <f t="shared" si="3"/>
        <v>151.57999999999998</v>
      </c>
      <c r="I26" s="8">
        <f t="shared" si="3"/>
        <v>140.77</v>
      </c>
      <c r="J26" s="8">
        <f t="shared" si="3"/>
        <v>150.3</v>
      </c>
      <c r="K26" s="8">
        <f t="shared" si="3"/>
        <v>103.87</v>
      </c>
      <c r="L26" s="8">
        <f t="shared" si="3"/>
        <v>104.92</v>
      </c>
      <c r="M26" s="8">
        <f t="shared" si="3"/>
        <v>122.04</v>
      </c>
      <c r="N26" s="8">
        <f t="shared" si="3"/>
        <v>104.1</v>
      </c>
      <c r="O26" s="8">
        <f t="shared" si="3"/>
        <v>101.83</v>
      </c>
      <c r="P26" s="8">
        <f t="shared" si="3"/>
        <v>102.34</v>
      </c>
      <c r="Q26" s="8">
        <f t="shared" si="3"/>
        <v>112.87</v>
      </c>
      <c r="R26" s="8">
        <f t="shared" si="3"/>
        <v>88.22</v>
      </c>
      <c r="S26" s="8">
        <f t="shared" si="3"/>
        <v>79.09</v>
      </c>
      <c r="T26" s="8">
        <f t="shared" si="3"/>
        <v>74.75999999999999</v>
      </c>
      <c r="U26" s="8">
        <f t="shared" si="3"/>
        <v>71.75</v>
      </c>
      <c r="V26" s="19"/>
      <c r="W26" s="19"/>
      <c r="X26" s="19"/>
    </row>
    <row r="27" spans="1:24" ht="15.75">
      <c r="A27" s="6"/>
      <c r="B27" s="6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  <c r="U27" s="6"/>
      <c r="V27" s="16"/>
      <c r="W27" s="16"/>
      <c r="X27" s="16"/>
    </row>
    <row r="28" spans="1:24" ht="15.75">
      <c r="A28" s="5" t="s">
        <v>22</v>
      </c>
      <c r="B28" s="8">
        <f aca="true" t="shared" si="4" ref="B28:U28">B21+B26</f>
        <v>278.84999999999997</v>
      </c>
      <c r="C28" s="8">
        <f t="shared" si="4"/>
        <v>288.78</v>
      </c>
      <c r="D28" s="8">
        <f t="shared" si="4"/>
        <v>327.83000000000004</v>
      </c>
      <c r="E28" s="8">
        <f t="shared" si="4"/>
        <v>352.33</v>
      </c>
      <c r="F28" s="8">
        <f t="shared" si="4"/>
        <v>384.5</v>
      </c>
      <c r="G28" s="8">
        <f t="shared" si="4"/>
        <v>394.82</v>
      </c>
      <c r="H28" s="8">
        <f t="shared" si="4"/>
        <v>484.45000000000005</v>
      </c>
      <c r="I28" s="8">
        <f t="shared" si="4"/>
        <v>458.5899999999999</v>
      </c>
      <c r="J28" s="8">
        <f t="shared" si="4"/>
        <v>464.1</v>
      </c>
      <c r="K28" s="8">
        <f t="shared" si="4"/>
        <v>433.29</v>
      </c>
      <c r="L28" s="8">
        <f t="shared" si="4"/>
        <v>416.54</v>
      </c>
      <c r="M28" s="8">
        <f t="shared" si="4"/>
        <v>403.72999999999996</v>
      </c>
      <c r="N28" s="8">
        <f t="shared" si="4"/>
        <v>411.27</v>
      </c>
      <c r="O28" s="8">
        <f t="shared" si="4"/>
        <v>407.31</v>
      </c>
      <c r="P28" s="8">
        <f t="shared" si="4"/>
        <v>414.45000000000005</v>
      </c>
      <c r="Q28" s="8">
        <f t="shared" si="4"/>
        <v>423.25</v>
      </c>
      <c r="R28" s="8">
        <f t="shared" si="4"/>
        <v>462.9100000000001</v>
      </c>
      <c r="S28" s="8">
        <f t="shared" si="4"/>
        <v>413.73</v>
      </c>
      <c r="T28" s="8">
        <f t="shared" si="4"/>
        <v>398.21000000000004</v>
      </c>
      <c r="U28" s="8">
        <f t="shared" si="4"/>
        <v>416.62000000000006</v>
      </c>
      <c r="V28" s="19"/>
      <c r="W28" s="19"/>
      <c r="X28" s="19"/>
    </row>
    <row r="29" spans="1:24" ht="15.7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6"/>
      <c r="U29" s="6"/>
      <c r="V29" s="16"/>
      <c r="W29" s="16"/>
      <c r="X29" s="16"/>
    </row>
    <row r="30" spans="1:24" ht="15.75">
      <c r="A30" s="5" t="s">
        <v>23</v>
      </c>
      <c r="B30" s="8">
        <f aca="true" t="shared" si="5" ref="B30:U30">B9-B28</f>
        <v>318.0700000000001</v>
      </c>
      <c r="C30" s="8">
        <f t="shared" si="5"/>
        <v>256.71000000000004</v>
      </c>
      <c r="D30" s="8">
        <f t="shared" si="5"/>
        <v>251.03999999999996</v>
      </c>
      <c r="E30" s="8">
        <f t="shared" si="5"/>
        <v>282.76000000000005</v>
      </c>
      <c r="F30" s="8">
        <f t="shared" si="5"/>
        <v>249.98000000000002</v>
      </c>
      <c r="G30" s="8">
        <f t="shared" si="5"/>
        <v>2.3525999999999954</v>
      </c>
      <c r="H30" s="8">
        <f t="shared" si="5"/>
        <v>294.9075</v>
      </c>
      <c r="I30" s="8">
        <f t="shared" si="5"/>
        <v>299.2464000000001</v>
      </c>
      <c r="J30" s="8">
        <f t="shared" si="5"/>
        <v>175.45860000000005</v>
      </c>
      <c r="K30" s="8">
        <f t="shared" si="5"/>
        <v>357.12359999999995</v>
      </c>
      <c r="L30" s="8">
        <f t="shared" si="5"/>
        <v>258.33560000000006</v>
      </c>
      <c r="M30" s="8">
        <f t="shared" si="5"/>
        <v>273.4088000000001</v>
      </c>
      <c r="N30" s="8">
        <f t="shared" si="5"/>
        <v>266.3552000000002</v>
      </c>
      <c r="O30" s="8">
        <f t="shared" si="5"/>
        <v>322.81400000000014</v>
      </c>
      <c r="P30" s="8">
        <f t="shared" si="5"/>
        <v>288.69999999999993</v>
      </c>
      <c r="Q30" s="8">
        <f t="shared" si="5"/>
        <v>172.0780000000001</v>
      </c>
      <c r="R30" s="8">
        <f t="shared" si="5"/>
        <v>214.2939</v>
      </c>
      <c r="S30" s="8">
        <f t="shared" si="5"/>
        <v>399.1589999999999</v>
      </c>
      <c r="T30" s="8">
        <f t="shared" si="5"/>
        <v>215.28599999999994</v>
      </c>
      <c r="U30" s="8">
        <f t="shared" si="5"/>
        <v>345.9612</v>
      </c>
      <c r="V30" s="19"/>
      <c r="W30" s="19"/>
      <c r="X30" s="19"/>
    </row>
    <row r="31" spans="1:25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3"/>
      <c r="U31" s="13"/>
      <c r="V31" s="20"/>
      <c r="W31" s="20"/>
      <c r="X31" s="20"/>
      <c r="Y31" s="2"/>
    </row>
    <row r="32" spans="1:24" ht="21" customHeight="1">
      <c r="A32" s="5" t="s">
        <v>24</v>
      </c>
      <c r="B32" s="8">
        <v>0.19</v>
      </c>
      <c r="C32" s="8">
        <v>0.19</v>
      </c>
      <c r="D32" s="8">
        <v>0.2</v>
      </c>
      <c r="E32" s="8">
        <v>0.2</v>
      </c>
      <c r="F32" s="8">
        <v>0.2</v>
      </c>
      <c r="G32" s="8">
        <v>0.22</v>
      </c>
      <c r="H32" s="8">
        <v>0.27</v>
      </c>
      <c r="I32" s="8">
        <v>0.24</v>
      </c>
      <c r="J32" s="8">
        <v>0.23</v>
      </c>
      <c r="K32" s="8">
        <v>0.24</v>
      </c>
      <c r="L32" s="8">
        <v>0.21</v>
      </c>
      <c r="M32" s="8">
        <v>0.28</v>
      </c>
      <c r="N32" s="8">
        <v>0.28</v>
      </c>
      <c r="O32" s="8">
        <v>0.28</v>
      </c>
      <c r="P32" s="8">
        <v>0.27</v>
      </c>
      <c r="Q32" s="8">
        <v>0.34</v>
      </c>
      <c r="R32" s="7">
        <v>0.27</v>
      </c>
      <c r="S32" s="8">
        <v>0.3</v>
      </c>
      <c r="T32" s="8">
        <v>0.3</v>
      </c>
      <c r="U32" s="7">
        <v>0.28</v>
      </c>
      <c r="V32" s="19"/>
      <c r="W32" s="18"/>
      <c r="X32" s="18"/>
    </row>
    <row r="33" spans="1:25" ht="15.75">
      <c r="A33" s="5" t="s">
        <v>25</v>
      </c>
      <c r="B33" s="10">
        <v>3057</v>
      </c>
      <c r="C33" s="10">
        <v>2784</v>
      </c>
      <c r="D33" s="10">
        <v>2817</v>
      </c>
      <c r="E33" s="10">
        <v>3098</v>
      </c>
      <c r="F33" s="10">
        <v>3095</v>
      </c>
      <c r="G33" s="10">
        <v>1759.83</v>
      </c>
      <c r="H33" s="10">
        <v>2846.25</v>
      </c>
      <c r="I33" s="10">
        <v>3110.11</v>
      </c>
      <c r="J33" s="10">
        <v>2702.82</v>
      </c>
      <c r="K33" s="10">
        <v>3219.14</v>
      </c>
      <c r="L33" s="10">
        <v>3132.36</v>
      </c>
      <c r="M33" s="10">
        <v>2384.96</v>
      </c>
      <c r="N33" s="10">
        <v>2382.34</v>
      </c>
      <c r="O33" s="10">
        <v>2556.3</v>
      </c>
      <c r="P33" s="10">
        <v>2561</v>
      </c>
      <c r="Q33" s="10">
        <v>1717.2</v>
      </c>
      <c r="R33" s="10">
        <v>2485.57</v>
      </c>
      <c r="S33" s="10">
        <v>2688.33</v>
      </c>
      <c r="T33" s="10">
        <v>2019.92</v>
      </c>
      <c r="U33" s="10">
        <v>2693.54</v>
      </c>
      <c r="V33" s="21"/>
      <c r="W33" s="21"/>
      <c r="X33" s="21"/>
      <c r="Y33" s="3"/>
    </row>
    <row r="34" spans="1:24" ht="7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7"/>
      <c r="W34" s="17"/>
      <c r="X34" s="17"/>
    </row>
    <row r="35" spans="1:24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6"/>
      <c r="W35" s="16"/>
      <c r="X35" s="16"/>
    </row>
    <row r="36" spans="1:24" ht="15.75">
      <c r="A36" s="15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6"/>
      <c r="W36" s="16"/>
      <c r="X36" s="16"/>
    </row>
    <row r="37" spans="1:24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17"/>
      <c r="X37" s="17"/>
    </row>
    <row r="38" spans="1:25" ht="15.75">
      <c r="A38" s="5" t="s">
        <v>0</v>
      </c>
      <c r="B38" s="7">
        <v>1975</v>
      </c>
      <c r="C38" s="7">
        <v>1976</v>
      </c>
      <c r="D38" s="7">
        <v>1977</v>
      </c>
      <c r="E38" s="7">
        <v>1978</v>
      </c>
      <c r="F38" s="7">
        <v>1979</v>
      </c>
      <c r="G38" s="7">
        <v>1980</v>
      </c>
      <c r="H38" s="7">
        <v>1981</v>
      </c>
      <c r="I38" s="7">
        <v>1982</v>
      </c>
      <c r="J38" s="7">
        <v>1983</v>
      </c>
      <c r="K38" s="7">
        <v>1984</v>
      </c>
      <c r="L38" s="7">
        <v>1985</v>
      </c>
      <c r="M38" s="7">
        <v>1986</v>
      </c>
      <c r="N38" s="7">
        <v>1987</v>
      </c>
      <c r="O38" s="7">
        <v>1988</v>
      </c>
      <c r="P38" s="7">
        <v>1989</v>
      </c>
      <c r="Q38" s="7">
        <v>1990</v>
      </c>
      <c r="R38" s="7">
        <v>1991</v>
      </c>
      <c r="S38" s="7">
        <v>1992</v>
      </c>
      <c r="T38" s="7">
        <v>1993</v>
      </c>
      <c r="U38" s="7">
        <v>1994</v>
      </c>
      <c r="V38" s="18"/>
      <c r="W38" s="18"/>
      <c r="X38" s="22"/>
      <c r="Y38" s="4"/>
    </row>
    <row r="39" spans="1:24" ht="4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7"/>
      <c r="W39" s="17"/>
      <c r="X39" s="17"/>
    </row>
    <row r="40" spans="1:25" ht="15.75">
      <c r="A40" s="6"/>
      <c r="B40" s="6"/>
      <c r="C40" s="6"/>
      <c r="D40" s="6"/>
      <c r="E40" s="6"/>
      <c r="F40" s="6"/>
      <c r="G40" s="6"/>
      <c r="H40" s="5" t="s">
        <v>1</v>
      </c>
      <c r="I40" s="6"/>
      <c r="J40" s="6"/>
      <c r="K40" s="5" t="s">
        <v>2</v>
      </c>
      <c r="L40" s="6"/>
      <c r="M40" s="5"/>
      <c r="N40" s="6"/>
      <c r="O40" s="6"/>
      <c r="P40" s="6"/>
      <c r="Q40" s="6"/>
      <c r="R40" s="6"/>
      <c r="S40" s="6"/>
      <c r="T40" s="5" t="s">
        <v>1</v>
      </c>
      <c r="U40" s="8"/>
      <c r="V40" s="16"/>
      <c r="W40" s="16"/>
      <c r="X40" s="22"/>
      <c r="Y40" s="4"/>
    </row>
    <row r="41" spans="1:24" ht="15.75">
      <c r="A41" s="5" t="s">
        <v>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" t="s">
        <v>1</v>
      </c>
      <c r="U41" s="8"/>
      <c r="V41" s="16"/>
      <c r="W41" s="16"/>
      <c r="X41" s="16"/>
    </row>
    <row r="42" spans="1:24" ht="15.75">
      <c r="A42" s="5" t="s">
        <v>4</v>
      </c>
      <c r="B42" s="8">
        <f aca="true" t="shared" si="6" ref="B42:U42">B7</f>
        <v>580.83</v>
      </c>
      <c r="C42" s="8">
        <f t="shared" si="6"/>
        <v>528.96</v>
      </c>
      <c r="D42" s="8">
        <f t="shared" si="6"/>
        <v>563.4</v>
      </c>
      <c r="E42" s="8">
        <f t="shared" si="6"/>
        <v>619.6</v>
      </c>
      <c r="F42" s="8">
        <f t="shared" si="6"/>
        <v>619</v>
      </c>
      <c r="G42" s="8">
        <f t="shared" si="6"/>
        <v>387.1626</v>
      </c>
      <c r="H42" s="8">
        <f t="shared" si="6"/>
        <v>768.4875000000001</v>
      </c>
      <c r="I42" s="8">
        <f t="shared" si="6"/>
        <v>746.4264000000001</v>
      </c>
      <c r="J42" s="8">
        <f t="shared" si="6"/>
        <v>621.6486000000001</v>
      </c>
      <c r="K42" s="8">
        <f t="shared" si="6"/>
        <v>772.5935999999999</v>
      </c>
      <c r="L42" s="8">
        <f t="shared" si="6"/>
        <v>657.7956</v>
      </c>
      <c r="M42" s="8">
        <f t="shared" si="6"/>
        <v>667.7888</v>
      </c>
      <c r="N42" s="8">
        <f t="shared" si="6"/>
        <v>667.0552000000001</v>
      </c>
      <c r="O42" s="8">
        <f t="shared" si="6"/>
        <v>715.7640000000001</v>
      </c>
      <c r="P42" s="8">
        <f t="shared" si="6"/>
        <v>691.47</v>
      </c>
      <c r="Q42" s="8">
        <f t="shared" si="6"/>
        <v>583.8480000000001</v>
      </c>
      <c r="R42" s="8">
        <f t="shared" si="6"/>
        <v>671.1039000000001</v>
      </c>
      <c r="S42" s="8">
        <f t="shared" si="6"/>
        <v>806.4989999999999</v>
      </c>
      <c r="T42" s="8">
        <f t="shared" si="6"/>
        <v>605.976</v>
      </c>
      <c r="U42" s="8">
        <f t="shared" si="6"/>
        <v>754.1912000000001</v>
      </c>
      <c r="V42" s="19"/>
      <c r="W42" s="19"/>
      <c r="X42" s="19"/>
    </row>
    <row r="43" spans="1:24" ht="15.75">
      <c r="A43" s="5" t="s">
        <v>5</v>
      </c>
      <c r="B43" s="8">
        <f aca="true" t="shared" si="7" ref="B43:U43">B8</f>
        <v>16.09</v>
      </c>
      <c r="C43" s="8">
        <f t="shared" si="7"/>
        <v>16.53</v>
      </c>
      <c r="D43" s="8">
        <f t="shared" si="7"/>
        <v>15.47</v>
      </c>
      <c r="E43" s="8">
        <f t="shared" si="7"/>
        <v>15.49</v>
      </c>
      <c r="F43" s="8">
        <f t="shared" si="7"/>
        <v>15.48</v>
      </c>
      <c r="G43" s="8">
        <f t="shared" si="7"/>
        <v>10.01</v>
      </c>
      <c r="H43" s="8">
        <f t="shared" si="7"/>
        <v>10.87</v>
      </c>
      <c r="I43" s="8">
        <f t="shared" si="7"/>
        <v>11.41</v>
      </c>
      <c r="J43" s="8">
        <f t="shared" si="7"/>
        <v>17.91</v>
      </c>
      <c r="K43" s="8">
        <f t="shared" si="7"/>
        <v>17.82</v>
      </c>
      <c r="L43" s="8">
        <f t="shared" si="7"/>
        <v>17.08</v>
      </c>
      <c r="M43" s="8">
        <f t="shared" si="7"/>
        <v>9.35</v>
      </c>
      <c r="N43" s="8">
        <f t="shared" si="7"/>
        <v>10.57</v>
      </c>
      <c r="O43" s="8">
        <f t="shared" si="7"/>
        <v>14.36</v>
      </c>
      <c r="P43" s="8">
        <f t="shared" si="7"/>
        <v>11.68</v>
      </c>
      <c r="Q43" s="8">
        <f t="shared" si="7"/>
        <v>11.48</v>
      </c>
      <c r="R43" s="8">
        <f t="shared" si="7"/>
        <v>6.1</v>
      </c>
      <c r="S43" s="8">
        <f t="shared" si="7"/>
        <v>6.39</v>
      </c>
      <c r="T43" s="8">
        <f t="shared" si="7"/>
        <v>7.52</v>
      </c>
      <c r="U43" s="8">
        <f t="shared" si="7"/>
        <v>8.39</v>
      </c>
      <c r="V43" s="19"/>
      <c r="W43" s="19"/>
      <c r="X43" s="19"/>
    </row>
    <row r="44" spans="1:26" ht="15.75">
      <c r="A44" s="5" t="s">
        <v>6</v>
      </c>
      <c r="B44" s="8">
        <f aca="true" t="shared" si="8" ref="B44:U44">B9</f>
        <v>596.9200000000001</v>
      </c>
      <c r="C44" s="8">
        <f t="shared" si="8"/>
        <v>545.49</v>
      </c>
      <c r="D44" s="8">
        <f t="shared" si="8"/>
        <v>578.87</v>
      </c>
      <c r="E44" s="8">
        <f t="shared" si="8"/>
        <v>635.09</v>
      </c>
      <c r="F44" s="8">
        <f t="shared" si="8"/>
        <v>634.48</v>
      </c>
      <c r="G44" s="8">
        <f t="shared" si="8"/>
        <v>397.1726</v>
      </c>
      <c r="H44" s="8">
        <f t="shared" si="8"/>
        <v>779.3575000000001</v>
      </c>
      <c r="I44" s="8">
        <f t="shared" si="8"/>
        <v>757.8364</v>
      </c>
      <c r="J44" s="8">
        <f t="shared" si="8"/>
        <v>639.5586000000001</v>
      </c>
      <c r="K44" s="8">
        <f t="shared" si="8"/>
        <v>790.4136</v>
      </c>
      <c r="L44" s="8">
        <f t="shared" si="8"/>
        <v>674.8756000000001</v>
      </c>
      <c r="M44" s="8">
        <f t="shared" si="8"/>
        <v>677.1388000000001</v>
      </c>
      <c r="N44" s="8">
        <f t="shared" si="8"/>
        <v>677.6252000000002</v>
      </c>
      <c r="O44" s="8">
        <f t="shared" si="8"/>
        <v>730.1240000000001</v>
      </c>
      <c r="P44" s="8">
        <f t="shared" si="8"/>
        <v>703.15</v>
      </c>
      <c r="Q44" s="8">
        <f t="shared" si="8"/>
        <v>595.3280000000001</v>
      </c>
      <c r="R44" s="8">
        <f t="shared" si="8"/>
        <v>677.2039000000001</v>
      </c>
      <c r="S44" s="8">
        <f t="shared" si="8"/>
        <v>812.8889999999999</v>
      </c>
      <c r="T44" s="8">
        <f t="shared" si="8"/>
        <v>613.496</v>
      </c>
      <c r="U44" s="8">
        <f t="shared" si="8"/>
        <v>762.5812000000001</v>
      </c>
      <c r="V44" s="19"/>
      <c r="W44" s="19"/>
      <c r="X44" s="19"/>
      <c r="Y44" s="2"/>
      <c r="Z44" s="2"/>
    </row>
    <row r="45" spans="1:26" ht="15.75">
      <c r="A45" s="6"/>
      <c r="B45" s="6"/>
      <c r="C45" s="6"/>
      <c r="D45" s="6"/>
      <c r="E45" s="6"/>
      <c r="F45" s="6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6"/>
      <c r="U45" s="6"/>
      <c r="V45" s="16"/>
      <c r="W45" s="16"/>
      <c r="X45" s="16"/>
      <c r="Y45" s="2"/>
      <c r="Z45" s="2"/>
    </row>
    <row r="46" spans="1:26" ht="15.75">
      <c r="A46" s="5" t="s">
        <v>26</v>
      </c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6"/>
      <c r="U46" s="6"/>
      <c r="V46" s="16"/>
      <c r="W46" s="16"/>
      <c r="X46" s="16"/>
      <c r="Y46" s="2"/>
      <c r="Z46" s="2"/>
    </row>
    <row r="47" spans="1:24" ht="15.75">
      <c r="A47" s="5" t="s">
        <v>27</v>
      </c>
      <c r="B47" s="8">
        <f aca="true" t="shared" si="9" ref="B47:U47">B21</f>
        <v>215.53999999999996</v>
      </c>
      <c r="C47" s="8">
        <f t="shared" si="9"/>
        <v>225.45</v>
      </c>
      <c r="D47" s="8">
        <f t="shared" si="9"/>
        <v>261.22</v>
      </c>
      <c r="E47" s="8">
        <f t="shared" si="9"/>
        <v>282.09</v>
      </c>
      <c r="F47" s="8">
        <f t="shared" si="9"/>
        <v>305.90999999999997</v>
      </c>
      <c r="G47" s="8">
        <f t="shared" si="9"/>
        <v>325</v>
      </c>
      <c r="H47" s="8">
        <f t="shared" si="9"/>
        <v>332.87000000000006</v>
      </c>
      <c r="I47" s="8">
        <f t="shared" si="9"/>
        <v>317.81999999999994</v>
      </c>
      <c r="J47" s="8">
        <f t="shared" si="9"/>
        <v>313.8</v>
      </c>
      <c r="K47" s="8">
        <f t="shared" si="9"/>
        <v>329.42</v>
      </c>
      <c r="L47" s="8">
        <f t="shared" si="9"/>
        <v>311.62</v>
      </c>
      <c r="M47" s="8">
        <f t="shared" si="9"/>
        <v>281.68999999999994</v>
      </c>
      <c r="N47" s="8">
        <f t="shared" si="9"/>
        <v>307.17</v>
      </c>
      <c r="O47" s="8">
        <f t="shared" si="9"/>
        <v>305.48</v>
      </c>
      <c r="P47" s="8">
        <f t="shared" si="9"/>
        <v>312.11</v>
      </c>
      <c r="Q47" s="8">
        <f t="shared" si="9"/>
        <v>310.38</v>
      </c>
      <c r="R47" s="8">
        <f t="shared" si="9"/>
        <v>374.69000000000005</v>
      </c>
      <c r="S47" s="8">
        <f t="shared" si="9"/>
        <v>334.64</v>
      </c>
      <c r="T47" s="8">
        <f t="shared" si="9"/>
        <v>323.45000000000005</v>
      </c>
      <c r="U47" s="8">
        <f t="shared" si="9"/>
        <v>344.87000000000006</v>
      </c>
      <c r="V47" s="19"/>
      <c r="W47" s="19"/>
      <c r="X47" s="19"/>
    </row>
    <row r="48" spans="1:26" ht="15.75">
      <c r="A48" s="5" t="s">
        <v>18</v>
      </c>
      <c r="B48" s="8">
        <f aca="true" t="shared" si="10" ref="B48:U48">B23</f>
        <v>23.29</v>
      </c>
      <c r="C48" s="8">
        <f t="shared" si="10"/>
        <v>24.34</v>
      </c>
      <c r="D48" s="8">
        <f t="shared" si="10"/>
        <v>25.91</v>
      </c>
      <c r="E48" s="8">
        <f t="shared" si="10"/>
        <v>27.74</v>
      </c>
      <c r="F48" s="8">
        <f t="shared" si="10"/>
        <v>31.4</v>
      </c>
      <c r="G48" s="8">
        <f t="shared" si="10"/>
        <v>18.17</v>
      </c>
      <c r="H48" s="8">
        <f t="shared" si="10"/>
        <v>26.5</v>
      </c>
      <c r="I48" s="8">
        <f t="shared" si="10"/>
        <v>27.14</v>
      </c>
      <c r="J48" s="8">
        <f t="shared" si="10"/>
        <v>27.67</v>
      </c>
      <c r="K48" s="8">
        <f t="shared" si="10"/>
        <v>28.14</v>
      </c>
      <c r="L48" s="8">
        <f t="shared" si="10"/>
        <v>24.2</v>
      </c>
      <c r="M48" s="8">
        <f t="shared" si="10"/>
        <v>35.07</v>
      </c>
      <c r="N48" s="8">
        <f t="shared" si="10"/>
        <v>34.09</v>
      </c>
      <c r="O48" s="8">
        <f t="shared" si="10"/>
        <v>36.17</v>
      </c>
      <c r="P48" s="8">
        <f t="shared" si="10"/>
        <v>34.88</v>
      </c>
      <c r="Q48" s="8">
        <f t="shared" si="10"/>
        <v>40.37</v>
      </c>
      <c r="R48" s="8">
        <f t="shared" si="10"/>
        <v>19.58</v>
      </c>
      <c r="S48" s="8">
        <f t="shared" si="10"/>
        <v>19.36</v>
      </c>
      <c r="T48" s="8">
        <f t="shared" si="10"/>
        <v>15.95</v>
      </c>
      <c r="U48" s="8">
        <f t="shared" si="10"/>
        <v>14.23</v>
      </c>
      <c r="V48" s="19"/>
      <c r="W48" s="19"/>
      <c r="X48" s="19"/>
      <c r="Y48" s="2"/>
      <c r="Z48" s="2"/>
    </row>
    <row r="49" spans="1:26" ht="15.75">
      <c r="A49" s="5" t="s">
        <v>19</v>
      </c>
      <c r="B49" s="8">
        <f aca="true" t="shared" si="11" ref="B49:U49">B24</f>
        <v>5.23</v>
      </c>
      <c r="C49" s="8">
        <f t="shared" si="11"/>
        <v>5.61</v>
      </c>
      <c r="D49" s="8">
        <f t="shared" si="11"/>
        <v>8.09</v>
      </c>
      <c r="E49" s="8">
        <f t="shared" si="11"/>
        <v>7.91</v>
      </c>
      <c r="F49" s="8">
        <f t="shared" si="11"/>
        <v>8.57</v>
      </c>
      <c r="G49" s="8">
        <f t="shared" si="11"/>
        <v>8.42</v>
      </c>
      <c r="H49" s="8">
        <f t="shared" si="11"/>
        <v>9</v>
      </c>
      <c r="I49" s="8">
        <f t="shared" si="11"/>
        <v>9.38</v>
      </c>
      <c r="J49" s="8">
        <f t="shared" si="11"/>
        <v>10.24</v>
      </c>
      <c r="K49" s="8">
        <f t="shared" si="11"/>
        <v>10.17</v>
      </c>
      <c r="L49" s="8">
        <f t="shared" si="11"/>
        <v>10.16</v>
      </c>
      <c r="M49" s="8">
        <f t="shared" si="11"/>
        <v>12.24</v>
      </c>
      <c r="N49" s="8">
        <f t="shared" si="11"/>
        <v>12.75</v>
      </c>
      <c r="O49" s="8">
        <f t="shared" si="11"/>
        <v>13.01</v>
      </c>
      <c r="P49" s="8">
        <f t="shared" si="11"/>
        <v>13.52</v>
      </c>
      <c r="Q49" s="8">
        <f t="shared" si="11"/>
        <v>13.15</v>
      </c>
      <c r="R49" s="8">
        <f t="shared" si="11"/>
        <v>19.62</v>
      </c>
      <c r="S49" s="8">
        <f t="shared" si="11"/>
        <v>19.2</v>
      </c>
      <c r="T49" s="8">
        <f t="shared" si="11"/>
        <v>17.8</v>
      </c>
      <c r="U49" s="8">
        <f t="shared" si="11"/>
        <v>16.83</v>
      </c>
      <c r="V49" s="19"/>
      <c r="W49" s="19"/>
      <c r="X49" s="19"/>
      <c r="Y49" s="2"/>
      <c r="Z49" s="2"/>
    </row>
    <row r="50" spans="1:26" ht="15.75">
      <c r="A50" s="5" t="s">
        <v>28</v>
      </c>
      <c r="B50" s="8">
        <v>18.61</v>
      </c>
      <c r="C50" s="8">
        <v>21.04</v>
      </c>
      <c r="D50" s="8">
        <v>35.86</v>
      </c>
      <c r="E50" s="8">
        <v>33.89</v>
      </c>
      <c r="F50" s="8">
        <v>35.4</v>
      </c>
      <c r="G50" s="8">
        <v>36.75</v>
      </c>
      <c r="H50" s="8">
        <v>42.05</v>
      </c>
      <c r="I50" s="8">
        <v>45.61</v>
      </c>
      <c r="J50" s="8">
        <v>48.16</v>
      </c>
      <c r="K50" s="8">
        <v>46.64</v>
      </c>
      <c r="L50" s="8">
        <v>41.69</v>
      </c>
      <c r="M50" s="8">
        <v>47.36</v>
      </c>
      <c r="N50" s="8">
        <v>47.89</v>
      </c>
      <c r="O50" s="8">
        <v>50.7</v>
      </c>
      <c r="P50" s="8">
        <v>52.83</v>
      </c>
      <c r="Q50" s="8">
        <v>53.35</v>
      </c>
      <c r="R50" s="8">
        <v>34.59</v>
      </c>
      <c r="S50" s="7">
        <v>36.39</v>
      </c>
      <c r="T50" s="8">
        <v>35.32</v>
      </c>
      <c r="U50" s="7">
        <v>38.12</v>
      </c>
      <c r="V50" s="19"/>
      <c r="W50" s="19"/>
      <c r="X50" s="19"/>
      <c r="Y50" s="2"/>
      <c r="Z50" s="2"/>
    </row>
    <row r="51" spans="1:26" ht="15.75">
      <c r="A51" s="5" t="s">
        <v>29</v>
      </c>
      <c r="B51" s="8">
        <v>3.77</v>
      </c>
      <c r="C51" s="8">
        <v>3.38</v>
      </c>
      <c r="D51" s="8">
        <v>5.94</v>
      </c>
      <c r="E51" s="8">
        <v>8.2</v>
      </c>
      <c r="F51" s="8">
        <v>11.21</v>
      </c>
      <c r="G51" s="8">
        <v>14.87</v>
      </c>
      <c r="H51" s="8">
        <v>17.12</v>
      </c>
      <c r="I51" s="8">
        <v>13.37</v>
      </c>
      <c r="J51" s="8">
        <v>10.8</v>
      </c>
      <c r="K51" s="8">
        <v>12.66</v>
      </c>
      <c r="L51" s="8">
        <v>9.34</v>
      </c>
      <c r="M51" s="8">
        <v>6.41</v>
      </c>
      <c r="N51" s="8">
        <v>7.82</v>
      </c>
      <c r="O51" s="8">
        <v>8.84</v>
      </c>
      <c r="P51" s="8">
        <v>10.41</v>
      </c>
      <c r="Q51" s="8">
        <v>10.02</v>
      </c>
      <c r="R51" s="8">
        <v>10.19</v>
      </c>
      <c r="S51" s="7">
        <v>5.97</v>
      </c>
      <c r="T51" s="8">
        <v>5.05</v>
      </c>
      <c r="U51" s="7">
        <v>8.04</v>
      </c>
      <c r="V51" s="19"/>
      <c r="W51" s="19"/>
      <c r="X51" s="19"/>
      <c r="Y51" s="2"/>
      <c r="Z51" s="2"/>
    </row>
    <row r="52" spans="1:24" ht="15.75">
      <c r="A52" s="5" t="s">
        <v>30</v>
      </c>
      <c r="B52" s="8">
        <v>5.38</v>
      </c>
      <c r="C52" s="8">
        <v>5.69</v>
      </c>
      <c r="D52" s="8">
        <v>8.66</v>
      </c>
      <c r="E52" s="8">
        <v>7.65</v>
      </c>
      <c r="F52" s="8">
        <v>7.85</v>
      </c>
      <c r="G52" s="8">
        <v>7.4</v>
      </c>
      <c r="H52" s="8">
        <v>7.71</v>
      </c>
      <c r="I52" s="8">
        <v>7.97</v>
      </c>
      <c r="J52" s="8">
        <v>7.6</v>
      </c>
      <c r="K52" s="8">
        <v>8.9</v>
      </c>
      <c r="L52" s="8">
        <v>7.65</v>
      </c>
      <c r="M52" s="8">
        <v>9.3</v>
      </c>
      <c r="N52" s="8">
        <v>9.24</v>
      </c>
      <c r="O52" s="8">
        <v>11.41</v>
      </c>
      <c r="P52" s="8">
        <v>14.52</v>
      </c>
      <c r="Q52" s="8">
        <v>15.87</v>
      </c>
      <c r="R52" s="8">
        <v>17.77</v>
      </c>
      <c r="S52" s="7">
        <v>19.62</v>
      </c>
      <c r="T52" s="8">
        <v>19</v>
      </c>
      <c r="U52" s="7">
        <v>21.17</v>
      </c>
      <c r="V52" s="19"/>
      <c r="W52" s="19"/>
      <c r="X52" s="19"/>
    </row>
    <row r="53" spans="1:24" ht="15.75">
      <c r="A53" s="5" t="s">
        <v>31</v>
      </c>
      <c r="B53" s="8">
        <v>104.71</v>
      </c>
      <c r="C53" s="8">
        <v>98.6</v>
      </c>
      <c r="D53" s="8">
        <v>142.92</v>
      </c>
      <c r="E53" s="8">
        <v>154.79</v>
      </c>
      <c r="F53" s="8">
        <v>176.75</v>
      </c>
      <c r="G53" s="8">
        <v>170.91</v>
      </c>
      <c r="H53" s="8">
        <v>99</v>
      </c>
      <c r="I53" s="8">
        <v>92.27</v>
      </c>
      <c r="J53" s="8">
        <v>89.73</v>
      </c>
      <c r="K53" s="8">
        <v>87.71</v>
      </c>
      <c r="L53" s="8">
        <v>78.84</v>
      </c>
      <c r="M53" s="8">
        <v>50.42</v>
      </c>
      <c r="N53" s="8">
        <v>47.52</v>
      </c>
      <c r="O53" s="8">
        <v>52.98</v>
      </c>
      <c r="P53" s="8">
        <v>49.96</v>
      </c>
      <c r="Q53" s="8">
        <v>44.14</v>
      </c>
      <c r="R53" s="8">
        <v>94.74</v>
      </c>
      <c r="S53" s="7">
        <v>96.36</v>
      </c>
      <c r="T53" s="8">
        <v>110.43</v>
      </c>
      <c r="U53" s="7">
        <v>105.94</v>
      </c>
      <c r="V53" s="19"/>
      <c r="W53" s="19"/>
      <c r="X53" s="19"/>
    </row>
    <row r="54" spans="1:24" ht="15.75">
      <c r="A54" s="5" t="s">
        <v>32</v>
      </c>
      <c r="B54" s="11" t="s">
        <v>33</v>
      </c>
      <c r="C54" s="11" t="s">
        <v>33</v>
      </c>
      <c r="D54" s="11" t="s">
        <v>33</v>
      </c>
      <c r="E54" s="11" t="s">
        <v>33</v>
      </c>
      <c r="F54" s="11" t="s">
        <v>33</v>
      </c>
      <c r="G54" s="11" t="s">
        <v>33</v>
      </c>
      <c r="H54" s="11" t="s">
        <v>33</v>
      </c>
      <c r="I54" s="12" t="s">
        <v>33</v>
      </c>
      <c r="J54" s="12" t="s">
        <v>33</v>
      </c>
      <c r="K54" s="12" t="s">
        <v>33</v>
      </c>
      <c r="L54" s="12" t="s">
        <v>33</v>
      </c>
      <c r="M54" s="8">
        <v>120.72</v>
      </c>
      <c r="N54" s="8">
        <v>120</v>
      </c>
      <c r="O54" s="8">
        <v>122.46</v>
      </c>
      <c r="P54" s="8">
        <v>122.58</v>
      </c>
      <c r="Q54" s="8">
        <v>125.69</v>
      </c>
      <c r="R54" s="8">
        <v>118.89</v>
      </c>
      <c r="S54" s="7">
        <v>119.45</v>
      </c>
      <c r="T54" s="8">
        <v>124.24</v>
      </c>
      <c r="U54" s="7">
        <v>125.08</v>
      </c>
      <c r="V54" s="19"/>
      <c r="W54" s="19"/>
      <c r="X54" s="19"/>
    </row>
    <row r="55" spans="1:24" ht="15.75">
      <c r="A55" s="5" t="s">
        <v>34</v>
      </c>
      <c r="B55" s="8">
        <v>10.07</v>
      </c>
      <c r="C55" s="8">
        <v>10.18</v>
      </c>
      <c r="D55" s="8">
        <v>16.06</v>
      </c>
      <c r="E55" s="8">
        <v>16.73</v>
      </c>
      <c r="F55" s="8">
        <v>18.05</v>
      </c>
      <c r="G55" s="8">
        <v>18.47</v>
      </c>
      <c r="H55" s="8">
        <v>15.2</v>
      </c>
      <c r="I55" s="8">
        <v>14.73</v>
      </c>
      <c r="J55" s="8">
        <v>14.8</v>
      </c>
      <c r="K55" s="8">
        <v>14.45</v>
      </c>
      <c r="L55" s="8">
        <v>15.03</v>
      </c>
      <c r="M55" s="8">
        <v>32.41</v>
      </c>
      <c r="N55" s="8">
        <v>34.01</v>
      </c>
      <c r="O55" s="8">
        <v>36.07</v>
      </c>
      <c r="P55" s="8">
        <v>38.24</v>
      </c>
      <c r="Q55" s="8">
        <v>40.67</v>
      </c>
      <c r="R55" s="8">
        <v>39.67</v>
      </c>
      <c r="S55" s="7">
        <v>40.75</v>
      </c>
      <c r="T55" s="8">
        <v>39.29</v>
      </c>
      <c r="U55" s="7">
        <v>42.06</v>
      </c>
      <c r="V55" s="19"/>
      <c r="W55" s="19"/>
      <c r="X55" s="19"/>
    </row>
    <row r="56" spans="1:24" ht="15.75">
      <c r="A56" s="5" t="s">
        <v>35</v>
      </c>
      <c r="B56" s="8">
        <f aca="true" t="shared" si="12" ref="B56:U56">SUM(B47:B55)</f>
        <v>386.5999999999999</v>
      </c>
      <c r="C56" s="8">
        <f t="shared" si="12"/>
        <v>394.29</v>
      </c>
      <c r="D56" s="8">
        <f t="shared" si="12"/>
        <v>504.66</v>
      </c>
      <c r="E56" s="8">
        <f t="shared" si="12"/>
        <v>539</v>
      </c>
      <c r="F56" s="8">
        <f t="shared" si="12"/>
        <v>595.1399999999999</v>
      </c>
      <c r="G56" s="8">
        <f t="shared" si="12"/>
        <v>599.99</v>
      </c>
      <c r="H56" s="8">
        <f t="shared" si="12"/>
        <v>549.45</v>
      </c>
      <c r="I56" s="8">
        <f t="shared" si="12"/>
        <v>528.29</v>
      </c>
      <c r="J56" s="8">
        <f t="shared" si="12"/>
        <v>522.8000000000001</v>
      </c>
      <c r="K56" s="8">
        <f t="shared" si="12"/>
        <v>538.09</v>
      </c>
      <c r="L56" s="8">
        <f t="shared" si="12"/>
        <v>498.53</v>
      </c>
      <c r="M56" s="8">
        <f t="shared" si="12"/>
        <v>595.62</v>
      </c>
      <c r="N56" s="8">
        <f t="shared" si="12"/>
        <v>620.49</v>
      </c>
      <c r="O56" s="8">
        <f t="shared" si="12"/>
        <v>637.1200000000001</v>
      </c>
      <c r="P56" s="8">
        <f t="shared" si="12"/>
        <v>649.05</v>
      </c>
      <c r="Q56" s="8">
        <f t="shared" si="12"/>
        <v>653.64</v>
      </c>
      <c r="R56" s="8">
        <f t="shared" si="12"/>
        <v>729.7399999999999</v>
      </c>
      <c r="S56" s="8">
        <f t="shared" si="12"/>
        <v>691.74</v>
      </c>
      <c r="T56" s="8">
        <f t="shared" si="12"/>
        <v>690.53</v>
      </c>
      <c r="U56" s="8">
        <f t="shared" si="12"/>
        <v>716.3400000000001</v>
      </c>
      <c r="V56" s="19"/>
      <c r="W56" s="19"/>
      <c r="X56" s="19"/>
    </row>
    <row r="57" spans="1:24" ht="15.75">
      <c r="A57" s="6"/>
      <c r="B57" s="6"/>
      <c r="C57" s="6"/>
      <c r="D57" s="6"/>
      <c r="E57" s="6"/>
      <c r="F57" s="6"/>
      <c r="G57" s="6"/>
      <c r="H57" s="6"/>
      <c r="I57" s="8"/>
      <c r="J57" s="8"/>
      <c r="K57" s="8"/>
      <c r="L57" s="8"/>
      <c r="M57" s="8"/>
      <c r="N57" s="8"/>
      <c r="O57" s="8"/>
      <c r="P57" s="8"/>
      <c r="Q57" s="8"/>
      <c r="R57" s="8"/>
      <c r="S57" s="5" t="s">
        <v>1</v>
      </c>
      <c r="T57" s="6"/>
      <c r="U57" s="6"/>
      <c r="V57" s="16"/>
      <c r="W57" s="16"/>
      <c r="X57" s="16"/>
    </row>
    <row r="58" spans="1:26" ht="15.75">
      <c r="A58" s="5" t="s">
        <v>36</v>
      </c>
      <c r="B58" s="8">
        <f aca="true" t="shared" si="13" ref="B58:U58">B44-B56</f>
        <v>210.32000000000016</v>
      </c>
      <c r="C58" s="8">
        <f t="shared" si="13"/>
        <v>151.2</v>
      </c>
      <c r="D58" s="8">
        <f t="shared" si="13"/>
        <v>74.20999999999998</v>
      </c>
      <c r="E58" s="8">
        <f t="shared" si="13"/>
        <v>96.09000000000003</v>
      </c>
      <c r="F58" s="8">
        <f t="shared" si="13"/>
        <v>39.340000000000146</v>
      </c>
      <c r="G58" s="8">
        <f t="shared" si="13"/>
        <v>-202.81740000000002</v>
      </c>
      <c r="H58" s="8">
        <f t="shared" si="13"/>
        <v>229.90750000000003</v>
      </c>
      <c r="I58" s="8">
        <f t="shared" si="13"/>
        <v>229.54640000000006</v>
      </c>
      <c r="J58" s="8">
        <f t="shared" si="13"/>
        <v>116.7586</v>
      </c>
      <c r="K58" s="8">
        <f t="shared" si="13"/>
        <v>252.32359999999994</v>
      </c>
      <c r="L58" s="8">
        <f t="shared" si="13"/>
        <v>176.3456000000001</v>
      </c>
      <c r="M58" s="8">
        <f t="shared" si="13"/>
        <v>81.51880000000006</v>
      </c>
      <c r="N58" s="8">
        <f t="shared" si="13"/>
        <v>57.13520000000017</v>
      </c>
      <c r="O58" s="8">
        <f t="shared" si="13"/>
        <v>93.00400000000002</v>
      </c>
      <c r="P58" s="8">
        <f t="shared" si="13"/>
        <v>54.10000000000002</v>
      </c>
      <c r="Q58" s="8">
        <f t="shared" si="13"/>
        <v>-58.3119999999999</v>
      </c>
      <c r="R58" s="8">
        <f t="shared" si="13"/>
        <v>-52.536099999999806</v>
      </c>
      <c r="S58" s="8">
        <f t="shared" si="13"/>
        <v>121.14899999999989</v>
      </c>
      <c r="T58" s="8">
        <f t="shared" si="13"/>
        <v>-77.03399999999999</v>
      </c>
      <c r="U58" s="8">
        <f t="shared" si="13"/>
        <v>46.241199999999935</v>
      </c>
      <c r="V58" s="19"/>
      <c r="W58" s="19"/>
      <c r="X58" s="19"/>
      <c r="Y58" s="2"/>
      <c r="Z58" s="2"/>
    </row>
    <row r="59" spans="1:24" ht="6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7"/>
      <c r="W59" s="17"/>
      <c r="X59" s="17"/>
    </row>
    <row r="60" spans="1:25" ht="21" customHeight="1">
      <c r="A60" s="5" t="s">
        <v>24</v>
      </c>
      <c r="B60" s="8">
        <v>0.19</v>
      </c>
      <c r="C60" s="8">
        <v>0.19</v>
      </c>
      <c r="D60" s="8">
        <v>0.2</v>
      </c>
      <c r="E60" s="8">
        <v>0.2</v>
      </c>
      <c r="F60" s="8">
        <v>0.2</v>
      </c>
      <c r="G60" s="8">
        <v>0.22</v>
      </c>
      <c r="H60" s="8">
        <v>0.27</v>
      </c>
      <c r="I60" s="8">
        <v>0.24</v>
      </c>
      <c r="J60" s="8">
        <v>0.23</v>
      </c>
      <c r="K60" s="8">
        <v>0.24</v>
      </c>
      <c r="L60" s="8">
        <v>0.21</v>
      </c>
      <c r="M60" s="8">
        <v>0.28</v>
      </c>
      <c r="N60" s="8">
        <v>0.28</v>
      </c>
      <c r="O60" s="8">
        <v>0.28</v>
      </c>
      <c r="P60" s="8">
        <v>0.27</v>
      </c>
      <c r="Q60" s="8">
        <v>0.34</v>
      </c>
      <c r="R60" s="7">
        <f aca="true" t="shared" si="14" ref="R60:U61">R32</f>
        <v>0.27</v>
      </c>
      <c r="S60" s="8">
        <f t="shared" si="14"/>
        <v>0.3</v>
      </c>
      <c r="T60" s="8">
        <f t="shared" si="14"/>
        <v>0.3</v>
      </c>
      <c r="U60" s="8">
        <f t="shared" si="14"/>
        <v>0.28</v>
      </c>
      <c r="V60" s="19"/>
      <c r="W60" s="19"/>
      <c r="X60" s="19"/>
      <c r="Y60" s="2"/>
    </row>
    <row r="61" spans="1:25" ht="15.75">
      <c r="A61" s="5" t="s">
        <v>25</v>
      </c>
      <c r="B61" s="10">
        <v>3057</v>
      </c>
      <c r="C61" s="10">
        <v>2784</v>
      </c>
      <c r="D61" s="10">
        <v>2817</v>
      </c>
      <c r="E61" s="10">
        <v>3098</v>
      </c>
      <c r="F61" s="10">
        <v>3095</v>
      </c>
      <c r="G61" s="10">
        <v>1759.83</v>
      </c>
      <c r="H61" s="10">
        <v>2846.25</v>
      </c>
      <c r="I61" s="10">
        <v>3110.11</v>
      </c>
      <c r="J61" s="10">
        <v>2702.82</v>
      </c>
      <c r="K61" s="10">
        <v>3219.14</v>
      </c>
      <c r="L61" s="10">
        <v>3132.36</v>
      </c>
      <c r="M61" s="10">
        <v>2384.96</v>
      </c>
      <c r="N61" s="10">
        <v>2382.34</v>
      </c>
      <c r="O61" s="10">
        <v>2556.3</v>
      </c>
      <c r="P61" s="10">
        <v>2561</v>
      </c>
      <c r="Q61" s="10">
        <v>1717.2</v>
      </c>
      <c r="R61" s="10">
        <f t="shared" si="14"/>
        <v>2485.57</v>
      </c>
      <c r="S61" s="10">
        <f t="shared" si="14"/>
        <v>2688.33</v>
      </c>
      <c r="T61" s="10">
        <f t="shared" si="14"/>
        <v>2019.92</v>
      </c>
      <c r="U61" s="10">
        <f t="shared" si="14"/>
        <v>2693.54</v>
      </c>
      <c r="V61" s="21"/>
      <c r="W61" s="21"/>
      <c r="X61" s="21"/>
      <c r="Y61" s="3"/>
    </row>
    <row r="62" spans="1:24" ht="3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7"/>
      <c r="W62" s="17"/>
      <c r="X62" s="17"/>
    </row>
    <row r="63" spans="1:24" ht="21.75" customHeight="1">
      <c r="A63" s="5" t="s">
        <v>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6"/>
      <c r="W63" s="16"/>
      <c r="X63" s="16"/>
    </row>
    <row r="64" spans="1:24" ht="15.75">
      <c r="A64" s="5" t="s">
        <v>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6"/>
      <c r="W64" s="16"/>
      <c r="X64" s="16"/>
    </row>
    <row r="65" spans="22:24" ht="15.75">
      <c r="V65" s="23"/>
      <c r="W65" s="23"/>
      <c r="X65" s="23"/>
    </row>
    <row r="66" spans="22:24" ht="15.75">
      <c r="V66" s="23"/>
      <c r="W66" s="23"/>
      <c r="X66" s="23"/>
    </row>
    <row r="67" spans="22:24" ht="15.75">
      <c r="V67" s="23"/>
      <c r="W67" s="23"/>
      <c r="X67" s="23"/>
    </row>
    <row r="68" spans="22:24" ht="15.75">
      <c r="V68" s="23"/>
      <c r="W68" s="23"/>
      <c r="X68" s="23"/>
    </row>
    <row r="69" spans="22:24" ht="15.75">
      <c r="V69" s="23"/>
      <c r="W69" s="23"/>
      <c r="X69" s="23"/>
    </row>
    <row r="70" spans="22:24" ht="15.75">
      <c r="V70" s="23"/>
      <c r="W70" s="23"/>
      <c r="X70" s="23"/>
    </row>
    <row r="71" spans="22:24" ht="15.75">
      <c r="V71" s="23"/>
      <c r="W71" s="23"/>
      <c r="X71" s="23"/>
    </row>
    <row r="72" spans="22:24" ht="15.75">
      <c r="V72" s="23"/>
      <c r="W72" s="23"/>
      <c r="X72" s="23"/>
    </row>
    <row r="73" spans="22:24" ht="15.75">
      <c r="V73" s="23"/>
      <c r="W73" s="23"/>
      <c r="X73" s="23"/>
    </row>
    <row r="74" spans="22:24" ht="15.75">
      <c r="V74" s="23"/>
      <c r="W74" s="23"/>
      <c r="X74" s="23"/>
    </row>
  </sheetData>
  <printOptions/>
  <pageMargins left="0.5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3.77734375" style="0" customWidth="1"/>
    <col min="2" max="24" width="8.77734375" style="0" customWidth="1"/>
  </cols>
  <sheetData>
    <row r="1" spans="1:24" ht="15.75">
      <c r="A1" s="1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"/>
      <c r="W2" s="17"/>
      <c r="X2" s="17"/>
    </row>
    <row r="3" spans="1:24" ht="15.75">
      <c r="A3" s="5" t="s">
        <v>0</v>
      </c>
      <c r="B3" s="7">
        <v>1975</v>
      </c>
      <c r="C3" s="7">
        <v>1976</v>
      </c>
      <c r="D3" s="7">
        <v>1977</v>
      </c>
      <c r="E3" s="7">
        <v>1978</v>
      </c>
      <c r="F3" s="7">
        <v>1979</v>
      </c>
      <c r="G3" s="7">
        <v>1980</v>
      </c>
      <c r="H3" s="7">
        <v>1981</v>
      </c>
      <c r="I3" s="7">
        <v>1982</v>
      </c>
      <c r="J3" s="7">
        <v>1983</v>
      </c>
      <c r="K3" s="7">
        <v>1984</v>
      </c>
      <c r="L3" s="7">
        <v>1985</v>
      </c>
      <c r="M3" s="7">
        <v>1986</v>
      </c>
      <c r="N3" s="7">
        <v>1987</v>
      </c>
      <c r="O3" s="7">
        <v>1988</v>
      </c>
      <c r="P3" s="7">
        <v>1989</v>
      </c>
      <c r="Q3" s="7">
        <v>1990</v>
      </c>
      <c r="R3" s="7">
        <v>1991</v>
      </c>
      <c r="S3" s="7">
        <v>1992</v>
      </c>
      <c r="T3" s="7">
        <v>1993</v>
      </c>
      <c r="U3" s="7">
        <v>1994</v>
      </c>
      <c r="V3" s="18"/>
      <c r="W3" s="18"/>
      <c r="X3" s="18"/>
    </row>
    <row r="4" spans="1:24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7"/>
      <c r="W4" s="17"/>
      <c r="X4" s="17"/>
    </row>
    <row r="5" spans="1:24" ht="15.75">
      <c r="A5" s="6"/>
      <c r="B5" s="6"/>
      <c r="C5" s="6"/>
      <c r="D5" s="6"/>
      <c r="E5" s="6"/>
      <c r="F5" s="6"/>
      <c r="G5" s="6"/>
      <c r="H5" s="5" t="s">
        <v>1</v>
      </c>
      <c r="I5" s="6"/>
      <c r="J5" s="6"/>
      <c r="K5" s="6"/>
      <c r="L5" s="6"/>
      <c r="M5" s="5" t="s">
        <v>2</v>
      </c>
      <c r="N5" s="6"/>
      <c r="O5" s="6"/>
      <c r="P5" s="6"/>
      <c r="Q5" s="6"/>
      <c r="R5" s="6"/>
      <c r="S5" s="6"/>
      <c r="T5" s="6"/>
      <c r="U5" s="6"/>
      <c r="V5" s="16"/>
      <c r="W5" s="16"/>
      <c r="X5" s="16"/>
    </row>
    <row r="6" spans="1:24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6"/>
      <c r="W6" s="16"/>
      <c r="X6" s="16"/>
    </row>
    <row r="7" spans="1:24" ht="15.75">
      <c r="A7" s="5" t="s">
        <v>4</v>
      </c>
      <c r="B7" s="8">
        <f aca="true" t="shared" si="0" ref="B7:U7">(B32)*(B33)</f>
        <v>485.8</v>
      </c>
      <c r="C7" s="8">
        <f t="shared" si="0"/>
        <v>574.98</v>
      </c>
      <c r="D7" s="8">
        <f t="shared" si="0"/>
        <v>592.02</v>
      </c>
      <c r="E7" s="8">
        <f t="shared" si="0"/>
        <v>635.14</v>
      </c>
      <c r="F7" s="8">
        <f t="shared" si="0"/>
        <v>489.71999999999997</v>
      </c>
      <c r="G7" s="8">
        <f t="shared" si="0"/>
        <v>360.3134</v>
      </c>
      <c r="H7" s="8">
        <f t="shared" si="0"/>
        <v>886.3036000000001</v>
      </c>
      <c r="I7" s="8">
        <f t="shared" si="0"/>
        <v>754.164</v>
      </c>
      <c r="J7" s="8">
        <f t="shared" si="0"/>
        <v>521.0875</v>
      </c>
      <c r="K7" s="8">
        <f t="shared" si="0"/>
        <v>761.454</v>
      </c>
      <c r="L7" s="8">
        <f t="shared" si="0"/>
        <v>678.2783999999999</v>
      </c>
      <c r="M7" s="8">
        <f t="shared" si="0"/>
        <v>887.7683</v>
      </c>
      <c r="N7" s="8">
        <f t="shared" si="0"/>
        <v>737.9932000000001</v>
      </c>
      <c r="O7" s="8">
        <f t="shared" si="0"/>
        <v>786.4808000000002</v>
      </c>
      <c r="P7" s="8">
        <f t="shared" si="0"/>
        <v>762.9</v>
      </c>
      <c r="Q7" s="8">
        <f t="shared" si="0"/>
        <v>928.2330000000001</v>
      </c>
      <c r="R7" s="8">
        <f t="shared" si="0"/>
        <v>898.7592999999999</v>
      </c>
      <c r="S7" s="8">
        <f t="shared" si="0"/>
        <v>921.5118000000001</v>
      </c>
      <c r="T7" s="8">
        <f t="shared" si="0"/>
        <v>527.3249999999999</v>
      </c>
      <c r="U7" s="10">
        <f t="shared" si="0"/>
        <v>1030.5299</v>
      </c>
      <c r="V7" s="21"/>
      <c r="W7" s="21"/>
      <c r="X7" s="21"/>
    </row>
    <row r="8" spans="1:24" ht="15.75">
      <c r="A8" s="5" t="s">
        <v>5</v>
      </c>
      <c r="B8" s="8">
        <v>5.11</v>
      </c>
      <c r="C8" s="8">
        <v>6.5</v>
      </c>
      <c r="D8" s="8">
        <v>5.91</v>
      </c>
      <c r="E8" s="8">
        <v>5.77</v>
      </c>
      <c r="F8" s="8">
        <v>7</v>
      </c>
      <c r="G8" s="8">
        <v>5.71</v>
      </c>
      <c r="H8" s="8">
        <v>7.99</v>
      </c>
      <c r="I8" s="8">
        <v>8.49</v>
      </c>
      <c r="J8" s="8">
        <v>13.93</v>
      </c>
      <c r="K8" s="8">
        <v>13.89</v>
      </c>
      <c r="L8" s="8">
        <v>13.32</v>
      </c>
      <c r="M8" s="8">
        <v>9.66</v>
      </c>
      <c r="N8" s="8">
        <v>10.95</v>
      </c>
      <c r="O8" s="8">
        <v>14.9</v>
      </c>
      <c r="P8" s="8">
        <v>12.07</v>
      </c>
      <c r="Q8" s="8">
        <v>11.84</v>
      </c>
      <c r="R8" s="8">
        <v>6.66</v>
      </c>
      <c r="S8" s="8">
        <v>7</v>
      </c>
      <c r="T8" s="8">
        <v>8.24</v>
      </c>
      <c r="U8" s="8">
        <v>8.58</v>
      </c>
      <c r="V8" s="19"/>
      <c r="W8" s="19"/>
      <c r="X8" s="19"/>
    </row>
    <row r="9" spans="1:24" ht="15.75">
      <c r="A9" s="5" t="s">
        <v>6</v>
      </c>
      <c r="B9" s="8">
        <f aca="true" t="shared" si="1" ref="B9:U9">SUM(B7:B8)</f>
        <v>490.91</v>
      </c>
      <c r="C9" s="8">
        <f t="shared" si="1"/>
        <v>581.48</v>
      </c>
      <c r="D9" s="8">
        <f t="shared" si="1"/>
        <v>597.93</v>
      </c>
      <c r="E9" s="8">
        <f t="shared" si="1"/>
        <v>640.91</v>
      </c>
      <c r="F9" s="8">
        <f t="shared" si="1"/>
        <v>496.71999999999997</v>
      </c>
      <c r="G9" s="8">
        <f t="shared" si="1"/>
        <v>366.0234</v>
      </c>
      <c r="H9" s="8">
        <f t="shared" si="1"/>
        <v>894.2936000000001</v>
      </c>
      <c r="I9" s="8">
        <f t="shared" si="1"/>
        <v>762.654</v>
      </c>
      <c r="J9" s="8">
        <f t="shared" si="1"/>
        <v>535.0174999999999</v>
      </c>
      <c r="K9" s="8">
        <f t="shared" si="1"/>
        <v>775.3439999999999</v>
      </c>
      <c r="L9" s="8">
        <f t="shared" si="1"/>
        <v>691.5984</v>
      </c>
      <c r="M9" s="8">
        <f t="shared" si="1"/>
        <v>897.4282999999999</v>
      </c>
      <c r="N9" s="8">
        <f t="shared" si="1"/>
        <v>748.9432000000002</v>
      </c>
      <c r="O9" s="8">
        <f t="shared" si="1"/>
        <v>801.3808000000001</v>
      </c>
      <c r="P9" s="8">
        <f t="shared" si="1"/>
        <v>774.97</v>
      </c>
      <c r="Q9" s="8">
        <f t="shared" si="1"/>
        <v>940.0730000000001</v>
      </c>
      <c r="R9" s="8">
        <f t="shared" si="1"/>
        <v>905.4192999999999</v>
      </c>
      <c r="S9" s="8">
        <f t="shared" si="1"/>
        <v>928.5118000000001</v>
      </c>
      <c r="T9" s="8">
        <f t="shared" si="1"/>
        <v>535.5649999999999</v>
      </c>
      <c r="U9" s="10">
        <f t="shared" si="1"/>
        <v>1039.1099</v>
      </c>
      <c r="V9" s="21"/>
      <c r="W9" s="21"/>
      <c r="X9" s="21"/>
    </row>
    <row r="10" spans="1:24" ht="15.75">
      <c r="A10" s="6"/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6"/>
      <c r="V10" s="16"/>
      <c r="W10" s="19"/>
      <c r="X10" s="19"/>
    </row>
    <row r="11" spans="1:24" ht="15.75">
      <c r="A11" s="5" t="s">
        <v>7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8"/>
      <c r="N11" s="8"/>
      <c r="O11" s="8"/>
      <c r="P11" s="8"/>
      <c r="Q11" s="8"/>
      <c r="R11" s="8"/>
      <c r="S11" s="6"/>
      <c r="T11" s="6"/>
      <c r="U11" s="6"/>
      <c r="V11" s="16"/>
      <c r="W11" s="19"/>
      <c r="X11" s="19"/>
    </row>
    <row r="12" spans="1:24" ht="15.75">
      <c r="A12" s="5" t="s">
        <v>8</v>
      </c>
      <c r="B12" s="8">
        <v>38.3</v>
      </c>
      <c r="C12" s="8">
        <v>38.68</v>
      </c>
      <c r="D12" s="8">
        <v>47.44</v>
      </c>
      <c r="E12" s="8">
        <v>50.24</v>
      </c>
      <c r="F12" s="8">
        <v>61.04</v>
      </c>
      <c r="G12" s="8">
        <v>65.29</v>
      </c>
      <c r="H12" s="8">
        <v>62.41</v>
      </c>
      <c r="I12" s="8">
        <v>73.02</v>
      </c>
      <c r="J12" s="8">
        <v>76.19</v>
      </c>
      <c r="K12" s="8">
        <v>89.64</v>
      </c>
      <c r="L12" s="8">
        <v>75.22</v>
      </c>
      <c r="M12" s="8">
        <v>74.12</v>
      </c>
      <c r="N12" s="8">
        <v>86.56</v>
      </c>
      <c r="O12" s="8">
        <v>101.35</v>
      </c>
      <c r="P12" s="8">
        <v>87.64</v>
      </c>
      <c r="Q12" s="8">
        <v>87.03</v>
      </c>
      <c r="R12" s="8">
        <v>106.82</v>
      </c>
      <c r="S12" s="24">
        <v>75.31</v>
      </c>
      <c r="T12" s="8">
        <v>78.75</v>
      </c>
      <c r="U12" s="8">
        <v>91.71</v>
      </c>
      <c r="V12" s="19"/>
      <c r="W12" s="19"/>
      <c r="X12" s="25"/>
    </row>
    <row r="13" spans="1:24" ht="15.75">
      <c r="A13" s="5" t="s">
        <v>9</v>
      </c>
      <c r="B13" s="8">
        <v>33.01</v>
      </c>
      <c r="C13" s="8">
        <v>30.69</v>
      </c>
      <c r="D13" s="8">
        <v>43.14</v>
      </c>
      <c r="E13" s="8">
        <v>44.65</v>
      </c>
      <c r="F13" s="8">
        <v>48.2</v>
      </c>
      <c r="G13" s="8">
        <v>49.18</v>
      </c>
      <c r="H13" s="8">
        <v>36.55</v>
      </c>
      <c r="I13" s="8">
        <v>33.64</v>
      </c>
      <c r="J13" s="8">
        <v>32.81</v>
      </c>
      <c r="K13" s="8">
        <v>31.89</v>
      </c>
      <c r="L13" s="8">
        <v>30.69</v>
      </c>
      <c r="M13" s="8">
        <v>29.54</v>
      </c>
      <c r="N13" s="8">
        <v>29.76</v>
      </c>
      <c r="O13" s="8">
        <v>32.07</v>
      </c>
      <c r="P13" s="8">
        <v>32.14</v>
      </c>
      <c r="Q13" s="8">
        <v>31.85</v>
      </c>
      <c r="R13" s="8">
        <v>49.06</v>
      </c>
      <c r="S13" s="24">
        <v>49.67</v>
      </c>
      <c r="T13" s="8">
        <v>52</v>
      </c>
      <c r="U13" s="8">
        <v>53.04</v>
      </c>
      <c r="V13" s="19"/>
      <c r="W13" s="19"/>
      <c r="X13" s="25"/>
    </row>
    <row r="14" spans="1:24" ht="15.75">
      <c r="A14" s="5" t="s">
        <v>10</v>
      </c>
      <c r="B14" s="8">
        <v>80.05</v>
      </c>
      <c r="C14" s="8">
        <v>60.57</v>
      </c>
      <c r="D14" s="8">
        <v>68.99</v>
      </c>
      <c r="E14" s="8">
        <v>71.7</v>
      </c>
      <c r="F14" s="8">
        <v>73.11</v>
      </c>
      <c r="G14" s="8">
        <v>77.79</v>
      </c>
      <c r="H14" s="8">
        <v>88.29</v>
      </c>
      <c r="I14" s="8">
        <v>95.12</v>
      </c>
      <c r="J14" s="8">
        <v>100.01</v>
      </c>
      <c r="K14" s="8">
        <v>102.2</v>
      </c>
      <c r="L14" s="8">
        <v>102.11</v>
      </c>
      <c r="M14" s="8">
        <v>90.59</v>
      </c>
      <c r="N14" s="8">
        <v>88.35</v>
      </c>
      <c r="O14" s="8">
        <v>89.59</v>
      </c>
      <c r="P14" s="8">
        <v>93.97</v>
      </c>
      <c r="Q14" s="8">
        <v>98.75</v>
      </c>
      <c r="R14" s="8">
        <v>108.54</v>
      </c>
      <c r="S14" s="24">
        <v>109.48</v>
      </c>
      <c r="T14" s="8">
        <v>110.16</v>
      </c>
      <c r="U14" s="8">
        <v>111.56</v>
      </c>
      <c r="V14" s="19"/>
      <c r="W14" s="19"/>
      <c r="X14" s="25"/>
    </row>
    <row r="15" spans="1:24" ht="15.75">
      <c r="A15" s="5" t="s">
        <v>11</v>
      </c>
      <c r="B15" s="8">
        <v>2.09</v>
      </c>
      <c r="C15" s="8">
        <v>2.53</v>
      </c>
      <c r="D15" s="8">
        <v>2.7</v>
      </c>
      <c r="E15" s="8">
        <v>3.09</v>
      </c>
      <c r="F15" s="8">
        <v>3.31</v>
      </c>
      <c r="G15" s="8">
        <v>3.26</v>
      </c>
      <c r="H15" s="8">
        <v>9.86</v>
      </c>
      <c r="I15" s="8">
        <v>10.04</v>
      </c>
      <c r="J15" s="8">
        <v>9.76</v>
      </c>
      <c r="K15" s="8">
        <v>10.08</v>
      </c>
      <c r="L15" s="8">
        <v>8.69</v>
      </c>
      <c r="M15" s="8">
        <v>9.34</v>
      </c>
      <c r="N15" s="8">
        <v>8.79</v>
      </c>
      <c r="O15" s="8">
        <v>9.02</v>
      </c>
      <c r="P15" s="8">
        <v>10.1</v>
      </c>
      <c r="Q15" s="8">
        <v>9.69</v>
      </c>
      <c r="R15" s="8">
        <v>6.49</v>
      </c>
      <c r="S15" s="24">
        <v>6.41</v>
      </c>
      <c r="T15" s="8">
        <v>6.56</v>
      </c>
      <c r="U15" s="8">
        <v>7.15</v>
      </c>
      <c r="V15" s="19"/>
      <c r="W15" s="19"/>
      <c r="X15" s="25"/>
    </row>
    <row r="16" spans="1:24" ht="15.75">
      <c r="A16" s="5" t="s">
        <v>12</v>
      </c>
      <c r="B16" s="8">
        <v>9.41</v>
      </c>
      <c r="C16" s="8">
        <v>11.22</v>
      </c>
      <c r="D16" s="8">
        <v>11.9</v>
      </c>
      <c r="E16" s="8">
        <v>13.44</v>
      </c>
      <c r="F16" s="8">
        <v>19.62</v>
      </c>
      <c r="G16" s="8">
        <v>27.69</v>
      </c>
      <c r="H16" s="8">
        <v>31.16</v>
      </c>
      <c r="I16" s="8">
        <v>29.87</v>
      </c>
      <c r="J16" s="8">
        <v>26.41</v>
      </c>
      <c r="K16" s="8">
        <v>20.69</v>
      </c>
      <c r="L16" s="8">
        <v>25.29</v>
      </c>
      <c r="M16" s="8">
        <v>33.22</v>
      </c>
      <c r="N16" s="8">
        <v>37.32</v>
      </c>
      <c r="O16" s="8">
        <v>38.72</v>
      </c>
      <c r="P16" s="8">
        <v>38.42</v>
      </c>
      <c r="Q16" s="8">
        <v>48.69</v>
      </c>
      <c r="R16" s="8">
        <v>50.08</v>
      </c>
      <c r="S16" s="24">
        <v>39.64</v>
      </c>
      <c r="T16" s="8">
        <v>24.03</v>
      </c>
      <c r="U16" s="8">
        <v>45.5</v>
      </c>
      <c r="V16" s="19"/>
      <c r="W16" s="19"/>
      <c r="X16" s="25"/>
    </row>
    <row r="17" spans="1:24" ht="15.75">
      <c r="A17" s="5" t="s">
        <v>13</v>
      </c>
      <c r="B17" s="8">
        <v>13.48</v>
      </c>
      <c r="C17" s="8">
        <v>14.83</v>
      </c>
      <c r="D17" s="8">
        <v>14.64</v>
      </c>
      <c r="E17" s="8">
        <v>16.31</v>
      </c>
      <c r="F17" s="8">
        <v>17.39</v>
      </c>
      <c r="G17" s="8">
        <v>19.54</v>
      </c>
      <c r="H17" s="8">
        <v>15.04</v>
      </c>
      <c r="I17" s="8">
        <v>16.45</v>
      </c>
      <c r="J17" s="8">
        <v>17.36</v>
      </c>
      <c r="K17" s="8">
        <v>15.63</v>
      </c>
      <c r="L17" s="8">
        <v>15.07</v>
      </c>
      <c r="M17" s="8">
        <v>19.52</v>
      </c>
      <c r="N17" s="8">
        <v>18.98</v>
      </c>
      <c r="O17" s="8">
        <v>20.15</v>
      </c>
      <c r="P17" s="8">
        <v>20.27</v>
      </c>
      <c r="Q17" s="8">
        <v>21.96</v>
      </c>
      <c r="R17" s="8">
        <v>28.76</v>
      </c>
      <c r="S17" s="24">
        <v>30.23</v>
      </c>
      <c r="T17" s="8">
        <v>28.08</v>
      </c>
      <c r="U17" s="8">
        <v>32.2</v>
      </c>
      <c r="V17" s="19"/>
      <c r="W17" s="19"/>
      <c r="X17" s="25"/>
    </row>
    <row r="18" spans="1:24" ht="15.75">
      <c r="A18" s="5" t="s">
        <v>14</v>
      </c>
      <c r="B18" s="8">
        <v>10.37</v>
      </c>
      <c r="C18" s="8">
        <v>12.93</v>
      </c>
      <c r="D18" s="8">
        <v>12.96</v>
      </c>
      <c r="E18" s="8">
        <v>13.16</v>
      </c>
      <c r="F18" s="8">
        <v>15.31</v>
      </c>
      <c r="G18" s="8">
        <v>15.92</v>
      </c>
      <c r="H18" s="8">
        <v>14.09</v>
      </c>
      <c r="I18" s="8">
        <v>14.76</v>
      </c>
      <c r="J18" s="8">
        <v>15.12</v>
      </c>
      <c r="K18" s="8">
        <v>14.95</v>
      </c>
      <c r="L18" s="8">
        <v>16.36</v>
      </c>
      <c r="M18" s="8">
        <v>37.38</v>
      </c>
      <c r="N18" s="8">
        <v>40.62</v>
      </c>
      <c r="O18" s="8">
        <v>41.94</v>
      </c>
      <c r="P18" s="8">
        <v>41.46</v>
      </c>
      <c r="Q18" s="8">
        <v>42.61</v>
      </c>
      <c r="R18" s="8">
        <v>72.62</v>
      </c>
      <c r="S18" s="24">
        <v>75.41</v>
      </c>
      <c r="T18" s="8">
        <v>74.01</v>
      </c>
      <c r="U18" s="8">
        <v>76.1</v>
      </c>
      <c r="V18" s="19"/>
      <c r="W18" s="19"/>
      <c r="X18" s="25"/>
    </row>
    <row r="19" spans="1:24" ht="15.75">
      <c r="A19" s="5" t="s">
        <v>15</v>
      </c>
      <c r="B19" s="8">
        <v>35.66</v>
      </c>
      <c r="C19" s="8">
        <v>42.51</v>
      </c>
      <c r="D19" s="8">
        <v>45.07</v>
      </c>
      <c r="E19" s="8">
        <v>50.92</v>
      </c>
      <c r="F19" s="8">
        <v>48.26</v>
      </c>
      <c r="G19" s="8">
        <v>35.27</v>
      </c>
      <c r="H19" s="8">
        <v>71.27</v>
      </c>
      <c r="I19" s="8">
        <v>62.1</v>
      </c>
      <c r="J19" s="8">
        <v>44.87</v>
      </c>
      <c r="K19" s="8">
        <v>60.36</v>
      </c>
      <c r="L19" s="8">
        <v>60.49</v>
      </c>
      <c r="M19" s="8">
        <v>26.95</v>
      </c>
      <c r="N19" s="8">
        <v>23.28</v>
      </c>
      <c r="O19" s="8">
        <v>24.32</v>
      </c>
      <c r="P19" s="8">
        <v>22.34</v>
      </c>
      <c r="Q19" s="8">
        <v>26.82</v>
      </c>
      <c r="R19" s="8">
        <v>13.85</v>
      </c>
      <c r="S19" s="24">
        <v>12.69</v>
      </c>
      <c r="T19" s="8">
        <v>8.34</v>
      </c>
      <c r="U19" s="8">
        <v>15.32</v>
      </c>
      <c r="V19" s="19"/>
      <c r="W19" s="19"/>
      <c r="X19" s="26"/>
    </row>
    <row r="20" spans="1:24" ht="15.75">
      <c r="A20" s="5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0.12</v>
      </c>
      <c r="I20" s="8">
        <v>0.22</v>
      </c>
      <c r="J20" s="8">
        <v>0.22</v>
      </c>
      <c r="K20" s="8">
        <v>0.22</v>
      </c>
      <c r="L20" s="8">
        <v>0.22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7">
        <v>0</v>
      </c>
      <c r="T20" s="8">
        <v>0</v>
      </c>
      <c r="U20" s="8">
        <v>0</v>
      </c>
      <c r="V20" s="19"/>
      <c r="W20" s="19"/>
      <c r="X20" s="26"/>
    </row>
    <row r="21" spans="1:24" ht="15.75">
      <c r="A21" s="5" t="s">
        <v>17</v>
      </c>
      <c r="B21" s="8">
        <f aca="true" t="shared" si="2" ref="B21:U21">SUM(B12:B20)</f>
        <v>222.37</v>
      </c>
      <c r="C21" s="8">
        <f t="shared" si="2"/>
        <v>213.96</v>
      </c>
      <c r="D21" s="8">
        <f t="shared" si="2"/>
        <v>246.84</v>
      </c>
      <c r="E21" s="8">
        <f t="shared" si="2"/>
        <v>263.51</v>
      </c>
      <c r="F21" s="8">
        <f t="shared" si="2"/>
        <v>286.24</v>
      </c>
      <c r="G21" s="8">
        <f t="shared" si="2"/>
        <v>293.93999999999994</v>
      </c>
      <c r="H21" s="8">
        <f t="shared" si="2"/>
        <v>328.78999999999996</v>
      </c>
      <c r="I21" s="8">
        <f t="shared" si="2"/>
        <v>335.22</v>
      </c>
      <c r="J21" s="8">
        <f t="shared" si="2"/>
        <v>322.75</v>
      </c>
      <c r="K21" s="8">
        <f t="shared" si="2"/>
        <v>345.6600000000001</v>
      </c>
      <c r="L21" s="8">
        <f t="shared" si="2"/>
        <v>334.14000000000004</v>
      </c>
      <c r="M21" s="8">
        <f t="shared" si="2"/>
        <v>320.65999999999997</v>
      </c>
      <c r="N21" s="8">
        <f t="shared" si="2"/>
        <v>333.65999999999997</v>
      </c>
      <c r="O21" s="8">
        <f t="shared" si="2"/>
        <v>357.15999999999997</v>
      </c>
      <c r="P21" s="8">
        <f t="shared" si="2"/>
        <v>346.3399999999999</v>
      </c>
      <c r="Q21" s="8">
        <f t="shared" si="2"/>
        <v>367.4</v>
      </c>
      <c r="R21" s="8">
        <f t="shared" si="2"/>
        <v>436.22</v>
      </c>
      <c r="S21" s="24">
        <f t="shared" si="2"/>
        <v>398.84</v>
      </c>
      <c r="T21" s="8">
        <f t="shared" si="2"/>
        <v>381.92999999999995</v>
      </c>
      <c r="U21" s="8">
        <f t="shared" si="2"/>
        <v>432.58</v>
      </c>
      <c r="V21" s="19"/>
      <c r="W21" s="19"/>
      <c r="X21" s="25"/>
    </row>
    <row r="22" spans="1:24" ht="15.75">
      <c r="A22" s="6"/>
      <c r="B22" s="6"/>
      <c r="C22" s="6"/>
      <c r="D22" s="6"/>
      <c r="E22" s="6"/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6"/>
      <c r="T22" s="6"/>
      <c r="U22" s="8"/>
      <c r="V22" s="16"/>
      <c r="W22" s="19"/>
      <c r="X22" s="19"/>
    </row>
    <row r="23" spans="1:24" ht="15.75">
      <c r="A23" s="5" t="s">
        <v>18</v>
      </c>
      <c r="B23" s="8">
        <v>15.44</v>
      </c>
      <c r="C23" s="8">
        <v>16.13</v>
      </c>
      <c r="D23" s="8">
        <v>17.17</v>
      </c>
      <c r="E23" s="8">
        <v>18.38</v>
      </c>
      <c r="F23" s="8">
        <v>20.81</v>
      </c>
      <c r="G23" s="8">
        <v>10.58</v>
      </c>
      <c r="H23" s="8">
        <v>46.68</v>
      </c>
      <c r="I23" s="8">
        <v>36.78</v>
      </c>
      <c r="J23" s="8">
        <v>37.06</v>
      </c>
      <c r="K23" s="8">
        <v>37.76</v>
      </c>
      <c r="L23" s="8">
        <v>25.2</v>
      </c>
      <c r="M23" s="8">
        <v>39.65</v>
      </c>
      <c r="N23" s="8">
        <v>38.78</v>
      </c>
      <c r="O23" s="8">
        <v>41.23</v>
      </c>
      <c r="P23" s="8">
        <v>39.76</v>
      </c>
      <c r="Q23" s="8">
        <v>46.02</v>
      </c>
      <c r="R23" s="8">
        <v>27.97</v>
      </c>
      <c r="S23" s="24">
        <v>27.66</v>
      </c>
      <c r="T23" s="8">
        <v>22.79</v>
      </c>
      <c r="U23" s="8">
        <v>20.33</v>
      </c>
      <c r="V23" s="19"/>
      <c r="W23" s="19"/>
      <c r="X23" s="19"/>
    </row>
    <row r="24" spans="1:24" ht="15.75">
      <c r="A24" s="5" t="s">
        <v>19</v>
      </c>
      <c r="B24" s="8">
        <v>4.89</v>
      </c>
      <c r="C24" s="8">
        <v>5.07</v>
      </c>
      <c r="D24" s="8">
        <v>7.08</v>
      </c>
      <c r="E24" s="8">
        <v>7.62</v>
      </c>
      <c r="F24" s="8">
        <v>8.47</v>
      </c>
      <c r="G24" s="8">
        <v>9.65</v>
      </c>
      <c r="H24" s="8">
        <v>11.61</v>
      </c>
      <c r="I24" s="8">
        <v>12.24</v>
      </c>
      <c r="J24" s="8">
        <v>12.98</v>
      </c>
      <c r="K24" s="8">
        <v>13.23</v>
      </c>
      <c r="L24" s="8">
        <v>10.02</v>
      </c>
      <c r="M24" s="8">
        <v>17.17</v>
      </c>
      <c r="N24" s="8">
        <v>17.54</v>
      </c>
      <c r="O24" s="8">
        <v>17.83</v>
      </c>
      <c r="P24" s="8">
        <v>17.92</v>
      </c>
      <c r="Q24" s="8">
        <v>18.31</v>
      </c>
      <c r="R24" s="8">
        <v>27.55</v>
      </c>
      <c r="S24" s="24">
        <v>27.23</v>
      </c>
      <c r="T24" s="8">
        <v>24.92</v>
      </c>
      <c r="U24" s="8">
        <v>23.45</v>
      </c>
      <c r="V24" s="19"/>
      <c r="W24" s="19"/>
      <c r="X24" s="19"/>
    </row>
    <row r="25" spans="1:24" ht="15.75">
      <c r="A25" s="5" t="s">
        <v>20</v>
      </c>
      <c r="B25" s="8">
        <v>21.28</v>
      </c>
      <c r="C25" s="8">
        <v>20.72</v>
      </c>
      <c r="D25" s="8">
        <v>20.4</v>
      </c>
      <c r="E25" s="8">
        <v>21.19</v>
      </c>
      <c r="F25" s="8">
        <v>22.82</v>
      </c>
      <c r="G25" s="8">
        <v>24.7</v>
      </c>
      <c r="H25" s="8">
        <v>127.97</v>
      </c>
      <c r="I25" s="8">
        <v>138.28</v>
      </c>
      <c r="J25" s="8">
        <v>110.26</v>
      </c>
      <c r="K25" s="8">
        <v>134.05</v>
      </c>
      <c r="L25" s="8">
        <v>77.71</v>
      </c>
      <c r="M25" s="8">
        <v>52.35</v>
      </c>
      <c r="N25" s="8">
        <v>39.73</v>
      </c>
      <c r="O25" s="8">
        <v>36.12</v>
      </c>
      <c r="P25" s="8">
        <v>37.19</v>
      </c>
      <c r="Q25" s="8">
        <v>40.78</v>
      </c>
      <c r="R25" s="8">
        <v>40.28</v>
      </c>
      <c r="S25" s="24">
        <v>33.43</v>
      </c>
      <c r="T25" s="8">
        <v>33.8</v>
      </c>
      <c r="U25" s="8">
        <v>33.55</v>
      </c>
      <c r="V25" s="19"/>
      <c r="W25" s="19"/>
      <c r="X25" s="19"/>
    </row>
    <row r="26" spans="1:24" ht="15.75">
      <c r="A26" s="5" t="s">
        <v>21</v>
      </c>
      <c r="B26" s="8">
        <f aca="true" t="shared" si="3" ref="B26:U26">SUM(B23:B25)</f>
        <v>41.61</v>
      </c>
      <c r="C26" s="8">
        <f t="shared" si="3"/>
        <v>41.92</v>
      </c>
      <c r="D26" s="8">
        <f t="shared" si="3"/>
        <v>44.65</v>
      </c>
      <c r="E26" s="8">
        <f t="shared" si="3"/>
        <v>47.19</v>
      </c>
      <c r="F26" s="8">
        <f t="shared" si="3"/>
        <v>52.1</v>
      </c>
      <c r="G26" s="8">
        <f t="shared" si="3"/>
        <v>44.93</v>
      </c>
      <c r="H26" s="8">
        <f t="shared" si="3"/>
        <v>186.26</v>
      </c>
      <c r="I26" s="8">
        <f t="shared" si="3"/>
        <v>187.3</v>
      </c>
      <c r="J26" s="8">
        <f t="shared" si="3"/>
        <v>160.3</v>
      </c>
      <c r="K26" s="8">
        <f t="shared" si="3"/>
        <v>185.04000000000002</v>
      </c>
      <c r="L26" s="8">
        <f t="shared" si="3"/>
        <v>112.92999999999999</v>
      </c>
      <c r="M26" s="8">
        <f t="shared" si="3"/>
        <v>109.17</v>
      </c>
      <c r="N26" s="8">
        <f t="shared" si="3"/>
        <v>96.05</v>
      </c>
      <c r="O26" s="8">
        <f t="shared" si="3"/>
        <v>95.17999999999999</v>
      </c>
      <c r="P26" s="8">
        <f t="shared" si="3"/>
        <v>94.87</v>
      </c>
      <c r="Q26" s="8">
        <f t="shared" si="3"/>
        <v>105.11</v>
      </c>
      <c r="R26" s="8">
        <f t="shared" si="3"/>
        <v>95.8</v>
      </c>
      <c r="S26" s="24">
        <f t="shared" si="3"/>
        <v>88.32</v>
      </c>
      <c r="T26" s="8">
        <f t="shared" si="3"/>
        <v>81.50999999999999</v>
      </c>
      <c r="U26" s="8">
        <f t="shared" si="3"/>
        <v>77.33</v>
      </c>
      <c r="V26" s="19"/>
      <c r="W26" s="19"/>
      <c r="X26" s="19"/>
    </row>
    <row r="27" spans="1:24" ht="15.75">
      <c r="A27" s="6"/>
      <c r="B27" s="6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  <c r="U27" s="6"/>
      <c r="V27" s="16"/>
      <c r="W27" s="16"/>
      <c r="X27" s="16"/>
    </row>
    <row r="28" spans="1:24" ht="15.75">
      <c r="A28" s="5" t="s">
        <v>22</v>
      </c>
      <c r="B28" s="8">
        <f aca="true" t="shared" si="4" ref="B28:U28">B21+B26</f>
        <v>263.98</v>
      </c>
      <c r="C28" s="8">
        <f t="shared" si="4"/>
        <v>255.88</v>
      </c>
      <c r="D28" s="8">
        <f t="shared" si="4"/>
        <v>291.49</v>
      </c>
      <c r="E28" s="8">
        <f t="shared" si="4"/>
        <v>310.7</v>
      </c>
      <c r="F28" s="8">
        <f t="shared" si="4"/>
        <v>338.34000000000003</v>
      </c>
      <c r="G28" s="8">
        <f t="shared" si="4"/>
        <v>338.86999999999995</v>
      </c>
      <c r="H28" s="8">
        <f t="shared" si="4"/>
        <v>515.05</v>
      </c>
      <c r="I28" s="8">
        <f t="shared" si="4"/>
        <v>522.52</v>
      </c>
      <c r="J28" s="8">
        <f t="shared" si="4"/>
        <v>483.05</v>
      </c>
      <c r="K28" s="8">
        <f t="shared" si="4"/>
        <v>530.7</v>
      </c>
      <c r="L28" s="8">
        <f t="shared" si="4"/>
        <v>447.07000000000005</v>
      </c>
      <c r="M28" s="8">
        <f t="shared" si="4"/>
        <v>429.83</v>
      </c>
      <c r="N28" s="8">
        <f t="shared" si="4"/>
        <v>429.71</v>
      </c>
      <c r="O28" s="8">
        <f t="shared" si="4"/>
        <v>452.34</v>
      </c>
      <c r="P28" s="8">
        <f t="shared" si="4"/>
        <v>441.2099999999999</v>
      </c>
      <c r="Q28" s="8">
        <f t="shared" si="4"/>
        <v>472.51</v>
      </c>
      <c r="R28" s="8">
        <f t="shared" si="4"/>
        <v>532.02</v>
      </c>
      <c r="S28" s="8">
        <f t="shared" si="4"/>
        <v>487.15999999999997</v>
      </c>
      <c r="T28" s="8">
        <f t="shared" si="4"/>
        <v>463.43999999999994</v>
      </c>
      <c r="U28" s="8">
        <f t="shared" si="4"/>
        <v>509.90999999999997</v>
      </c>
      <c r="V28" s="19"/>
      <c r="W28" s="19"/>
      <c r="X28" s="19"/>
    </row>
    <row r="29" spans="1:24" ht="15.7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6"/>
      <c r="U29" s="6"/>
      <c r="V29" s="16"/>
      <c r="W29" s="16"/>
      <c r="X29" s="16"/>
    </row>
    <row r="30" spans="1:24" ht="15.75">
      <c r="A30" s="5" t="s">
        <v>23</v>
      </c>
      <c r="B30" s="8">
        <f aca="true" t="shared" si="5" ref="B30:U30">B9-B28</f>
        <v>226.93</v>
      </c>
      <c r="C30" s="8">
        <f t="shared" si="5"/>
        <v>325.6</v>
      </c>
      <c r="D30" s="8">
        <f t="shared" si="5"/>
        <v>306.43999999999994</v>
      </c>
      <c r="E30" s="8">
        <f t="shared" si="5"/>
        <v>330.21</v>
      </c>
      <c r="F30" s="8">
        <f t="shared" si="5"/>
        <v>158.37999999999994</v>
      </c>
      <c r="G30" s="8">
        <f t="shared" si="5"/>
        <v>27.153400000000033</v>
      </c>
      <c r="H30" s="8">
        <f t="shared" si="5"/>
        <v>379.24360000000013</v>
      </c>
      <c r="I30" s="8">
        <f t="shared" si="5"/>
        <v>240.13400000000001</v>
      </c>
      <c r="J30" s="8">
        <f t="shared" si="5"/>
        <v>51.967499999999916</v>
      </c>
      <c r="K30" s="8">
        <f t="shared" si="5"/>
        <v>244.6439999999999</v>
      </c>
      <c r="L30" s="8">
        <f t="shared" si="5"/>
        <v>244.52839999999992</v>
      </c>
      <c r="M30" s="8">
        <f t="shared" si="5"/>
        <v>467.59829999999994</v>
      </c>
      <c r="N30" s="8">
        <f t="shared" si="5"/>
        <v>319.2332000000002</v>
      </c>
      <c r="O30" s="8">
        <f t="shared" si="5"/>
        <v>349.04080000000016</v>
      </c>
      <c r="P30" s="8">
        <f t="shared" si="5"/>
        <v>333.7600000000001</v>
      </c>
      <c r="Q30" s="8">
        <f t="shared" si="5"/>
        <v>467.5630000000001</v>
      </c>
      <c r="R30" s="8">
        <f t="shared" si="5"/>
        <v>373.3992999999999</v>
      </c>
      <c r="S30" s="8">
        <f t="shared" si="5"/>
        <v>441.35180000000014</v>
      </c>
      <c r="T30" s="8">
        <f t="shared" si="5"/>
        <v>72.125</v>
      </c>
      <c r="U30" s="8">
        <f t="shared" si="5"/>
        <v>529.1999</v>
      </c>
      <c r="V30" s="19"/>
      <c r="W30" s="19"/>
      <c r="X30" s="19"/>
    </row>
    <row r="31" spans="1:25" ht="5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3"/>
      <c r="U31" s="13"/>
      <c r="V31" s="20"/>
      <c r="W31" s="20"/>
      <c r="X31" s="20"/>
      <c r="Y31" s="2"/>
    </row>
    <row r="32" spans="1:24" ht="15.75">
      <c r="A32" s="5" t="s">
        <v>24</v>
      </c>
      <c r="B32" s="8">
        <v>0.2</v>
      </c>
      <c r="C32" s="8">
        <v>0.21</v>
      </c>
      <c r="D32" s="8">
        <v>0.22</v>
      </c>
      <c r="E32" s="8">
        <v>0.22</v>
      </c>
      <c r="F32" s="8">
        <v>0.21</v>
      </c>
      <c r="G32" s="8">
        <v>0.23</v>
      </c>
      <c r="H32" s="8">
        <v>0.28</v>
      </c>
      <c r="I32" s="8">
        <v>0.27</v>
      </c>
      <c r="J32" s="8">
        <v>0.25</v>
      </c>
      <c r="K32" s="8">
        <v>0.27</v>
      </c>
      <c r="L32" s="8">
        <v>0.24</v>
      </c>
      <c r="M32" s="8">
        <v>0.29</v>
      </c>
      <c r="N32" s="8">
        <v>0.28</v>
      </c>
      <c r="O32" s="8">
        <v>0.28</v>
      </c>
      <c r="P32" s="8">
        <v>0.3</v>
      </c>
      <c r="Q32" s="8">
        <v>0.31</v>
      </c>
      <c r="R32" s="7">
        <v>0.29</v>
      </c>
      <c r="S32" s="7">
        <v>0.33</v>
      </c>
      <c r="T32" s="8">
        <v>0.3</v>
      </c>
      <c r="U32" s="7">
        <v>0.31</v>
      </c>
      <c r="V32" s="19"/>
      <c r="W32" s="18"/>
      <c r="X32" s="18"/>
    </row>
    <row r="33" spans="1:25" ht="15.75">
      <c r="A33" s="5" t="s">
        <v>25</v>
      </c>
      <c r="B33" s="10">
        <v>2429</v>
      </c>
      <c r="C33" s="10">
        <v>2738</v>
      </c>
      <c r="D33" s="10">
        <v>2691</v>
      </c>
      <c r="E33" s="10">
        <v>2887</v>
      </c>
      <c r="F33" s="10">
        <v>2332</v>
      </c>
      <c r="G33" s="10">
        <v>1566.58</v>
      </c>
      <c r="H33" s="10">
        <v>3165.37</v>
      </c>
      <c r="I33" s="10">
        <v>2793.2</v>
      </c>
      <c r="J33" s="10">
        <v>2084.35</v>
      </c>
      <c r="K33" s="10">
        <v>2820.2</v>
      </c>
      <c r="L33" s="10">
        <v>2826.16</v>
      </c>
      <c r="M33" s="10">
        <v>3061.27</v>
      </c>
      <c r="N33" s="10">
        <v>2635.69</v>
      </c>
      <c r="O33" s="10">
        <v>2808.86</v>
      </c>
      <c r="P33" s="10">
        <v>2543</v>
      </c>
      <c r="Q33" s="10">
        <v>2994.3</v>
      </c>
      <c r="R33" s="10">
        <v>3099.17</v>
      </c>
      <c r="S33" s="10">
        <v>2792.46</v>
      </c>
      <c r="T33" s="10">
        <v>1757.75</v>
      </c>
      <c r="U33" s="10">
        <v>3324.29</v>
      </c>
      <c r="V33" s="21"/>
      <c r="W33" s="21"/>
      <c r="X33" s="21"/>
      <c r="Y33" s="3"/>
    </row>
    <row r="34" spans="1:24" ht="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4"/>
      <c r="S34" s="14"/>
      <c r="T34" s="13"/>
      <c r="U34" s="13"/>
      <c r="V34" s="17"/>
      <c r="W34" s="17"/>
      <c r="X34" s="17"/>
    </row>
    <row r="35" spans="1:24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6"/>
      <c r="W35" s="16"/>
      <c r="X35" s="16"/>
    </row>
    <row r="36" spans="1:24" ht="15.75">
      <c r="A36" s="15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6"/>
      <c r="W36" s="16"/>
      <c r="X36" s="16"/>
    </row>
    <row r="37" spans="1:24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17"/>
      <c r="X37" s="17"/>
    </row>
    <row r="38" spans="1:25" ht="15.75">
      <c r="A38" s="5" t="s">
        <v>0</v>
      </c>
      <c r="B38" s="7">
        <v>1975</v>
      </c>
      <c r="C38" s="7">
        <v>1976</v>
      </c>
      <c r="D38" s="7">
        <v>1977</v>
      </c>
      <c r="E38" s="7">
        <v>1978</v>
      </c>
      <c r="F38" s="7">
        <v>1979</v>
      </c>
      <c r="G38" s="7">
        <v>1980</v>
      </c>
      <c r="H38" s="7">
        <v>1981</v>
      </c>
      <c r="I38" s="7">
        <v>1982</v>
      </c>
      <c r="J38" s="7">
        <v>1983</v>
      </c>
      <c r="K38" s="7">
        <v>1984</v>
      </c>
      <c r="L38" s="7">
        <v>1985</v>
      </c>
      <c r="M38" s="7">
        <v>1986</v>
      </c>
      <c r="N38" s="7">
        <v>1987</v>
      </c>
      <c r="O38" s="7">
        <v>1988</v>
      </c>
      <c r="P38" s="7">
        <v>1989</v>
      </c>
      <c r="Q38" s="7">
        <v>1990</v>
      </c>
      <c r="R38" s="7">
        <v>1991</v>
      </c>
      <c r="S38" s="7">
        <v>1992</v>
      </c>
      <c r="T38" s="7">
        <v>1993</v>
      </c>
      <c r="U38" s="7">
        <v>1994</v>
      </c>
      <c r="V38" s="18"/>
      <c r="W38" s="18"/>
      <c r="X38" s="22"/>
      <c r="Y38" s="4"/>
    </row>
    <row r="39" spans="1:24" ht="4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7"/>
      <c r="W39" s="17"/>
      <c r="X39" s="17"/>
    </row>
    <row r="40" spans="1:25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" t="s">
        <v>2</v>
      </c>
      <c r="N40" s="6"/>
      <c r="O40" s="6"/>
      <c r="P40" s="6"/>
      <c r="Q40" s="6"/>
      <c r="R40" s="6"/>
      <c r="S40" s="6"/>
      <c r="T40" s="6"/>
      <c r="U40" s="8"/>
      <c r="V40" s="28"/>
      <c r="W40" s="16"/>
      <c r="X40" s="22"/>
      <c r="Y40" s="4"/>
    </row>
    <row r="41" spans="1:24" ht="15.75">
      <c r="A41" s="5" t="s">
        <v>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8"/>
      <c r="V41" s="16"/>
      <c r="W41" s="16"/>
      <c r="X41" s="16"/>
    </row>
    <row r="42" spans="1:24" ht="15.75">
      <c r="A42" s="5" t="s">
        <v>4</v>
      </c>
      <c r="B42" s="8">
        <f aca="true" t="shared" si="6" ref="B42:U42">B7</f>
        <v>485.8</v>
      </c>
      <c r="C42" s="8">
        <f t="shared" si="6"/>
        <v>574.98</v>
      </c>
      <c r="D42" s="8">
        <f t="shared" si="6"/>
        <v>592.02</v>
      </c>
      <c r="E42" s="8">
        <f t="shared" si="6"/>
        <v>635.14</v>
      </c>
      <c r="F42" s="8">
        <f t="shared" si="6"/>
        <v>489.71999999999997</v>
      </c>
      <c r="G42" s="8">
        <f t="shared" si="6"/>
        <v>360.3134</v>
      </c>
      <c r="H42" s="8">
        <f t="shared" si="6"/>
        <v>886.3036000000001</v>
      </c>
      <c r="I42" s="8">
        <f t="shared" si="6"/>
        <v>754.164</v>
      </c>
      <c r="J42" s="8">
        <f t="shared" si="6"/>
        <v>521.0875</v>
      </c>
      <c r="K42" s="8">
        <f t="shared" si="6"/>
        <v>761.454</v>
      </c>
      <c r="L42" s="8">
        <f t="shared" si="6"/>
        <v>678.2783999999999</v>
      </c>
      <c r="M42" s="8">
        <f t="shared" si="6"/>
        <v>887.7683</v>
      </c>
      <c r="N42" s="8">
        <f t="shared" si="6"/>
        <v>737.9932000000001</v>
      </c>
      <c r="O42" s="8">
        <f t="shared" si="6"/>
        <v>786.4808000000002</v>
      </c>
      <c r="P42" s="8">
        <f t="shared" si="6"/>
        <v>762.9</v>
      </c>
      <c r="Q42" s="8">
        <f t="shared" si="6"/>
        <v>928.2330000000001</v>
      </c>
      <c r="R42" s="8">
        <f t="shared" si="6"/>
        <v>898.7592999999999</v>
      </c>
      <c r="S42" s="8">
        <f t="shared" si="6"/>
        <v>921.5118000000001</v>
      </c>
      <c r="T42" s="8">
        <f t="shared" si="6"/>
        <v>527.3249999999999</v>
      </c>
      <c r="U42" s="10">
        <f t="shared" si="6"/>
        <v>1030.5299</v>
      </c>
      <c r="V42" s="21"/>
      <c r="W42" s="21"/>
      <c r="X42" s="21"/>
    </row>
    <row r="43" spans="1:24" ht="15.75">
      <c r="A43" s="5" t="s">
        <v>5</v>
      </c>
      <c r="B43" s="8">
        <f aca="true" t="shared" si="7" ref="B43:U43">B8</f>
        <v>5.11</v>
      </c>
      <c r="C43" s="8">
        <f t="shared" si="7"/>
        <v>6.5</v>
      </c>
      <c r="D43" s="8">
        <f t="shared" si="7"/>
        <v>5.91</v>
      </c>
      <c r="E43" s="8">
        <f t="shared" si="7"/>
        <v>5.77</v>
      </c>
      <c r="F43" s="8">
        <f t="shared" si="7"/>
        <v>7</v>
      </c>
      <c r="G43" s="8">
        <f t="shared" si="7"/>
        <v>5.71</v>
      </c>
      <c r="H43" s="8">
        <f t="shared" si="7"/>
        <v>7.99</v>
      </c>
      <c r="I43" s="8">
        <f t="shared" si="7"/>
        <v>8.49</v>
      </c>
      <c r="J43" s="8">
        <f t="shared" si="7"/>
        <v>13.93</v>
      </c>
      <c r="K43" s="8">
        <f t="shared" si="7"/>
        <v>13.89</v>
      </c>
      <c r="L43" s="8">
        <f t="shared" si="7"/>
        <v>13.32</v>
      </c>
      <c r="M43" s="8">
        <f t="shared" si="7"/>
        <v>9.66</v>
      </c>
      <c r="N43" s="8">
        <f t="shared" si="7"/>
        <v>10.95</v>
      </c>
      <c r="O43" s="8">
        <f t="shared" si="7"/>
        <v>14.9</v>
      </c>
      <c r="P43" s="8">
        <f t="shared" si="7"/>
        <v>12.07</v>
      </c>
      <c r="Q43" s="8">
        <f t="shared" si="7"/>
        <v>11.84</v>
      </c>
      <c r="R43" s="8">
        <f t="shared" si="7"/>
        <v>6.66</v>
      </c>
      <c r="S43" s="8">
        <f t="shared" si="7"/>
        <v>7</v>
      </c>
      <c r="T43" s="8">
        <f t="shared" si="7"/>
        <v>8.24</v>
      </c>
      <c r="U43" s="10">
        <f t="shared" si="7"/>
        <v>8.58</v>
      </c>
      <c r="V43" s="21"/>
      <c r="W43" s="21"/>
      <c r="X43" s="21"/>
    </row>
    <row r="44" spans="1:26" ht="15.75">
      <c r="A44" s="5" t="s">
        <v>6</v>
      </c>
      <c r="B44" s="8">
        <f aca="true" t="shared" si="8" ref="B44:U44">B9</f>
        <v>490.91</v>
      </c>
      <c r="C44" s="8">
        <f t="shared" si="8"/>
        <v>581.48</v>
      </c>
      <c r="D44" s="8">
        <f t="shared" si="8"/>
        <v>597.93</v>
      </c>
      <c r="E44" s="8">
        <f t="shared" si="8"/>
        <v>640.91</v>
      </c>
      <c r="F44" s="8">
        <f t="shared" si="8"/>
        <v>496.71999999999997</v>
      </c>
      <c r="G44" s="8">
        <f t="shared" si="8"/>
        <v>366.0234</v>
      </c>
      <c r="H44" s="8">
        <f t="shared" si="8"/>
        <v>894.2936000000001</v>
      </c>
      <c r="I44" s="8">
        <f t="shared" si="8"/>
        <v>762.654</v>
      </c>
      <c r="J44" s="8">
        <f t="shared" si="8"/>
        <v>535.0174999999999</v>
      </c>
      <c r="K44" s="8">
        <f t="shared" si="8"/>
        <v>775.3439999999999</v>
      </c>
      <c r="L44" s="8">
        <f t="shared" si="8"/>
        <v>691.5984</v>
      </c>
      <c r="M44" s="8">
        <f t="shared" si="8"/>
        <v>897.4282999999999</v>
      </c>
      <c r="N44" s="8">
        <f t="shared" si="8"/>
        <v>748.9432000000002</v>
      </c>
      <c r="O44" s="8">
        <f t="shared" si="8"/>
        <v>801.3808000000001</v>
      </c>
      <c r="P44" s="8">
        <f t="shared" si="8"/>
        <v>774.97</v>
      </c>
      <c r="Q44" s="8">
        <f t="shared" si="8"/>
        <v>940.0730000000001</v>
      </c>
      <c r="R44" s="8">
        <f t="shared" si="8"/>
        <v>905.4192999999999</v>
      </c>
      <c r="S44" s="8">
        <f t="shared" si="8"/>
        <v>928.5118000000001</v>
      </c>
      <c r="T44" s="8">
        <f t="shared" si="8"/>
        <v>535.5649999999999</v>
      </c>
      <c r="U44" s="10">
        <f t="shared" si="8"/>
        <v>1039.1099</v>
      </c>
      <c r="V44" s="21"/>
      <c r="W44" s="21"/>
      <c r="X44" s="21"/>
      <c r="Y44" s="2"/>
      <c r="Z44" s="2"/>
    </row>
    <row r="45" spans="1:26" ht="15.75">
      <c r="A45" s="6"/>
      <c r="B45" s="6"/>
      <c r="C45" s="6"/>
      <c r="D45" s="6"/>
      <c r="E45" s="6"/>
      <c r="F45" s="6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6"/>
      <c r="U45" s="6"/>
      <c r="V45" s="16"/>
      <c r="W45" s="16"/>
      <c r="X45" s="16"/>
      <c r="Y45" s="2"/>
      <c r="Z45" s="2"/>
    </row>
    <row r="46" spans="1:26" ht="15.75">
      <c r="A46" s="5" t="s">
        <v>26</v>
      </c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6"/>
      <c r="U46" s="6"/>
      <c r="V46" s="16"/>
      <c r="W46" s="16"/>
      <c r="X46" s="16"/>
      <c r="Y46" s="2"/>
      <c r="Z46" s="2"/>
    </row>
    <row r="47" spans="1:24" ht="15.75">
      <c r="A47" s="5" t="s">
        <v>27</v>
      </c>
      <c r="B47" s="8">
        <f aca="true" t="shared" si="9" ref="B47:U47">B21</f>
        <v>222.37</v>
      </c>
      <c r="C47" s="8">
        <f t="shared" si="9"/>
        <v>213.96</v>
      </c>
      <c r="D47" s="8">
        <f t="shared" si="9"/>
        <v>246.84</v>
      </c>
      <c r="E47" s="8">
        <f t="shared" si="9"/>
        <v>263.51</v>
      </c>
      <c r="F47" s="8">
        <f t="shared" si="9"/>
        <v>286.24</v>
      </c>
      <c r="G47" s="8">
        <f t="shared" si="9"/>
        <v>293.93999999999994</v>
      </c>
      <c r="H47" s="8">
        <f t="shared" si="9"/>
        <v>328.78999999999996</v>
      </c>
      <c r="I47" s="8">
        <f t="shared" si="9"/>
        <v>335.22</v>
      </c>
      <c r="J47" s="8">
        <f t="shared" si="9"/>
        <v>322.75</v>
      </c>
      <c r="K47" s="8">
        <f t="shared" si="9"/>
        <v>345.6600000000001</v>
      </c>
      <c r="L47" s="8">
        <f t="shared" si="9"/>
        <v>334.14000000000004</v>
      </c>
      <c r="M47" s="8">
        <f t="shared" si="9"/>
        <v>320.65999999999997</v>
      </c>
      <c r="N47" s="8">
        <f t="shared" si="9"/>
        <v>333.65999999999997</v>
      </c>
      <c r="O47" s="8">
        <f t="shared" si="9"/>
        <v>357.15999999999997</v>
      </c>
      <c r="P47" s="8">
        <f t="shared" si="9"/>
        <v>346.3399999999999</v>
      </c>
      <c r="Q47" s="8">
        <f t="shared" si="9"/>
        <v>367.4</v>
      </c>
      <c r="R47" s="8">
        <f t="shared" si="9"/>
        <v>436.22</v>
      </c>
      <c r="S47" s="8">
        <f t="shared" si="9"/>
        <v>398.84</v>
      </c>
      <c r="T47" s="8">
        <f t="shared" si="9"/>
        <v>381.92999999999995</v>
      </c>
      <c r="U47" s="8">
        <f t="shared" si="9"/>
        <v>432.58</v>
      </c>
      <c r="V47" s="19"/>
      <c r="W47" s="19"/>
      <c r="X47" s="19"/>
    </row>
    <row r="48" spans="1:26" ht="15.75">
      <c r="A48" s="5" t="s">
        <v>18</v>
      </c>
      <c r="B48" s="8">
        <f aca="true" t="shared" si="10" ref="B48:U48">B23</f>
        <v>15.44</v>
      </c>
      <c r="C48" s="8">
        <f t="shared" si="10"/>
        <v>16.13</v>
      </c>
      <c r="D48" s="8">
        <f t="shared" si="10"/>
        <v>17.17</v>
      </c>
      <c r="E48" s="8">
        <f t="shared" si="10"/>
        <v>18.38</v>
      </c>
      <c r="F48" s="8">
        <f t="shared" si="10"/>
        <v>20.81</v>
      </c>
      <c r="G48" s="8">
        <f t="shared" si="10"/>
        <v>10.58</v>
      </c>
      <c r="H48" s="8">
        <f t="shared" si="10"/>
        <v>46.68</v>
      </c>
      <c r="I48" s="8">
        <f t="shared" si="10"/>
        <v>36.78</v>
      </c>
      <c r="J48" s="8">
        <f t="shared" si="10"/>
        <v>37.06</v>
      </c>
      <c r="K48" s="8">
        <f t="shared" si="10"/>
        <v>37.76</v>
      </c>
      <c r="L48" s="8">
        <f t="shared" si="10"/>
        <v>25.2</v>
      </c>
      <c r="M48" s="8">
        <f t="shared" si="10"/>
        <v>39.65</v>
      </c>
      <c r="N48" s="8">
        <f t="shared" si="10"/>
        <v>38.78</v>
      </c>
      <c r="O48" s="8">
        <f t="shared" si="10"/>
        <v>41.23</v>
      </c>
      <c r="P48" s="8">
        <f t="shared" si="10"/>
        <v>39.76</v>
      </c>
      <c r="Q48" s="8">
        <f t="shared" si="10"/>
        <v>46.02</v>
      </c>
      <c r="R48" s="8">
        <f t="shared" si="10"/>
        <v>27.97</v>
      </c>
      <c r="S48" s="8">
        <f t="shared" si="10"/>
        <v>27.66</v>
      </c>
      <c r="T48" s="8">
        <f t="shared" si="10"/>
        <v>22.79</v>
      </c>
      <c r="U48" s="8">
        <f t="shared" si="10"/>
        <v>20.33</v>
      </c>
      <c r="V48" s="19"/>
      <c r="W48" s="19"/>
      <c r="X48" s="19"/>
      <c r="Y48" s="2"/>
      <c r="Z48" s="2"/>
    </row>
    <row r="49" spans="1:26" ht="15.75">
      <c r="A49" s="5" t="s">
        <v>19</v>
      </c>
      <c r="B49" s="8">
        <f aca="true" t="shared" si="11" ref="B49:U49">B24</f>
        <v>4.89</v>
      </c>
      <c r="C49" s="8">
        <f t="shared" si="11"/>
        <v>5.07</v>
      </c>
      <c r="D49" s="8">
        <f t="shared" si="11"/>
        <v>7.08</v>
      </c>
      <c r="E49" s="8">
        <f t="shared" si="11"/>
        <v>7.62</v>
      </c>
      <c r="F49" s="8">
        <f t="shared" si="11"/>
        <v>8.47</v>
      </c>
      <c r="G49" s="8">
        <f t="shared" si="11"/>
        <v>9.65</v>
      </c>
      <c r="H49" s="8">
        <f t="shared" si="11"/>
        <v>11.61</v>
      </c>
      <c r="I49" s="8">
        <f t="shared" si="11"/>
        <v>12.24</v>
      </c>
      <c r="J49" s="8">
        <f t="shared" si="11"/>
        <v>12.98</v>
      </c>
      <c r="K49" s="8">
        <f t="shared" si="11"/>
        <v>13.23</v>
      </c>
      <c r="L49" s="8">
        <f t="shared" si="11"/>
        <v>10.02</v>
      </c>
      <c r="M49" s="8">
        <f t="shared" si="11"/>
        <v>17.17</v>
      </c>
      <c r="N49" s="8">
        <f t="shared" si="11"/>
        <v>17.54</v>
      </c>
      <c r="O49" s="8">
        <f t="shared" si="11"/>
        <v>17.83</v>
      </c>
      <c r="P49" s="8">
        <f t="shared" si="11"/>
        <v>17.92</v>
      </c>
      <c r="Q49" s="8">
        <f t="shared" si="11"/>
        <v>18.31</v>
      </c>
      <c r="R49" s="8">
        <f t="shared" si="11"/>
        <v>27.55</v>
      </c>
      <c r="S49" s="8">
        <f t="shared" si="11"/>
        <v>27.23</v>
      </c>
      <c r="T49" s="8">
        <f t="shared" si="11"/>
        <v>24.92</v>
      </c>
      <c r="U49" s="8">
        <f t="shared" si="11"/>
        <v>23.45</v>
      </c>
      <c r="V49" s="19"/>
      <c r="W49" s="19"/>
      <c r="X49" s="19"/>
      <c r="Y49" s="2"/>
      <c r="Z49" s="2"/>
    </row>
    <row r="50" spans="1:26" ht="15.75">
      <c r="A50" s="5" t="s">
        <v>28</v>
      </c>
      <c r="B50" s="8">
        <v>16.6</v>
      </c>
      <c r="C50" s="8">
        <v>17.77</v>
      </c>
      <c r="D50" s="8">
        <v>27.36</v>
      </c>
      <c r="E50" s="8">
        <v>30.02</v>
      </c>
      <c r="F50" s="8">
        <v>32.13</v>
      </c>
      <c r="G50" s="8">
        <v>34.84</v>
      </c>
      <c r="H50" s="8">
        <v>47.06</v>
      </c>
      <c r="I50" s="8">
        <v>50.55</v>
      </c>
      <c r="J50" s="8">
        <v>53.45</v>
      </c>
      <c r="K50" s="8">
        <v>53.98</v>
      </c>
      <c r="L50" s="8">
        <v>30.24</v>
      </c>
      <c r="M50" s="8">
        <v>57.28</v>
      </c>
      <c r="N50" s="8">
        <v>56.6</v>
      </c>
      <c r="O50" s="8">
        <v>59.86</v>
      </c>
      <c r="P50" s="8">
        <v>61.73</v>
      </c>
      <c r="Q50" s="8">
        <v>65.4</v>
      </c>
      <c r="R50" s="8">
        <v>57.15</v>
      </c>
      <c r="S50" s="7">
        <v>60.59</v>
      </c>
      <c r="T50" s="8">
        <v>56.1</v>
      </c>
      <c r="U50" s="7">
        <v>63.51</v>
      </c>
      <c r="V50" s="19"/>
      <c r="W50" s="19"/>
      <c r="X50" s="19"/>
      <c r="Y50" s="2"/>
      <c r="Z50" s="2"/>
    </row>
    <row r="51" spans="1:26" ht="15.75">
      <c r="A51" s="5" t="s">
        <v>29</v>
      </c>
      <c r="B51" s="8">
        <v>3.65</v>
      </c>
      <c r="C51" s="8">
        <v>2.89</v>
      </c>
      <c r="D51" s="8">
        <v>4.31</v>
      </c>
      <c r="E51" s="8">
        <v>6.16</v>
      </c>
      <c r="F51" s="8">
        <v>9.08</v>
      </c>
      <c r="G51" s="8">
        <v>11.39</v>
      </c>
      <c r="H51" s="8">
        <v>14.43</v>
      </c>
      <c r="I51" s="8">
        <v>12.66</v>
      </c>
      <c r="J51" s="8">
        <v>10.3</v>
      </c>
      <c r="K51" s="8">
        <v>11.99</v>
      </c>
      <c r="L51" s="8">
        <v>8.99</v>
      </c>
      <c r="M51" s="8">
        <v>6.25</v>
      </c>
      <c r="N51" s="8">
        <v>7.42</v>
      </c>
      <c r="O51" s="8">
        <v>9.07</v>
      </c>
      <c r="P51" s="8">
        <v>10.26</v>
      </c>
      <c r="Q51" s="8">
        <v>9.75</v>
      </c>
      <c r="R51" s="8">
        <v>11.86</v>
      </c>
      <c r="S51" s="7">
        <v>7.12</v>
      </c>
      <c r="T51" s="8">
        <v>5.96</v>
      </c>
      <c r="U51" s="7">
        <v>10.08</v>
      </c>
      <c r="V51" s="19"/>
      <c r="W51" s="19"/>
      <c r="X51" s="19"/>
      <c r="Y51" s="2"/>
      <c r="Z51" s="2"/>
    </row>
    <row r="52" spans="1:24" ht="15.75">
      <c r="A52" s="5" t="s">
        <v>30</v>
      </c>
      <c r="B52" s="8">
        <v>5.13</v>
      </c>
      <c r="C52" s="8">
        <v>5.14</v>
      </c>
      <c r="D52" s="8">
        <v>7.06</v>
      </c>
      <c r="E52" s="8">
        <v>7.24</v>
      </c>
      <c r="F52" s="8">
        <v>7.61</v>
      </c>
      <c r="G52" s="8">
        <v>7.44</v>
      </c>
      <c r="H52" s="8">
        <v>9.24</v>
      </c>
      <c r="I52" s="8">
        <v>9.48</v>
      </c>
      <c r="J52" s="8">
        <v>9.06</v>
      </c>
      <c r="K52" s="8">
        <v>11.07</v>
      </c>
      <c r="L52" s="8">
        <v>6.62</v>
      </c>
      <c r="M52" s="8">
        <v>12.45</v>
      </c>
      <c r="N52" s="8">
        <v>12.02</v>
      </c>
      <c r="O52" s="8">
        <v>14.83</v>
      </c>
      <c r="P52" s="8">
        <v>18.58</v>
      </c>
      <c r="Q52" s="8">
        <v>21.63</v>
      </c>
      <c r="R52" s="8">
        <v>25.03</v>
      </c>
      <c r="S52" s="7">
        <v>27.81</v>
      </c>
      <c r="T52" s="8">
        <v>25.71</v>
      </c>
      <c r="U52" s="7">
        <v>30.16</v>
      </c>
      <c r="V52" s="19"/>
      <c r="W52" s="19"/>
      <c r="X52" s="19"/>
    </row>
    <row r="53" spans="1:24" ht="15.75">
      <c r="A53" s="5" t="s">
        <v>31</v>
      </c>
      <c r="B53" s="8">
        <v>83.4</v>
      </c>
      <c r="C53" s="8">
        <v>102.67</v>
      </c>
      <c r="D53" s="8">
        <v>113.99</v>
      </c>
      <c r="E53" s="8">
        <v>130.58</v>
      </c>
      <c r="F53" s="8">
        <v>108.6</v>
      </c>
      <c r="G53" s="8">
        <v>87.58</v>
      </c>
      <c r="H53" s="8">
        <v>164.43</v>
      </c>
      <c r="I53" s="8">
        <v>131.94</v>
      </c>
      <c r="J53" s="8">
        <v>82.86</v>
      </c>
      <c r="K53" s="8">
        <v>121.81</v>
      </c>
      <c r="L53" s="8">
        <v>106.77</v>
      </c>
      <c r="M53" s="8">
        <v>97.18</v>
      </c>
      <c r="N53" s="8">
        <v>80.36</v>
      </c>
      <c r="O53" s="8">
        <v>82.77</v>
      </c>
      <c r="P53" s="8">
        <v>89.05</v>
      </c>
      <c r="Q53" s="8">
        <v>97.79</v>
      </c>
      <c r="R53" s="8">
        <v>96.15</v>
      </c>
      <c r="S53" s="7">
        <v>103.44</v>
      </c>
      <c r="T53" s="8">
        <v>97.07</v>
      </c>
      <c r="U53" s="7">
        <v>107.49</v>
      </c>
      <c r="V53" s="19"/>
      <c r="W53" s="19"/>
      <c r="X53" s="19"/>
    </row>
    <row r="54" spans="1:24" ht="15.75">
      <c r="A54" s="5" t="s">
        <v>32</v>
      </c>
      <c r="B54" s="11" t="s">
        <v>33</v>
      </c>
      <c r="C54" s="11" t="s">
        <v>33</v>
      </c>
      <c r="D54" s="11" t="s">
        <v>33</v>
      </c>
      <c r="E54" s="11" t="s">
        <v>33</v>
      </c>
      <c r="F54" s="11" t="s">
        <v>33</v>
      </c>
      <c r="G54" s="11" t="s">
        <v>33</v>
      </c>
      <c r="H54" s="11" t="s">
        <v>33</v>
      </c>
      <c r="I54" s="12" t="s">
        <v>33</v>
      </c>
      <c r="J54" s="12" t="s">
        <v>33</v>
      </c>
      <c r="K54" s="12" t="s">
        <v>33</v>
      </c>
      <c r="L54" s="12" t="s">
        <v>33</v>
      </c>
      <c r="M54" s="8">
        <v>106.61</v>
      </c>
      <c r="N54" s="8">
        <v>106.18</v>
      </c>
      <c r="O54" s="8">
        <v>107.48</v>
      </c>
      <c r="P54" s="8">
        <v>107.58</v>
      </c>
      <c r="Q54" s="8">
        <v>110.31</v>
      </c>
      <c r="R54" s="8">
        <v>128.55</v>
      </c>
      <c r="S54" s="7">
        <v>128.45</v>
      </c>
      <c r="T54" s="8">
        <v>128.01</v>
      </c>
      <c r="U54" s="7">
        <v>136.44</v>
      </c>
      <c r="V54" s="19"/>
      <c r="W54" s="19"/>
      <c r="X54" s="19"/>
    </row>
    <row r="55" spans="1:24" ht="15.75">
      <c r="A55" s="5" t="s">
        <v>34</v>
      </c>
      <c r="B55" s="8">
        <v>11.23</v>
      </c>
      <c r="C55" s="8">
        <v>14</v>
      </c>
      <c r="D55" s="8">
        <v>14.04</v>
      </c>
      <c r="E55" s="8">
        <v>14.25</v>
      </c>
      <c r="F55" s="8">
        <v>16.58</v>
      </c>
      <c r="G55" s="8">
        <v>17.24</v>
      </c>
      <c r="H55" s="8">
        <v>15.27</v>
      </c>
      <c r="I55" s="8">
        <v>15.98</v>
      </c>
      <c r="J55" s="8">
        <v>16.39</v>
      </c>
      <c r="K55" s="8">
        <v>16.2</v>
      </c>
      <c r="L55" s="8">
        <v>17.73</v>
      </c>
      <c r="M55" s="8">
        <v>35.84</v>
      </c>
      <c r="N55" s="8">
        <v>38.99</v>
      </c>
      <c r="O55" s="8">
        <v>40.4</v>
      </c>
      <c r="P55" s="8">
        <v>40.22</v>
      </c>
      <c r="Q55" s="8">
        <v>41.28</v>
      </c>
      <c r="R55" s="8">
        <v>44.25</v>
      </c>
      <c r="S55" s="7">
        <v>46.45</v>
      </c>
      <c r="T55" s="8">
        <v>45.56</v>
      </c>
      <c r="U55" s="7">
        <v>46.85</v>
      </c>
      <c r="V55" s="19"/>
      <c r="W55" s="19"/>
      <c r="X55" s="19"/>
    </row>
    <row r="56" spans="1:24" ht="15.75">
      <c r="A56" s="5" t="s">
        <v>35</v>
      </c>
      <c r="B56" s="8">
        <f aca="true" t="shared" si="12" ref="B56:U56">SUM(B47:B55)</f>
        <v>362.71000000000004</v>
      </c>
      <c r="C56" s="8">
        <f t="shared" si="12"/>
        <v>377.63</v>
      </c>
      <c r="D56" s="8">
        <f t="shared" si="12"/>
        <v>437.85</v>
      </c>
      <c r="E56" s="8">
        <f t="shared" si="12"/>
        <v>477.76</v>
      </c>
      <c r="F56" s="8">
        <f t="shared" si="12"/>
        <v>489.52000000000004</v>
      </c>
      <c r="G56" s="8">
        <f t="shared" si="12"/>
        <v>472.65999999999985</v>
      </c>
      <c r="H56" s="8">
        <f t="shared" si="12"/>
        <v>637.51</v>
      </c>
      <c r="I56" s="8">
        <f t="shared" si="12"/>
        <v>604.8500000000001</v>
      </c>
      <c r="J56" s="8">
        <f t="shared" si="12"/>
        <v>544.85</v>
      </c>
      <c r="K56" s="8">
        <f t="shared" si="12"/>
        <v>611.7000000000002</v>
      </c>
      <c r="L56" s="8">
        <f t="shared" si="12"/>
        <v>539.71</v>
      </c>
      <c r="M56" s="8">
        <f t="shared" si="12"/>
        <v>693.09</v>
      </c>
      <c r="N56" s="8">
        <f t="shared" si="12"/>
        <v>691.55</v>
      </c>
      <c r="O56" s="8">
        <f t="shared" si="12"/>
        <v>730.63</v>
      </c>
      <c r="P56" s="8">
        <f t="shared" si="12"/>
        <v>731.4399999999999</v>
      </c>
      <c r="Q56" s="8">
        <f t="shared" si="12"/>
        <v>777.8899999999999</v>
      </c>
      <c r="R56" s="8">
        <f t="shared" si="12"/>
        <v>854.73</v>
      </c>
      <c r="S56" s="8">
        <f t="shared" si="12"/>
        <v>827.5900000000001</v>
      </c>
      <c r="T56" s="8">
        <f t="shared" si="12"/>
        <v>788.05</v>
      </c>
      <c r="U56" s="8">
        <f t="shared" si="12"/>
        <v>870.89</v>
      </c>
      <c r="V56" s="19"/>
      <c r="W56" s="19"/>
      <c r="X56" s="19"/>
    </row>
    <row r="57" spans="1:24" ht="15.75">
      <c r="A57" s="6"/>
      <c r="B57" s="6"/>
      <c r="C57" s="6"/>
      <c r="D57" s="6"/>
      <c r="E57" s="6"/>
      <c r="F57" s="6"/>
      <c r="G57" s="6"/>
      <c r="H57" s="6"/>
      <c r="I57" s="8"/>
      <c r="J57" s="8"/>
      <c r="K57" s="8"/>
      <c r="L57" s="8"/>
      <c r="M57" s="8"/>
      <c r="N57" s="8"/>
      <c r="O57" s="8"/>
      <c r="P57" s="8"/>
      <c r="Q57" s="8"/>
      <c r="R57" s="9" t="s">
        <v>1</v>
      </c>
      <c r="S57" s="9" t="s">
        <v>1</v>
      </c>
      <c r="T57" s="6"/>
      <c r="U57" s="6"/>
      <c r="V57" s="16"/>
      <c r="W57" s="16"/>
      <c r="X57" s="16"/>
    </row>
    <row r="58" spans="1:24" ht="15.75">
      <c r="A58" s="5" t="s">
        <v>36</v>
      </c>
      <c r="B58" s="8">
        <f aca="true" t="shared" si="13" ref="B58:U58">B44-B56</f>
        <v>128.2</v>
      </c>
      <c r="C58" s="8">
        <f t="shared" si="13"/>
        <v>203.85000000000002</v>
      </c>
      <c r="D58" s="8">
        <f t="shared" si="13"/>
        <v>160.07999999999993</v>
      </c>
      <c r="E58" s="8">
        <f t="shared" si="13"/>
        <v>163.14999999999998</v>
      </c>
      <c r="F58" s="8">
        <f t="shared" si="13"/>
        <v>7.199999999999932</v>
      </c>
      <c r="G58" s="8">
        <f t="shared" si="13"/>
        <v>-106.63659999999987</v>
      </c>
      <c r="H58" s="8">
        <f t="shared" si="13"/>
        <v>256.7836000000001</v>
      </c>
      <c r="I58" s="8">
        <f t="shared" si="13"/>
        <v>157.80399999999986</v>
      </c>
      <c r="J58" s="8">
        <f t="shared" si="13"/>
        <v>-9.832500000000095</v>
      </c>
      <c r="K58" s="8">
        <f t="shared" si="13"/>
        <v>163.64399999999978</v>
      </c>
      <c r="L58" s="8">
        <f t="shared" si="13"/>
        <v>151.88839999999993</v>
      </c>
      <c r="M58" s="8">
        <f t="shared" si="13"/>
        <v>204.3382999999999</v>
      </c>
      <c r="N58" s="8">
        <f t="shared" si="13"/>
        <v>57.393200000000206</v>
      </c>
      <c r="O58" s="8">
        <f t="shared" si="13"/>
        <v>70.75080000000014</v>
      </c>
      <c r="P58" s="8">
        <f t="shared" si="13"/>
        <v>43.530000000000086</v>
      </c>
      <c r="Q58" s="8">
        <f t="shared" si="13"/>
        <v>162.18300000000022</v>
      </c>
      <c r="R58" s="8">
        <f t="shared" si="13"/>
        <v>50.68929999999989</v>
      </c>
      <c r="S58" s="8">
        <f t="shared" si="13"/>
        <v>100.92179999999996</v>
      </c>
      <c r="T58" s="8">
        <f t="shared" si="13"/>
        <v>-252.485</v>
      </c>
      <c r="U58" s="8">
        <f t="shared" si="13"/>
        <v>168.21989999999994</v>
      </c>
      <c r="V58" s="19"/>
      <c r="W58" s="19"/>
      <c r="X58" s="19"/>
    </row>
    <row r="59" spans="1:24" ht="6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7"/>
      <c r="W59" s="17"/>
      <c r="X59" s="17"/>
    </row>
    <row r="60" spans="1:25" ht="15.75">
      <c r="A60" s="5" t="s">
        <v>24</v>
      </c>
      <c r="B60" s="8">
        <f aca="true" t="shared" si="14" ref="B60:U60">B32</f>
        <v>0.2</v>
      </c>
      <c r="C60" s="8">
        <f t="shared" si="14"/>
        <v>0.21</v>
      </c>
      <c r="D60" s="8">
        <f t="shared" si="14"/>
        <v>0.22</v>
      </c>
      <c r="E60" s="8">
        <f t="shared" si="14"/>
        <v>0.22</v>
      </c>
      <c r="F60" s="8">
        <f t="shared" si="14"/>
        <v>0.21</v>
      </c>
      <c r="G60" s="8">
        <f t="shared" si="14"/>
        <v>0.23</v>
      </c>
      <c r="H60" s="8">
        <f t="shared" si="14"/>
        <v>0.28</v>
      </c>
      <c r="I60" s="8">
        <f t="shared" si="14"/>
        <v>0.27</v>
      </c>
      <c r="J60" s="8">
        <f t="shared" si="14"/>
        <v>0.25</v>
      </c>
      <c r="K60" s="8">
        <f t="shared" si="14"/>
        <v>0.27</v>
      </c>
      <c r="L60" s="8">
        <f t="shared" si="14"/>
        <v>0.24</v>
      </c>
      <c r="M60" s="8">
        <f t="shared" si="14"/>
        <v>0.29</v>
      </c>
      <c r="N60" s="8">
        <f t="shared" si="14"/>
        <v>0.28</v>
      </c>
      <c r="O60" s="8">
        <f t="shared" si="14"/>
        <v>0.28</v>
      </c>
      <c r="P60" s="8">
        <f t="shared" si="14"/>
        <v>0.3</v>
      </c>
      <c r="Q60" s="8">
        <f t="shared" si="14"/>
        <v>0.31</v>
      </c>
      <c r="R60" s="8">
        <f t="shared" si="14"/>
        <v>0.29</v>
      </c>
      <c r="S60" s="8">
        <f t="shared" si="14"/>
        <v>0.33</v>
      </c>
      <c r="T60" s="8">
        <f t="shared" si="14"/>
        <v>0.3</v>
      </c>
      <c r="U60" s="8">
        <f t="shared" si="14"/>
        <v>0.31</v>
      </c>
      <c r="V60" s="19"/>
      <c r="W60" s="19"/>
      <c r="X60" s="19"/>
      <c r="Y60" s="2"/>
    </row>
    <row r="61" spans="1:25" ht="15.75">
      <c r="A61" s="5" t="s">
        <v>25</v>
      </c>
      <c r="B61" s="10">
        <f aca="true" t="shared" si="15" ref="B61:U61">B33</f>
        <v>2429</v>
      </c>
      <c r="C61" s="10">
        <f t="shared" si="15"/>
        <v>2738</v>
      </c>
      <c r="D61" s="10">
        <f t="shared" si="15"/>
        <v>2691</v>
      </c>
      <c r="E61" s="10">
        <f t="shared" si="15"/>
        <v>2887</v>
      </c>
      <c r="F61" s="10">
        <f t="shared" si="15"/>
        <v>2332</v>
      </c>
      <c r="G61" s="10">
        <f t="shared" si="15"/>
        <v>1566.58</v>
      </c>
      <c r="H61" s="10">
        <f t="shared" si="15"/>
        <v>3165.37</v>
      </c>
      <c r="I61" s="10">
        <f t="shared" si="15"/>
        <v>2793.2</v>
      </c>
      <c r="J61" s="10">
        <f t="shared" si="15"/>
        <v>2084.35</v>
      </c>
      <c r="K61" s="10">
        <f t="shared" si="15"/>
        <v>2820.2</v>
      </c>
      <c r="L61" s="10">
        <f t="shared" si="15"/>
        <v>2826.16</v>
      </c>
      <c r="M61" s="10">
        <f t="shared" si="15"/>
        <v>3061.27</v>
      </c>
      <c r="N61" s="10">
        <f t="shared" si="15"/>
        <v>2635.69</v>
      </c>
      <c r="O61" s="10">
        <f t="shared" si="15"/>
        <v>2808.86</v>
      </c>
      <c r="P61" s="10">
        <f t="shared" si="15"/>
        <v>2543</v>
      </c>
      <c r="Q61" s="10">
        <f t="shared" si="15"/>
        <v>2994.3</v>
      </c>
      <c r="R61" s="10">
        <f t="shared" si="15"/>
        <v>3099.17</v>
      </c>
      <c r="S61" s="10">
        <f t="shared" si="15"/>
        <v>2792.46</v>
      </c>
      <c r="T61" s="10">
        <f t="shared" si="15"/>
        <v>1757.75</v>
      </c>
      <c r="U61" s="10">
        <f t="shared" si="15"/>
        <v>3324.29</v>
      </c>
      <c r="V61" s="21"/>
      <c r="W61" s="21"/>
      <c r="X61" s="21"/>
      <c r="Y61" s="3"/>
    </row>
    <row r="62" spans="1:24" ht="5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7"/>
      <c r="W62" s="17"/>
      <c r="X62" s="17"/>
    </row>
    <row r="63" spans="1:25" ht="15.75">
      <c r="A63" s="5" t="s">
        <v>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6"/>
      <c r="W63" s="16"/>
      <c r="X63" s="16"/>
      <c r="Y63" s="3"/>
    </row>
    <row r="64" spans="1:24" ht="15.75">
      <c r="A64" s="5" t="s">
        <v>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6"/>
      <c r="W64" s="16"/>
      <c r="X64" s="16"/>
    </row>
    <row r="65" spans="22:24" ht="15.75">
      <c r="V65" s="23"/>
      <c r="W65" s="23"/>
      <c r="X65" s="23"/>
    </row>
    <row r="66" spans="22:24" ht="15.75">
      <c r="V66" s="23"/>
      <c r="W66" s="23"/>
      <c r="X66" s="23"/>
    </row>
    <row r="67" spans="22:24" ht="15.75">
      <c r="V67" s="23"/>
      <c r="W67" s="23"/>
      <c r="X67" s="23"/>
    </row>
    <row r="68" spans="22:24" ht="15.75">
      <c r="V68" s="23"/>
      <c r="W68" s="23"/>
      <c r="X68" s="23"/>
    </row>
    <row r="69" spans="22:24" ht="15.75">
      <c r="V69" s="23"/>
      <c r="W69" s="23"/>
      <c r="X69" s="23"/>
    </row>
  </sheetData>
  <printOptions/>
  <pageMargins left="0.5" right="0.5" top="0.5" bottom="0.5" header="0.5" footer="0.5"/>
  <pageSetup horizontalDpi="300" verticalDpi="3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1999-11-24T05:30:46Z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