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Southeast 1982-91" sheetId="1" r:id="rId1"/>
    <sheet name="South 1992-98" sheetId="2" r:id="rId2"/>
  </sheets>
  <definedNames>
    <definedName name="\a" localSheetId="1">'South 1992-98'!$IV$8185</definedName>
    <definedName name="\a">'Southeast 1982-91'!$F$67</definedName>
    <definedName name="\b" localSheetId="1">'South 1992-98'!$IV$8185</definedName>
    <definedName name="\b">'Southeast 1982-91'!$J$68</definedName>
    <definedName name="\c" localSheetId="1">'South 1992-98'!$C$601</definedName>
    <definedName name="\c">'Southeast 1982-91'!$N$68</definedName>
    <definedName name="__123Graph_A" hidden="1">'Southeast 1982-91'!$B$667:$S$667</definedName>
    <definedName name="__123Graph_AFARFIN88" hidden="1">'Southeast 1982-91'!$J$127:$R$127</definedName>
    <definedName name="__123Graph_ARRTMR" hidden="1">'Southeast 1982-91'!$J$149:$R$149</definedName>
    <definedName name="__123Graph_ASIZE" hidden="1">'Southeast 1982-91'!$J$147:$Q$147</definedName>
    <definedName name="__123Graph_B" hidden="1">'Southeast 1982-91'!$B$668:$S$668</definedName>
    <definedName name="__123Graph_BFARFIN88" hidden="1">'Southeast 1982-91'!$B$457:$J$457</definedName>
    <definedName name="__123Graph_BRRTMR" hidden="1">'Southeast 1982-91'!$B$479:$J$479</definedName>
    <definedName name="__123Graph_BSIZE" hidden="1">'Southeast 1982-91'!$J$213:$Q$213</definedName>
    <definedName name="__123Graph_C" hidden="1">'Southeast 1982-91'!$B$669:$S$669</definedName>
    <definedName name="__123Graph_CFFRE" hidden="1">'Southeast 1982-91'!$B$81:$Q$81</definedName>
    <definedName name="__123Graph_CSIZE" hidden="1">'Southeast 1982-91'!$J$279:$Q$279</definedName>
    <definedName name="__123Graph_DSIZE" hidden="1">'Southeast 1982-91'!$J$345:$Q$345</definedName>
    <definedName name="__123Graph_ESIZE" hidden="1">'Southeast 1982-91'!$B$411:$I$411</definedName>
    <definedName name="__123Graph_FSIZE" hidden="1">'Southeast 1982-91'!$B$477:$I$477</definedName>
    <definedName name="__123Graph_X" hidden="1">'Southeast 1982-91'!$B$665:$S$665</definedName>
    <definedName name="__123Graph_XRRTMR" hidden="1">'Southeast 1982-91'!$B$354:$J$354</definedName>
    <definedName name="_Regression_Int" localSheetId="1" hidden="1">1</definedName>
    <definedName name="_Regression_Int" localSheetId="0" hidden="1">1</definedName>
    <definedName name="_xlnm.Print_Area" localSheetId="0">'Southeast 1982-91'!$A$1:$K$66</definedName>
    <definedName name="Print_Area_MI" localSheetId="0">'Southeast 1982-91'!$A$22:$S$612</definedName>
  </definedNames>
  <calcPr fullCalcOnLoad="1"/>
</workbook>
</file>

<file path=xl/sharedStrings.xml><?xml version="1.0" encoding="utf-8"?>
<sst xmlns="http://schemas.openxmlformats.org/spreadsheetml/2006/main" count="171" uniqueCount="79">
  <si>
    <t>Farrow-to-finish production cash costs and returns, Southeast, 1982-91</t>
  </si>
  <si>
    <t xml:space="preserve"> </t>
  </si>
  <si>
    <t>Item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</si>
  <si>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</si>
  <si>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</si>
  <si>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</si>
  <si>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</si>
  <si>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</si>
  <si>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</si>
  <si>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</si>
  <si>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</si>
  <si>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</si>
  <si>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</si>
  <si>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Dollars/cwt sold</t>
  </si>
  <si>
    <t>Gross value of production:</t>
  </si>
  <si>
    <t xml:space="preserve">  Slaughter hogs </t>
  </si>
  <si>
    <t xml:space="preserve">  Feeder pigs</t>
  </si>
  <si>
    <t xml:space="preserve">  Cull sows</t>
  </si>
  <si>
    <t xml:space="preserve">    Total, gross value of production</t>
  </si>
  <si>
    <t>Cash expenses:</t>
  </si>
  <si>
    <t xml:space="preserve"> Feed--</t>
  </si>
  <si>
    <t xml:space="preserve">  Grain </t>
  </si>
  <si>
    <t xml:space="preserve">  Protein supplements </t>
  </si>
  <si>
    <t xml:space="preserve">  Pasture </t>
  </si>
  <si>
    <t xml:space="preserve">    Total feed costs</t>
  </si>
  <si>
    <t xml:space="preserve"> Other--</t>
  </si>
  <si>
    <t xml:space="preserve">  Veterinary and medicine</t>
  </si>
  <si>
    <t xml:space="preserve">  Livestock hauling</t>
  </si>
  <si>
    <t xml:space="preserve">  Marketing</t>
  </si>
  <si>
    <t xml:space="preserve">  Fuel, lube, and electricity</t>
  </si>
  <si>
    <t xml:space="preserve">  Machinery and building repairs</t>
  </si>
  <si>
    <t xml:space="preserve">  Hired labor </t>
  </si>
  <si>
    <t xml:space="preserve">  Other variable cash expenses</t>
  </si>
  <si>
    <t xml:space="preserve">    Total, variable cash expenses</t>
  </si>
  <si>
    <t>General farm overhead</t>
  </si>
  <si>
    <t>Taxes and insurance</t>
  </si>
  <si>
    <t>Interest</t>
  </si>
  <si>
    <t xml:space="preserve">    Total, fixed cash expenses</t>
  </si>
  <si>
    <t xml:space="preserve">      Total, cash expenses</t>
  </si>
  <si>
    <t>Gross value of production less cash expenses</t>
  </si>
  <si>
    <t>Economic (full ownership) costs:</t>
  </si>
  <si>
    <t xml:space="preserve">  Variable cash expenses</t>
  </si>
  <si>
    <t xml:space="preserve">  General farm overhead</t>
  </si>
  <si>
    <t xml:space="preserve">  Taxes and insurance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</si>
  <si>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</si>
  <si>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</si>
  <si>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</si>
  <si>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</si>
  <si>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 </t>
  </si>
  <si>
    <t xml:space="preserve">    Total, economic costs</t>
  </si>
  <si>
    <t>Residual returns to management and risk</t>
  </si>
  <si>
    <t>Note:  Survey base changed in 1988.  Estimation procedures and structure of the account was changed in 1988.</t>
  </si>
  <si>
    <t>Farrow-to-finish production cash costs and returns, South, 1992-97</t>
  </si>
  <si>
    <t>1992</t>
  </si>
  <si>
    <t>1993</t>
  </si>
  <si>
    <t>1994</t>
  </si>
  <si>
    <t>1995</t>
  </si>
  <si>
    <t>1996</t>
  </si>
  <si>
    <t>1997</t>
  </si>
  <si>
    <t xml:space="preserve">   Dollars per cwt gain 1/</t>
  </si>
  <si>
    <t xml:space="preserve">  Market hogs</t>
  </si>
  <si>
    <t xml:space="preserve">  Cull stock</t>
  </si>
  <si>
    <t xml:space="preserve">  Breeding stock</t>
  </si>
  <si>
    <t xml:space="preserve">  Inventory change</t>
  </si>
  <si>
    <t xml:space="preserve">  Other income  2/</t>
  </si>
  <si>
    <t xml:space="preserve">  Protein sources</t>
  </si>
  <si>
    <t xml:space="preserve">  Complete mixes</t>
  </si>
  <si>
    <t xml:space="preserve">  Other feed items 3/</t>
  </si>
  <si>
    <t xml:space="preserve">  Feeder Pigs</t>
  </si>
  <si>
    <t xml:space="preserve">  Bedding and litter</t>
  </si>
  <si>
    <t xml:space="preserve">  Custom Services and supplies</t>
  </si>
  <si>
    <t xml:space="preserve">  Repairs</t>
  </si>
  <si>
    <t xml:space="preserve">  Hired labor</t>
  </si>
  <si>
    <t>Farrow-to-finish production economic costs and returns, South, 1992-97</t>
  </si>
  <si>
    <t xml:space="preserve">    Dollars per cwt gain 1/</t>
  </si>
  <si>
    <t xml:space="preserve">  Unpaid labor</t>
  </si>
  <si>
    <t xml:space="preserve">    Total, economic (full-ownership) costs</t>
  </si>
  <si>
    <t>1/ Cwt gain = (cwt sold - cwt purchased) + cwt inventory change. 2/ Value of manure production.</t>
  </si>
  <si>
    <t>3/ Milk replacer, milk, milk by-products, antibiotics, and other medicated additives.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</si>
</sst>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"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>
      <alignment/>
      <protection/>
    </xf>
    <xf numFmtId="9" fontId="1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1" xfId="0" applyFont="1" applyBorder="1" applyAlignment="1" applyProtection="1">
      <alignment horizontal="fill"/>
      <protection/>
    </xf>
    <xf numFmtId="164" fontId="1" fillId="0" borderId="0" xfId="19" applyFont="1" applyAlignment="1" applyProtection="1" quotePrefix="1">
      <alignment horizontal="left"/>
      <protection/>
    </xf>
    <xf numFmtId="164" fontId="1" fillId="0" borderId="0" xfId="19" applyFont="1">
      <alignment/>
      <protection/>
    </xf>
    <xf numFmtId="164" fontId="1" fillId="0" borderId="0" xfId="19" applyFont="1" applyBorder="1">
      <alignment/>
      <protection/>
    </xf>
    <xf numFmtId="164" fontId="2" fillId="0" borderId="0" xfId="19">
      <alignment/>
      <protection/>
    </xf>
    <xf numFmtId="164" fontId="1" fillId="0" borderId="1" xfId="19" applyFont="1" applyBorder="1" applyAlignment="1" applyProtection="1">
      <alignment horizontal="fill"/>
      <protection/>
    </xf>
    <xf numFmtId="164" fontId="1" fillId="0" borderId="0" xfId="19" applyFont="1" applyBorder="1" applyAlignment="1" applyProtection="1">
      <alignment horizontal="fill"/>
      <protection/>
    </xf>
    <xf numFmtId="164" fontId="1" fillId="0" borderId="0" xfId="19" applyFont="1" applyAlignment="1" applyProtection="1">
      <alignment horizontal="left"/>
      <protection/>
    </xf>
    <xf numFmtId="164" fontId="2" fillId="0" borderId="0" xfId="19" applyAlignment="1" applyProtection="1">
      <alignment horizontal="left"/>
      <protection/>
    </xf>
    <xf numFmtId="164" fontId="1" fillId="0" borderId="0" xfId="19" applyFont="1" applyAlignment="1" applyProtection="1">
      <alignment horizontal="center"/>
      <protection/>
    </xf>
    <xf numFmtId="164" fontId="1" fillId="0" borderId="0" xfId="19" applyNumberFormat="1" applyFont="1" applyAlignment="1" applyProtection="1">
      <alignment horizontal="center"/>
      <protection/>
    </xf>
    <xf numFmtId="164" fontId="1" fillId="0" borderId="0" xfId="19" applyNumberFormat="1" applyFont="1" applyBorder="1" applyAlignment="1" applyProtection="1">
      <alignment horizontal="center"/>
      <protection/>
    </xf>
    <xf numFmtId="164" fontId="1" fillId="0" borderId="0" xfId="19" applyNumberFormat="1" applyFont="1" applyAlignment="1" applyProtection="1" quotePrefix="1">
      <alignment horizontal="left"/>
      <protection/>
    </xf>
    <xf numFmtId="164" fontId="1" fillId="0" borderId="0" xfId="19" applyNumberFormat="1" applyFont="1" applyProtection="1">
      <alignment/>
      <protection/>
    </xf>
    <xf numFmtId="164" fontId="1" fillId="0" borderId="0" xfId="19" applyFont="1" applyProtection="1">
      <alignment/>
      <protection/>
    </xf>
    <xf numFmtId="164" fontId="1" fillId="0" borderId="0" xfId="19" applyFont="1" applyBorder="1" applyProtection="1">
      <alignment/>
      <protection/>
    </xf>
    <xf numFmtId="164" fontId="1" fillId="0" borderId="0" xfId="19" applyNumberFormat="1" applyFont="1" applyBorder="1" applyProtection="1">
      <alignment/>
      <protection/>
    </xf>
    <xf numFmtId="164" fontId="1" fillId="0" borderId="0" xfId="19" applyNumberFormat="1" applyFont="1" applyAlignment="1" applyProtection="1">
      <alignment horizontal="left"/>
      <protection/>
    </xf>
    <xf numFmtId="164" fontId="1" fillId="0" borderId="1" xfId="19" applyNumberFormat="1" applyFont="1" applyBorder="1" applyAlignment="1" applyProtection="1">
      <alignment horizontal="fill"/>
      <protection/>
    </xf>
    <xf numFmtId="164" fontId="1" fillId="0" borderId="0" xfId="19" applyNumberFormat="1" applyFont="1" applyBorder="1" applyAlignment="1" applyProtection="1">
      <alignment horizontal="fill"/>
      <protection/>
    </xf>
    <xf numFmtId="164" fontId="1" fillId="0" borderId="0" xfId="19" applyNumberFormat="1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oth929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67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2.5546875" style="0" customWidth="1"/>
    <col min="2" max="11" width="8.77734375" style="0" customWidth="1"/>
    <col min="14" max="19" width="7.77734375" style="0" customWidth="1"/>
    <col min="214" max="214" width="20.77734375" style="0" customWidth="1"/>
  </cols>
  <sheetData>
    <row r="1" spans="1:11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0" ht="3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</row>
    <row r="3" spans="1:11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5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.75">
      <c r="A5" s="3"/>
      <c r="B5" s="3"/>
      <c r="C5" s="3"/>
      <c r="D5" s="3"/>
      <c r="E5" s="4" t="s">
        <v>13</v>
      </c>
      <c r="F5" s="3"/>
      <c r="G5" s="3"/>
      <c r="H5" s="3"/>
      <c r="I5" s="3"/>
      <c r="J5" s="3"/>
      <c r="K5" s="3"/>
    </row>
    <row r="6" spans="1:11" ht="15.75">
      <c r="A6" s="2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2" t="s">
        <v>15</v>
      </c>
      <c r="B7" s="5">
        <v>53.17</v>
      </c>
      <c r="C7" s="5">
        <v>45.18</v>
      </c>
      <c r="D7" s="5">
        <v>46.08</v>
      </c>
      <c r="E7" s="5">
        <v>42.96</v>
      </c>
      <c r="F7" s="5">
        <v>48.65</v>
      </c>
      <c r="G7" s="5">
        <v>49.12</v>
      </c>
      <c r="H7" s="5">
        <v>39.21</v>
      </c>
      <c r="I7" s="5">
        <v>39.89</v>
      </c>
      <c r="J7" s="5">
        <v>49.27</v>
      </c>
      <c r="K7" s="5">
        <v>44.16</v>
      </c>
    </row>
    <row r="8" spans="1:11" ht="15.75">
      <c r="A8" s="2" t="s">
        <v>16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1.15</v>
      </c>
      <c r="I8" s="5">
        <v>1.07</v>
      </c>
      <c r="J8" s="5">
        <v>1.69</v>
      </c>
      <c r="K8" s="5">
        <v>1.65</v>
      </c>
    </row>
    <row r="9" spans="1:11" ht="15.75">
      <c r="A9" s="2" t="s">
        <v>17</v>
      </c>
      <c r="B9" s="5">
        <v>2.01</v>
      </c>
      <c r="C9" s="5">
        <v>1.62</v>
      </c>
      <c r="D9" s="5">
        <v>1.66</v>
      </c>
      <c r="E9" s="5">
        <v>1.54</v>
      </c>
      <c r="F9" s="5">
        <v>1.72</v>
      </c>
      <c r="G9" s="5">
        <v>1.66</v>
      </c>
      <c r="H9" s="5">
        <v>2.24</v>
      </c>
      <c r="I9" s="5">
        <v>2.39</v>
      </c>
      <c r="J9" s="5">
        <v>3.25</v>
      </c>
      <c r="K9" s="5">
        <v>2.78</v>
      </c>
    </row>
    <row r="10" spans="1:11" ht="15.75">
      <c r="A10" s="2" t="s">
        <v>18</v>
      </c>
      <c r="B10" s="5">
        <f aca="true" t="shared" si="0" ref="B10:G10">SUM(B7:B9)</f>
        <v>55.18</v>
      </c>
      <c r="C10" s="5">
        <f t="shared" si="0"/>
        <v>46.8</v>
      </c>
      <c r="D10" s="5">
        <f t="shared" si="0"/>
        <v>47.739999999999995</v>
      </c>
      <c r="E10" s="5">
        <f t="shared" si="0"/>
        <v>44.5</v>
      </c>
      <c r="F10" s="5">
        <f t="shared" si="0"/>
        <v>50.37</v>
      </c>
      <c r="G10" s="5">
        <f t="shared" si="0"/>
        <v>50.779999999999994</v>
      </c>
      <c r="H10" s="5">
        <f>SUM(H7:H9)</f>
        <v>42.6</v>
      </c>
      <c r="I10" s="5">
        <f>SUM(I7:I9)</f>
        <v>43.35</v>
      </c>
      <c r="J10" s="5">
        <f>SUM(J7:J9)</f>
        <v>54.21</v>
      </c>
      <c r="K10" s="5">
        <f>SUM(K7:K9)</f>
        <v>48.589999999999996</v>
      </c>
    </row>
    <row r="11" spans="1:1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.75">
      <c r="A12" s="2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.75">
      <c r="A13" s="2" t="s">
        <v>20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2" t="s">
        <v>21</v>
      </c>
      <c r="B14" s="5">
        <v>16.25</v>
      </c>
      <c r="C14" s="5">
        <v>20.96</v>
      </c>
      <c r="D14" s="5">
        <v>21.06</v>
      </c>
      <c r="E14" s="5">
        <v>16.95</v>
      </c>
      <c r="F14" s="5">
        <v>14.09</v>
      </c>
      <c r="G14" s="5">
        <v>11.19</v>
      </c>
      <c r="H14" s="5">
        <v>15.04</v>
      </c>
      <c r="I14" s="5">
        <v>16.12</v>
      </c>
      <c r="J14" s="5">
        <v>15.83</v>
      </c>
      <c r="K14" s="5">
        <v>15.4</v>
      </c>
    </row>
    <row r="15" spans="1:11" ht="15.75">
      <c r="A15" s="2" t="s">
        <v>22</v>
      </c>
      <c r="B15" s="5">
        <v>11.56</v>
      </c>
      <c r="C15" s="5">
        <v>12.12</v>
      </c>
      <c r="D15" s="5">
        <v>11.59</v>
      </c>
      <c r="E15" s="5">
        <v>9.54</v>
      </c>
      <c r="F15" s="5">
        <v>10.29</v>
      </c>
      <c r="G15" s="5">
        <v>10.78</v>
      </c>
      <c r="H15" s="5">
        <v>11</v>
      </c>
      <c r="I15" s="5">
        <v>11.03</v>
      </c>
      <c r="J15" s="5">
        <v>9.26</v>
      </c>
      <c r="K15" s="5">
        <v>8.96</v>
      </c>
    </row>
    <row r="16" spans="1:11" ht="15.75">
      <c r="A16" s="2" t="s">
        <v>23</v>
      </c>
      <c r="B16" s="5">
        <v>0.17</v>
      </c>
      <c r="C16" s="5">
        <v>0.14</v>
      </c>
      <c r="D16" s="5">
        <v>0.12</v>
      </c>
      <c r="E16" s="5">
        <v>0.11</v>
      </c>
      <c r="F16" s="5">
        <v>0.1</v>
      </c>
      <c r="G16" s="5">
        <v>0.09</v>
      </c>
      <c r="H16" s="5">
        <v>0</v>
      </c>
      <c r="I16" s="5">
        <v>0</v>
      </c>
      <c r="J16" s="5">
        <v>0</v>
      </c>
      <c r="K16" s="5">
        <v>0</v>
      </c>
    </row>
    <row r="17" spans="1:11" ht="15.75">
      <c r="A17" s="2" t="s">
        <v>24</v>
      </c>
      <c r="B17" s="5">
        <v>27.98</v>
      </c>
      <c r="C17" s="5">
        <v>33.22</v>
      </c>
      <c r="D17" s="5">
        <v>32.77</v>
      </c>
      <c r="E17" s="5">
        <v>26.6</v>
      </c>
      <c r="F17" s="5">
        <v>24.48</v>
      </c>
      <c r="G17" s="5">
        <v>22.06</v>
      </c>
      <c r="H17" s="5">
        <f>SUM(H14:H16)</f>
        <v>26.04</v>
      </c>
      <c r="I17" s="5">
        <f>SUM(I14:I16)</f>
        <v>27.15</v>
      </c>
      <c r="J17" s="5">
        <f>SUM(J14:J16)</f>
        <v>25.09</v>
      </c>
      <c r="K17" s="5">
        <f>SUM(K14:K16)</f>
        <v>24.36</v>
      </c>
    </row>
    <row r="18" spans="1:11" ht="15.75">
      <c r="A18" s="2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2" t="s">
        <v>16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0.29</v>
      </c>
      <c r="I19" s="5">
        <v>0.24</v>
      </c>
      <c r="J19" s="5">
        <v>0.43</v>
      </c>
      <c r="K19" s="5">
        <v>0.37</v>
      </c>
    </row>
    <row r="20" spans="1:11" ht="15.75">
      <c r="A20" s="2" t="s">
        <v>26</v>
      </c>
      <c r="B20" s="5">
        <v>0.56</v>
      </c>
      <c r="C20" s="5">
        <v>0.59</v>
      </c>
      <c r="D20" s="5">
        <v>0.6</v>
      </c>
      <c r="E20" s="5">
        <v>0.61</v>
      </c>
      <c r="F20" s="5">
        <v>0.62</v>
      </c>
      <c r="G20" s="5">
        <v>0.64</v>
      </c>
      <c r="H20" s="5">
        <v>0.76</v>
      </c>
      <c r="I20" s="5">
        <v>0.81</v>
      </c>
      <c r="J20" s="5">
        <v>0.85</v>
      </c>
      <c r="K20" s="5">
        <v>0.96</v>
      </c>
    </row>
    <row r="21" spans="1:11" ht="15.75">
      <c r="A21" s="2" t="s">
        <v>27</v>
      </c>
      <c r="B21" s="5">
        <v>0.02</v>
      </c>
      <c r="C21" s="5">
        <v>0.02</v>
      </c>
      <c r="D21" s="5">
        <v>0.03</v>
      </c>
      <c r="E21" s="5">
        <v>0.06</v>
      </c>
      <c r="F21" s="5">
        <v>0.06</v>
      </c>
      <c r="G21" s="5">
        <v>0.06</v>
      </c>
      <c r="H21" s="5">
        <v>0.16</v>
      </c>
      <c r="I21" s="5">
        <v>0.17</v>
      </c>
      <c r="J21" s="5">
        <v>0.17</v>
      </c>
      <c r="K21" s="5">
        <v>0.17</v>
      </c>
    </row>
    <row r="22" spans="1:11" ht="15.75">
      <c r="A22" s="2" t="s">
        <v>28</v>
      </c>
      <c r="B22" s="5">
        <v>0.39</v>
      </c>
      <c r="C22" s="5">
        <v>0.36</v>
      </c>
      <c r="D22" s="5">
        <v>0.37</v>
      </c>
      <c r="E22" s="5">
        <v>0.34</v>
      </c>
      <c r="F22" s="5">
        <v>0.36</v>
      </c>
      <c r="G22" s="5">
        <v>0.37</v>
      </c>
      <c r="H22" s="5">
        <v>0.38</v>
      </c>
      <c r="I22" s="5">
        <v>0.4</v>
      </c>
      <c r="J22" s="5">
        <v>0.41</v>
      </c>
      <c r="K22" s="5">
        <v>0.42</v>
      </c>
    </row>
    <row r="23" spans="1:11" ht="15.75">
      <c r="A23" s="2" t="s">
        <v>29</v>
      </c>
      <c r="B23" s="5">
        <v>2.24</v>
      </c>
      <c r="C23" s="5">
        <v>2.2</v>
      </c>
      <c r="D23" s="5">
        <v>2.01</v>
      </c>
      <c r="E23" s="5">
        <v>2.09</v>
      </c>
      <c r="F23" s="5">
        <v>1.84</v>
      </c>
      <c r="G23" s="5">
        <v>1.92</v>
      </c>
      <c r="H23" s="5">
        <v>0.88</v>
      </c>
      <c r="I23" s="5">
        <v>0.95</v>
      </c>
      <c r="J23" s="5">
        <v>1.08</v>
      </c>
      <c r="K23" s="5">
        <v>1.03</v>
      </c>
    </row>
    <row r="24" spans="1:11" ht="15.75">
      <c r="A24" s="2" t="s">
        <v>30</v>
      </c>
      <c r="B24" s="5">
        <v>2.04</v>
      </c>
      <c r="C24" s="5">
        <v>2.12</v>
      </c>
      <c r="D24" s="5">
        <v>2.02</v>
      </c>
      <c r="E24" s="5">
        <v>2.05</v>
      </c>
      <c r="F24" s="5">
        <v>1.99</v>
      </c>
      <c r="G24" s="5">
        <v>2.01</v>
      </c>
      <c r="H24" s="5">
        <v>1.24</v>
      </c>
      <c r="I24" s="5">
        <v>1.28</v>
      </c>
      <c r="J24" s="5">
        <v>1.38</v>
      </c>
      <c r="K24" s="5">
        <v>1.3</v>
      </c>
    </row>
    <row r="25" spans="1:11" ht="15.75">
      <c r="A25" s="2" t="s">
        <v>31</v>
      </c>
      <c r="B25" s="5">
        <v>2.18</v>
      </c>
      <c r="C25" s="5">
        <v>2.3</v>
      </c>
      <c r="D25" s="5">
        <v>2.57</v>
      </c>
      <c r="E25" s="5">
        <v>2.8</v>
      </c>
      <c r="F25" s="5">
        <v>1.77</v>
      </c>
      <c r="G25" s="5">
        <v>1.91</v>
      </c>
      <c r="H25" s="5">
        <v>2.27</v>
      </c>
      <c r="I25" s="5">
        <v>2.39</v>
      </c>
      <c r="J25" s="5">
        <v>2.47</v>
      </c>
      <c r="K25" s="5">
        <v>2.79</v>
      </c>
    </row>
    <row r="26" spans="1:11" ht="15.75">
      <c r="A26" s="2" t="s">
        <v>32</v>
      </c>
      <c r="B26" s="5">
        <v>0.06</v>
      </c>
      <c r="C26" s="5">
        <v>0.05</v>
      </c>
      <c r="D26" s="5">
        <v>0.05</v>
      </c>
      <c r="E26" s="5">
        <v>0.05</v>
      </c>
      <c r="F26" s="5">
        <v>0.04</v>
      </c>
      <c r="G26" s="5">
        <v>0.04</v>
      </c>
      <c r="H26" s="5">
        <v>0.23</v>
      </c>
      <c r="I26" s="5">
        <v>0.25</v>
      </c>
      <c r="J26" s="5">
        <v>0.24</v>
      </c>
      <c r="K26" s="5">
        <v>0.24</v>
      </c>
    </row>
    <row r="27" spans="1:11" ht="15.75">
      <c r="A27" s="2" t="s">
        <v>33</v>
      </c>
      <c r="B27" s="5">
        <f aca="true" t="shared" si="1" ref="B27:G27">SUM(B14:B25)-B17</f>
        <v>35.41000000000001</v>
      </c>
      <c r="C27" s="5">
        <f t="shared" si="1"/>
        <v>40.81</v>
      </c>
      <c r="D27" s="5">
        <f t="shared" si="1"/>
        <v>40.36999999999998</v>
      </c>
      <c r="E27" s="5">
        <f t="shared" si="1"/>
        <v>34.550000000000004</v>
      </c>
      <c r="F27" s="5">
        <f t="shared" si="1"/>
        <v>31.120000000000008</v>
      </c>
      <c r="G27" s="5">
        <f t="shared" si="1"/>
        <v>28.969999999999995</v>
      </c>
      <c r="H27" s="5">
        <f>SUM(H19:H26)+H17</f>
        <v>32.25</v>
      </c>
      <c r="I27" s="5">
        <f>SUM(I19:I26)+I17</f>
        <v>33.64</v>
      </c>
      <c r="J27" s="5">
        <f>SUM(J19:J26)+J17</f>
        <v>32.120000000000005</v>
      </c>
      <c r="K27" s="5">
        <f>SUM(K19:K26)+K17</f>
        <v>31.64</v>
      </c>
    </row>
    <row r="28" spans="1:11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>
      <c r="A29" s="2" t="s">
        <v>34</v>
      </c>
      <c r="B29" s="6">
        <v>2.69467229667707</v>
      </c>
      <c r="C29" s="6">
        <v>2.46368286445013</v>
      </c>
      <c r="D29" s="6">
        <v>2.35030743664312</v>
      </c>
      <c r="E29" s="6">
        <v>2.15355042966983</v>
      </c>
      <c r="F29" s="6">
        <v>3.53</v>
      </c>
      <c r="G29" s="6">
        <v>4.06</v>
      </c>
      <c r="H29" s="6">
        <v>2.7</v>
      </c>
      <c r="I29" s="6">
        <v>2.8</v>
      </c>
      <c r="J29" s="6">
        <v>2.92</v>
      </c>
      <c r="K29" s="6">
        <v>2.81</v>
      </c>
    </row>
    <row r="30" spans="1:11" ht="15.75">
      <c r="A30" s="2" t="s">
        <v>35</v>
      </c>
      <c r="B30" s="6">
        <v>0.65</v>
      </c>
      <c r="C30" s="6">
        <v>0.73</v>
      </c>
      <c r="D30" s="6">
        <v>0.68</v>
      </c>
      <c r="E30" s="6">
        <v>0.68</v>
      </c>
      <c r="F30" s="6">
        <v>0.75</v>
      </c>
      <c r="G30" s="6">
        <v>0.72</v>
      </c>
      <c r="H30" s="6">
        <v>0.42</v>
      </c>
      <c r="I30" s="6">
        <v>0.41</v>
      </c>
      <c r="J30" s="6">
        <v>0.42</v>
      </c>
      <c r="K30" s="6">
        <v>0.4</v>
      </c>
    </row>
    <row r="31" spans="1:11" ht="15.75">
      <c r="A31" s="2" t="s">
        <v>36</v>
      </c>
      <c r="B31" s="6">
        <v>8.38792729943088</v>
      </c>
      <c r="C31" s="6">
        <v>5.63554987212276</v>
      </c>
      <c r="D31" s="6">
        <v>6.94183631076028</v>
      </c>
      <c r="E31" s="6">
        <v>5.44425599276346</v>
      </c>
      <c r="F31" s="6">
        <v>6.04</v>
      </c>
      <c r="G31" s="6">
        <v>3.56</v>
      </c>
      <c r="H31" s="6">
        <v>1.81</v>
      </c>
      <c r="I31" s="6">
        <v>1.73</v>
      </c>
      <c r="J31" s="6">
        <v>1.75</v>
      </c>
      <c r="K31" s="6">
        <v>1.67</v>
      </c>
    </row>
    <row r="32" spans="1:11" ht="15.75">
      <c r="A32" s="2" t="s">
        <v>37</v>
      </c>
      <c r="B32" s="6">
        <v>11.7325995961079</v>
      </c>
      <c r="C32" s="6">
        <v>8.82923273657289</v>
      </c>
      <c r="D32" s="6">
        <v>9.97214374740341</v>
      </c>
      <c r="E32" s="6">
        <v>8.27780642243329</v>
      </c>
      <c r="F32" s="6">
        <v>10.32</v>
      </c>
      <c r="G32" s="6">
        <v>8.34</v>
      </c>
      <c r="H32" s="6">
        <f>SUM(H29:H31)</f>
        <v>4.93</v>
      </c>
      <c r="I32" s="6">
        <f>SUM(I29:I31)</f>
        <v>4.9399999999999995</v>
      </c>
      <c r="J32" s="6">
        <f>SUM(J29:J31)</f>
        <v>5.09</v>
      </c>
      <c r="K32" s="6">
        <f>SUM(K29:K31)</f>
        <v>4.88</v>
      </c>
    </row>
    <row r="33" spans="1:11" ht="15.7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5.75">
      <c r="A34" s="2" t="s">
        <v>38</v>
      </c>
      <c r="B34" s="6">
        <f aca="true" t="shared" si="2" ref="B34:K34">B27+B32</f>
        <v>47.142599596107914</v>
      </c>
      <c r="C34" s="6">
        <f t="shared" si="2"/>
        <v>49.63923273657289</v>
      </c>
      <c r="D34" s="6">
        <f t="shared" si="2"/>
        <v>50.34214374740339</v>
      </c>
      <c r="E34" s="6">
        <f t="shared" si="2"/>
        <v>42.8278064224333</v>
      </c>
      <c r="F34" s="6">
        <f t="shared" si="2"/>
        <v>41.44000000000001</v>
      </c>
      <c r="G34" s="6">
        <f t="shared" si="2"/>
        <v>37.309999999999995</v>
      </c>
      <c r="H34" s="6">
        <f t="shared" si="2"/>
        <v>37.18</v>
      </c>
      <c r="I34" s="6">
        <f t="shared" si="2"/>
        <v>38.58</v>
      </c>
      <c r="J34" s="6">
        <f t="shared" si="2"/>
        <v>37.21000000000001</v>
      </c>
      <c r="K34" s="6">
        <f t="shared" si="2"/>
        <v>36.52</v>
      </c>
    </row>
    <row r="35" spans="1:11" ht="15.75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.75">
      <c r="A36" s="2" t="s">
        <v>39</v>
      </c>
      <c r="B36" s="6">
        <f aca="true" t="shared" si="3" ref="B36:K36">B10-B34</f>
        <v>8.037400403892086</v>
      </c>
      <c r="C36" s="6">
        <f t="shared" si="3"/>
        <v>-2.839232736572896</v>
      </c>
      <c r="D36" s="6">
        <f t="shared" si="3"/>
        <v>-2.602143747403396</v>
      </c>
      <c r="E36" s="6">
        <f t="shared" si="3"/>
        <v>1.672193577566702</v>
      </c>
      <c r="F36" s="6">
        <f t="shared" si="3"/>
        <v>8.929999999999986</v>
      </c>
      <c r="G36" s="6">
        <f t="shared" si="3"/>
        <v>13.469999999999999</v>
      </c>
      <c r="H36" s="6">
        <f t="shared" si="3"/>
        <v>5.420000000000002</v>
      </c>
      <c r="I36" s="6">
        <f t="shared" si="3"/>
        <v>4.770000000000003</v>
      </c>
      <c r="J36" s="6">
        <f t="shared" si="3"/>
        <v>16.999999999999993</v>
      </c>
      <c r="K36" s="6">
        <f t="shared" si="3"/>
        <v>12.069999999999993</v>
      </c>
    </row>
    <row r="37" spans="1:11" ht="6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5.7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.75">
      <c r="A40" s="2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4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5.75">
      <c r="A42" s="4" t="s">
        <v>2</v>
      </c>
      <c r="B42" s="4" t="s">
        <v>3</v>
      </c>
      <c r="C42" s="4" t="s">
        <v>4</v>
      </c>
      <c r="D42" s="4" t="s">
        <v>5</v>
      </c>
      <c r="E42" s="4" t="s">
        <v>6</v>
      </c>
      <c r="F42" s="4" t="s">
        <v>7</v>
      </c>
      <c r="G42" s="4" t="s">
        <v>8</v>
      </c>
      <c r="H42" s="4" t="s">
        <v>9</v>
      </c>
      <c r="I42" s="4" t="s">
        <v>10</v>
      </c>
      <c r="J42" s="4" t="s">
        <v>11</v>
      </c>
      <c r="K42" s="4" t="s">
        <v>12</v>
      </c>
    </row>
    <row r="43" spans="1:11" ht="6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5.75">
      <c r="A44" s="3"/>
      <c r="B44" s="3"/>
      <c r="C44" s="3"/>
      <c r="D44" s="3"/>
      <c r="E44" s="4" t="s">
        <v>13</v>
      </c>
      <c r="F44" s="3"/>
      <c r="G44" s="3"/>
      <c r="H44" s="3"/>
      <c r="I44" s="3"/>
      <c r="J44" s="3"/>
      <c r="K44" s="3"/>
    </row>
    <row r="45" spans="1:11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.75">
      <c r="A46" s="2" t="s">
        <v>14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.75">
      <c r="A47" s="2" t="s">
        <v>15</v>
      </c>
      <c r="B47" s="5">
        <v>53.17</v>
      </c>
      <c r="C47" s="5">
        <v>45.18</v>
      </c>
      <c r="D47" s="5">
        <v>46.08</v>
      </c>
      <c r="E47" s="5">
        <v>42.96</v>
      </c>
      <c r="F47" s="5">
        <v>48.65</v>
      </c>
      <c r="G47" s="5">
        <v>49.12</v>
      </c>
      <c r="H47" s="5">
        <v>39.21</v>
      </c>
      <c r="I47" s="5">
        <v>39.89</v>
      </c>
      <c r="J47" s="5">
        <v>49.27</v>
      </c>
      <c r="K47" s="5">
        <v>44.16</v>
      </c>
    </row>
    <row r="48" spans="1:11" ht="15.75">
      <c r="A48" s="2" t="s">
        <v>16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1.15</v>
      </c>
      <c r="I48" s="5">
        <v>1.07</v>
      </c>
      <c r="J48" s="5">
        <v>1.69</v>
      </c>
      <c r="K48" s="5">
        <v>1.65</v>
      </c>
    </row>
    <row r="49" spans="1:11" ht="15.75">
      <c r="A49" s="2" t="s">
        <v>17</v>
      </c>
      <c r="B49" s="5">
        <v>2.01</v>
      </c>
      <c r="C49" s="5">
        <v>1.62</v>
      </c>
      <c r="D49" s="5">
        <v>1.66</v>
      </c>
      <c r="E49" s="5">
        <v>1.54</v>
      </c>
      <c r="F49" s="5">
        <v>1.72</v>
      </c>
      <c r="G49" s="5">
        <v>1.66</v>
      </c>
      <c r="H49" s="5">
        <v>2.24</v>
      </c>
      <c r="I49" s="5">
        <v>2.39</v>
      </c>
      <c r="J49" s="5">
        <v>3.25</v>
      </c>
      <c r="K49" s="5">
        <v>2.78</v>
      </c>
    </row>
    <row r="50" spans="1:11" ht="15.75">
      <c r="A50" s="2" t="s">
        <v>18</v>
      </c>
      <c r="B50" s="5">
        <f aca="true" t="shared" si="4" ref="B50:K50">SUM(B47:B49)</f>
        <v>55.18</v>
      </c>
      <c r="C50" s="5">
        <f t="shared" si="4"/>
        <v>46.8</v>
      </c>
      <c r="D50" s="5">
        <f t="shared" si="4"/>
        <v>47.739999999999995</v>
      </c>
      <c r="E50" s="5">
        <f t="shared" si="4"/>
        <v>44.5</v>
      </c>
      <c r="F50" s="5">
        <f t="shared" si="4"/>
        <v>50.37</v>
      </c>
      <c r="G50" s="5">
        <f t="shared" si="4"/>
        <v>50.779999999999994</v>
      </c>
      <c r="H50" s="5">
        <f t="shared" si="4"/>
        <v>42.6</v>
      </c>
      <c r="I50" s="5">
        <f t="shared" si="4"/>
        <v>43.35</v>
      </c>
      <c r="J50" s="5">
        <f t="shared" si="4"/>
        <v>54.21</v>
      </c>
      <c r="K50" s="5">
        <f t="shared" si="4"/>
        <v>48.589999999999996</v>
      </c>
    </row>
    <row r="51" spans="1:11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>
      <c r="A52" s="2" t="s">
        <v>40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.75">
      <c r="A53" s="2" t="s">
        <v>41</v>
      </c>
      <c r="B53" s="6">
        <f aca="true" t="shared" si="5" ref="B53:K53">B27</f>
        <v>35.41000000000001</v>
      </c>
      <c r="C53" s="6">
        <f t="shared" si="5"/>
        <v>40.81</v>
      </c>
      <c r="D53" s="6">
        <f t="shared" si="5"/>
        <v>40.36999999999998</v>
      </c>
      <c r="E53" s="6">
        <f t="shared" si="5"/>
        <v>34.550000000000004</v>
      </c>
      <c r="F53" s="6">
        <f t="shared" si="5"/>
        <v>31.120000000000008</v>
      </c>
      <c r="G53" s="6">
        <f t="shared" si="5"/>
        <v>28.969999999999995</v>
      </c>
      <c r="H53" s="6">
        <f t="shared" si="5"/>
        <v>32.25</v>
      </c>
      <c r="I53" s="6">
        <f t="shared" si="5"/>
        <v>33.64</v>
      </c>
      <c r="J53" s="6">
        <f t="shared" si="5"/>
        <v>32.120000000000005</v>
      </c>
      <c r="K53" s="6">
        <f t="shared" si="5"/>
        <v>31.64</v>
      </c>
    </row>
    <row r="54" spans="1:11" ht="15.75">
      <c r="A54" s="2" t="s">
        <v>42</v>
      </c>
      <c r="B54" s="6">
        <f aca="true" t="shared" si="6" ref="B54:K54">B29</f>
        <v>2.69467229667707</v>
      </c>
      <c r="C54" s="6">
        <f t="shared" si="6"/>
        <v>2.46368286445013</v>
      </c>
      <c r="D54" s="6">
        <f t="shared" si="6"/>
        <v>2.35030743664312</v>
      </c>
      <c r="E54" s="6">
        <f t="shared" si="6"/>
        <v>2.15355042966983</v>
      </c>
      <c r="F54" s="6">
        <f t="shared" si="6"/>
        <v>3.53</v>
      </c>
      <c r="G54" s="6">
        <f t="shared" si="6"/>
        <v>4.06</v>
      </c>
      <c r="H54" s="6">
        <f t="shared" si="6"/>
        <v>2.7</v>
      </c>
      <c r="I54" s="6">
        <f t="shared" si="6"/>
        <v>2.8</v>
      </c>
      <c r="J54" s="6">
        <f t="shared" si="6"/>
        <v>2.92</v>
      </c>
      <c r="K54" s="6">
        <f t="shared" si="6"/>
        <v>2.81</v>
      </c>
    </row>
    <row r="55" spans="1:11" ht="15.75">
      <c r="A55" s="2" t="s">
        <v>43</v>
      </c>
      <c r="B55" s="6">
        <f aca="true" t="shared" si="7" ref="B55:K55">B30</f>
        <v>0.65</v>
      </c>
      <c r="C55" s="6">
        <f t="shared" si="7"/>
        <v>0.73</v>
      </c>
      <c r="D55" s="6">
        <f t="shared" si="7"/>
        <v>0.68</v>
      </c>
      <c r="E55" s="6">
        <f t="shared" si="7"/>
        <v>0.68</v>
      </c>
      <c r="F55" s="6">
        <f t="shared" si="7"/>
        <v>0.75</v>
      </c>
      <c r="G55" s="6">
        <f t="shared" si="7"/>
        <v>0.72</v>
      </c>
      <c r="H55" s="6">
        <f t="shared" si="7"/>
        <v>0.42</v>
      </c>
      <c r="I55" s="6">
        <f t="shared" si="7"/>
        <v>0.41</v>
      </c>
      <c r="J55" s="6">
        <f t="shared" si="7"/>
        <v>0.42</v>
      </c>
      <c r="K55" s="6">
        <f t="shared" si="7"/>
        <v>0.4</v>
      </c>
    </row>
    <row r="56" spans="1:11" ht="15.75">
      <c r="A56" s="2" t="s">
        <v>44</v>
      </c>
      <c r="B56" s="6">
        <v>4.72</v>
      </c>
      <c r="C56" s="6">
        <v>5.04</v>
      </c>
      <c r="D56" s="6">
        <v>4.68</v>
      </c>
      <c r="E56" s="6">
        <v>4.7</v>
      </c>
      <c r="F56" s="6">
        <v>4.63</v>
      </c>
      <c r="G56" s="6">
        <v>4.66</v>
      </c>
      <c r="H56" s="6">
        <v>3.94</v>
      </c>
      <c r="I56" s="6">
        <v>4.05</v>
      </c>
      <c r="J56" s="6">
        <v>4.33</v>
      </c>
      <c r="K56" s="6">
        <v>4.47</v>
      </c>
    </row>
    <row r="57" spans="1:11" ht="15.75">
      <c r="A57" s="2" t="s">
        <v>45</v>
      </c>
      <c r="B57" s="6">
        <v>0.9828737</v>
      </c>
      <c r="C57" s="6">
        <v>0.8938125</v>
      </c>
      <c r="D57" s="6">
        <v>0.99029</v>
      </c>
      <c r="E57" s="6">
        <v>0.66259</v>
      </c>
      <c r="F57" s="6">
        <v>0.42</v>
      </c>
      <c r="G57" s="6">
        <v>0.44</v>
      </c>
      <c r="H57" s="6">
        <v>0.56</v>
      </c>
      <c r="I57" s="6">
        <v>0.68</v>
      </c>
      <c r="J57" s="6">
        <v>0.6</v>
      </c>
      <c r="K57" s="6">
        <v>0.43</v>
      </c>
    </row>
    <row r="58" spans="1:11" ht="15.75">
      <c r="A58" s="2" t="s">
        <v>46</v>
      </c>
      <c r="B58" s="6">
        <v>1.35</v>
      </c>
      <c r="C58" s="6">
        <v>1.27</v>
      </c>
      <c r="D58" s="6">
        <v>1.01</v>
      </c>
      <c r="E58" s="6">
        <v>0.96</v>
      </c>
      <c r="F58" s="6">
        <v>0.93</v>
      </c>
      <c r="G58" s="6">
        <v>1.04</v>
      </c>
      <c r="H58" s="6">
        <v>1.06</v>
      </c>
      <c r="I58" s="6">
        <v>1.18</v>
      </c>
      <c r="J58" s="6">
        <v>1.33</v>
      </c>
      <c r="K58" s="6">
        <v>1.47</v>
      </c>
    </row>
    <row r="59" spans="1:11" ht="15.75">
      <c r="A59" s="2" t="s">
        <v>47</v>
      </c>
      <c r="B59" s="6">
        <v>0.270259134073716</v>
      </c>
      <c r="C59" s="6">
        <v>0.25049412522131</v>
      </c>
      <c r="D59" s="6">
        <v>0.19836686517517</v>
      </c>
      <c r="E59" s="6">
        <v>0.1784645098986</v>
      </c>
      <c r="F59" s="6">
        <v>0.14</v>
      </c>
      <c r="G59" s="6">
        <v>0.15</v>
      </c>
      <c r="H59" s="6">
        <v>0.11</v>
      </c>
      <c r="I59" s="6">
        <v>0.13</v>
      </c>
      <c r="J59" s="6">
        <v>0.15</v>
      </c>
      <c r="K59" s="6">
        <v>0.14</v>
      </c>
    </row>
    <row r="60" spans="1:11" ht="15.75">
      <c r="A60" s="2" t="s">
        <v>48</v>
      </c>
      <c r="B60" s="6">
        <v>4.31</v>
      </c>
      <c r="C60" s="6">
        <v>4.35</v>
      </c>
      <c r="D60" s="6">
        <v>3.94</v>
      </c>
      <c r="E60" s="6">
        <v>3.93</v>
      </c>
      <c r="F60" s="6">
        <v>3.91</v>
      </c>
      <c r="G60" s="6">
        <v>4.16</v>
      </c>
      <c r="H60" s="6">
        <v>3.42</v>
      </c>
      <c r="I60" s="6">
        <v>3.44</v>
      </c>
      <c r="J60" s="6">
        <v>3.54</v>
      </c>
      <c r="K60" s="6">
        <v>3.48</v>
      </c>
    </row>
    <row r="61" spans="1:11" ht="15.75">
      <c r="A61" s="2" t="s">
        <v>49</v>
      </c>
      <c r="B61" s="6">
        <f aca="true" t="shared" si="8" ref="B61:K61">SUM(B53:B60)</f>
        <v>50.3878051307508</v>
      </c>
      <c r="C61" s="6">
        <f t="shared" si="8"/>
        <v>55.80798948967144</v>
      </c>
      <c r="D61" s="6">
        <f t="shared" si="8"/>
        <v>54.21896430181827</v>
      </c>
      <c r="E61" s="6">
        <f t="shared" si="8"/>
        <v>47.81460493956844</v>
      </c>
      <c r="F61" s="6">
        <f t="shared" si="8"/>
        <v>45.43000000000001</v>
      </c>
      <c r="G61" s="6">
        <f t="shared" si="8"/>
        <v>44.19999999999999</v>
      </c>
      <c r="H61" s="6">
        <f t="shared" si="8"/>
        <v>44.46000000000001</v>
      </c>
      <c r="I61" s="6">
        <f t="shared" si="8"/>
        <v>46.32999999999999</v>
      </c>
      <c r="J61" s="6">
        <f t="shared" si="8"/>
        <v>45.410000000000004</v>
      </c>
      <c r="K61" s="6">
        <f t="shared" si="8"/>
        <v>44.839999999999996</v>
      </c>
    </row>
    <row r="62" spans="1:11" ht="15.75">
      <c r="A62" s="3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5.75">
      <c r="A63" s="2" t="s">
        <v>50</v>
      </c>
      <c r="B63" s="6">
        <f aca="true" t="shared" si="9" ref="B63:K63">B50-B61</f>
        <v>4.792194869249201</v>
      </c>
      <c r="C63" s="6">
        <f t="shared" si="9"/>
        <v>-9.007989489671445</v>
      </c>
      <c r="D63" s="6">
        <f t="shared" si="9"/>
        <v>-6.478964301818273</v>
      </c>
      <c r="E63" s="6">
        <f t="shared" si="9"/>
        <v>-3.31460493956844</v>
      </c>
      <c r="F63" s="6">
        <f t="shared" si="9"/>
        <v>4.939999999999991</v>
      </c>
      <c r="G63" s="6">
        <f t="shared" si="9"/>
        <v>6.580000000000005</v>
      </c>
      <c r="H63" s="6">
        <f t="shared" si="9"/>
        <v>-1.8600000000000065</v>
      </c>
      <c r="I63" s="6">
        <f t="shared" si="9"/>
        <v>-2.9799999999999898</v>
      </c>
      <c r="J63" s="6">
        <f t="shared" si="9"/>
        <v>8.799999999999997</v>
      </c>
      <c r="K63" s="6">
        <f t="shared" si="9"/>
        <v>3.75</v>
      </c>
    </row>
    <row r="64" spans="1:22" ht="6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N64" s="1" t="s">
        <v>1</v>
      </c>
      <c r="O64" s="1" t="s">
        <v>1</v>
      </c>
      <c r="P64" s="1" t="s">
        <v>1</v>
      </c>
      <c r="Q64" s="1" t="s">
        <v>1</v>
      </c>
      <c r="R64" s="1" t="s">
        <v>1</v>
      </c>
      <c r="S64" s="1" t="s">
        <v>1</v>
      </c>
      <c r="T64" s="1" t="s">
        <v>1</v>
      </c>
      <c r="U64" s="1" t="s">
        <v>1</v>
      </c>
      <c r="V64" s="1" t="s">
        <v>1</v>
      </c>
    </row>
    <row r="65" spans="1:11" ht="21" customHeight="1">
      <c r="A65" s="2" t="s">
        <v>51</v>
      </c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printOptions/>
  <pageMargins left="0.5" right="0.5" top="0.5" bottom="0.5" header="0.5" footer="0.5"/>
  <pageSetup horizontalDpi="300" verticalDpi="300" orientation="portrait" scale="57" r:id="rId1"/>
  <rowBreaks count="1" manualBreakCount="1">
    <brk id="66" max="11" man="1"/>
  </rowBreaks>
  <colBreaks count="1" manualBreakCount="1">
    <brk id="12" max="6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4"/>
  <sheetViews>
    <sheetView showGridLines="0" workbookViewId="0" topLeftCell="A1">
      <selection activeCell="A2" sqref="A2"/>
    </sheetView>
  </sheetViews>
  <sheetFormatPr defaultColWidth="8.5546875" defaultRowHeight="15.75"/>
  <cols>
    <col min="1" max="1" width="34.3359375" style="11" customWidth="1"/>
    <col min="2" max="5" width="9.4453125" style="11" customWidth="1"/>
    <col min="6" max="202" width="8.5546875" style="11" customWidth="1"/>
    <col min="203" max="203" width="18.3359375" style="11" customWidth="1"/>
    <col min="204" max="16384" width="8.5546875" style="11" customWidth="1"/>
  </cols>
  <sheetData>
    <row r="1" spans="1:9" ht="12.75">
      <c r="A1" s="8" t="s">
        <v>52</v>
      </c>
      <c r="B1" s="9"/>
      <c r="C1" s="9"/>
      <c r="D1" s="9"/>
      <c r="E1" s="9"/>
      <c r="F1" s="9"/>
      <c r="G1" s="9"/>
      <c r="H1" s="10"/>
      <c r="I1" s="9"/>
    </row>
    <row r="2" spans="1:11" ht="5.25" customHeight="1">
      <c r="A2" s="12"/>
      <c r="B2" s="12"/>
      <c r="C2" s="12"/>
      <c r="D2" s="12"/>
      <c r="E2" s="12"/>
      <c r="F2" s="12"/>
      <c r="G2" s="12"/>
      <c r="H2" s="13"/>
      <c r="I2" s="14" t="s">
        <v>1</v>
      </c>
      <c r="J2" s="15" t="s">
        <v>1</v>
      </c>
      <c r="K2" s="15" t="s">
        <v>1</v>
      </c>
    </row>
    <row r="3" spans="1:9" ht="12.75">
      <c r="A3" s="16" t="s">
        <v>2</v>
      </c>
      <c r="B3" s="17" t="s">
        <v>53</v>
      </c>
      <c r="C3" s="17" t="s">
        <v>54</v>
      </c>
      <c r="D3" s="17" t="s">
        <v>55</v>
      </c>
      <c r="E3" s="17" t="s">
        <v>56</v>
      </c>
      <c r="F3" s="17" t="s">
        <v>57</v>
      </c>
      <c r="G3" s="17" t="s">
        <v>58</v>
      </c>
      <c r="H3" s="18"/>
      <c r="I3" s="9"/>
    </row>
    <row r="4" spans="1:9" ht="6" customHeight="1">
      <c r="A4" s="12"/>
      <c r="B4" s="12"/>
      <c r="C4" s="12"/>
      <c r="D4" s="12"/>
      <c r="E4" s="12"/>
      <c r="F4" s="12"/>
      <c r="G4" s="12"/>
      <c r="H4" s="13"/>
      <c r="I4" s="9"/>
    </row>
    <row r="5" spans="1:9" ht="12.75">
      <c r="A5" s="9"/>
      <c r="B5" s="9"/>
      <c r="C5" s="9"/>
      <c r="D5" s="19" t="s">
        <v>59</v>
      </c>
      <c r="E5" s="9"/>
      <c r="F5" s="9"/>
      <c r="G5" s="9"/>
      <c r="H5" s="10"/>
      <c r="I5" s="9"/>
    </row>
    <row r="6" spans="1:9" ht="12.75">
      <c r="A6" s="14" t="s">
        <v>14</v>
      </c>
      <c r="B6" s="20"/>
      <c r="C6" s="20"/>
      <c r="D6" s="9"/>
      <c r="E6" s="9"/>
      <c r="F6" s="9"/>
      <c r="G6" s="9"/>
      <c r="H6" s="10"/>
      <c r="I6" s="9"/>
    </row>
    <row r="7" spans="1:9" ht="12.75">
      <c r="A7" s="14" t="s">
        <v>60</v>
      </c>
      <c r="B7" s="20">
        <v>39.99</v>
      </c>
      <c r="C7" s="21">
        <v>43.89</v>
      </c>
      <c r="D7" s="21">
        <v>38.03</v>
      </c>
      <c r="E7" s="21">
        <v>40.39</v>
      </c>
      <c r="F7" s="21">
        <v>51.03</v>
      </c>
      <c r="G7" s="21">
        <v>49.51</v>
      </c>
      <c r="H7" s="22"/>
      <c r="I7" s="9"/>
    </row>
    <row r="8" spans="1:9" ht="12.75">
      <c r="A8" s="14" t="s">
        <v>16</v>
      </c>
      <c r="B8" s="20">
        <v>0.42</v>
      </c>
      <c r="C8" s="21">
        <v>0.53</v>
      </c>
      <c r="D8" s="21">
        <v>0.46</v>
      </c>
      <c r="E8" s="21">
        <v>0.48</v>
      </c>
      <c r="F8" s="21">
        <v>0.51</v>
      </c>
      <c r="G8" s="21">
        <v>0.65</v>
      </c>
      <c r="H8" s="22"/>
      <c r="I8" s="9"/>
    </row>
    <row r="9" spans="1:9" ht="12.75">
      <c r="A9" s="14" t="s">
        <v>61</v>
      </c>
      <c r="B9" s="20">
        <v>1.58</v>
      </c>
      <c r="C9" s="21">
        <v>1.86</v>
      </c>
      <c r="D9" s="21">
        <v>1.68</v>
      </c>
      <c r="E9" s="21">
        <v>1.65</v>
      </c>
      <c r="F9" s="21">
        <v>2.25</v>
      </c>
      <c r="G9" s="21">
        <v>2.46</v>
      </c>
      <c r="H9" s="22"/>
      <c r="I9" s="9"/>
    </row>
    <row r="10" spans="1:9" ht="12.75">
      <c r="A10" s="14" t="s">
        <v>62</v>
      </c>
      <c r="B10" s="20">
        <v>0.27</v>
      </c>
      <c r="C10" s="21">
        <v>0.31</v>
      </c>
      <c r="D10" s="21">
        <v>0.28</v>
      </c>
      <c r="E10" s="21">
        <v>0.26</v>
      </c>
      <c r="F10" s="21">
        <v>0.35</v>
      </c>
      <c r="G10" s="21">
        <v>0.38</v>
      </c>
      <c r="H10" s="22"/>
      <c r="I10" s="9"/>
    </row>
    <row r="11" spans="1:9" ht="12.75">
      <c r="A11" s="14" t="s">
        <v>63</v>
      </c>
      <c r="B11" s="20">
        <v>-1.33</v>
      </c>
      <c r="C11" s="21">
        <v>0.73</v>
      </c>
      <c r="D11" s="21">
        <v>1.85</v>
      </c>
      <c r="E11" s="21">
        <v>1.09</v>
      </c>
      <c r="F11" s="21">
        <v>0.73</v>
      </c>
      <c r="G11" s="21">
        <v>0.55</v>
      </c>
      <c r="H11" s="22"/>
      <c r="I11" s="9"/>
    </row>
    <row r="12" spans="1:9" ht="12.75">
      <c r="A12" s="14" t="s">
        <v>64</v>
      </c>
      <c r="B12" s="20">
        <v>0.91</v>
      </c>
      <c r="C12" s="21">
        <v>0.85</v>
      </c>
      <c r="D12" s="21">
        <v>0.89</v>
      </c>
      <c r="E12" s="21">
        <v>1</v>
      </c>
      <c r="F12" s="21">
        <v>1</v>
      </c>
      <c r="G12" s="21">
        <v>0.98</v>
      </c>
      <c r="H12" s="22"/>
      <c r="I12" s="9"/>
    </row>
    <row r="13" spans="1:9" ht="12.75">
      <c r="A13" s="14" t="s">
        <v>18</v>
      </c>
      <c r="B13" s="20">
        <f aca="true" t="shared" si="0" ref="B13:G13">SUM(B7:B12)</f>
        <v>41.84</v>
      </c>
      <c r="C13" s="20">
        <f t="shared" si="0"/>
        <v>48.17</v>
      </c>
      <c r="D13" s="20">
        <f t="shared" si="0"/>
        <v>43.190000000000005</v>
      </c>
      <c r="E13" s="20">
        <f t="shared" si="0"/>
        <v>44.87</v>
      </c>
      <c r="F13" s="20">
        <f t="shared" si="0"/>
        <v>55.87</v>
      </c>
      <c r="G13" s="20">
        <f t="shared" si="0"/>
        <v>54.529999999999994</v>
      </c>
      <c r="H13" s="23"/>
      <c r="I13" s="9"/>
    </row>
    <row r="14" spans="1:9" ht="12.75">
      <c r="A14" s="9"/>
      <c r="B14" s="24" t="s">
        <v>1</v>
      </c>
      <c r="C14" s="24" t="s">
        <v>1</v>
      </c>
      <c r="D14" s="9"/>
      <c r="E14" s="9"/>
      <c r="F14" s="9"/>
      <c r="G14" s="9"/>
      <c r="H14" s="10"/>
      <c r="I14" s="9"/>
    </row>
    <row r="15" spans="1:9" ht="12.75">
      <c r="A15" s="14" t="s">
        <v>19</v>
      </c>
      <c r="B15" s="20"/>
      <c r="C15" s="20"/>
      <c r="D15" s="9"/>
      <c r="E15" s="9"/>
      <c r="F15" s="9"/>
      <c r="G15" s="9"/>
      <c r="H15" s="10"/>
      <c r="I15" s="9"/>
    </row>
    <row r="16" spans="1:9" ht="12.75">
      <c r="A16" s="14" t="s">
        <v>20</v>
      </c>
      <c r="B16" s="20"/>
      <c r="C16" s="20"/>
      <c r="D16" s="9"/>
      <c r="E16" s="9"/>
      <c r="F16" s="9"/>
      <c r="G16" s="9"/>
      <c r="H16" s="10"/>
      <c r="I16" s="9"/>
    </row>
    <row r="17" spans="1:9" ht="12.75">
      <c r="A17" s="14" t="s">
        <v>21</v>
      </c>
      <c r="B17" s="20">
        <v>12.23</v>
      </c>
      <c r="C17" s="21">
        <v>11.78</v>
      </c>
      <c r="D17" s="21">
        <v>12.59</v>
      </c>
      <c r="E17" s="21">
        <v>13.74</v>
      </c>
      <c r="F17" s="21">
        <v>18.85</v>
      </c>
      <c r="G17" s="21">
        <v>14.23</v>
      </c>
      <c r="H17" s="22"/>
      <c r="I17" s="9"/>
    </row>
    <row r="18" spans="1:9" ht="12.75">
      <c r="A18" s="14" t="s">
        <v>65</v>
      </c>
      <c r="B18" s="21">
        <v>8.82</v>
      </c>
      <c r="C18" s="21">
        <v>9.14</v>
      </c>
      <c r="D18" s="21">
        <v>9.3</v>
      </c>
      <c r="E18" s="21">
        <v>8.6</v>
      </c>
      <c r="F18" s="21">
        <v>10.31</v>
      </c>
      <c r="G18" s="21">
        <v>11.49</v>
      </c>
      <c r="H18" s="22"/>
      <c r="I18" s="9"/>
    </row>
    <row r="19" spans="1:9" ht="12.75">
      <c r="A19" s="14" t="s">
        <v>66</v>
      </c>
      <c r="B19" s="21">
        <v>6.26</v>
      </c>
      <c r="C19" s="21">
        <v>6.43</v>
      </c>
      <c r="D19" s="21">
        <v>6.88</v>
      </c>
      <c r="E19" s="21">
        <v>6.86</v>
      </c>
      <c r="F19" s="21">
        <v>8.28</v>
      </c>
      <c r="G19" s="21">
        <v>8.28</v>
      </c>
      <c r="H19" s="22"/>
      <c r="I19" s="9"/>
    </row>
    <row r="20" spans="1:9" ht="12.75">
      <c r="A20" s="14" t="s">
        <v>67</v>
      </c>
      <c r="B20" s="21">
        <v>0.3</v>
      </c>
      <c r="C20" s="21">
        <v>0.29</v>
      </c>
      <c r="D20" s="21">
        <v>0.3</v>
      </c>
      <c r="E20" s="21">
        <v>0.28</v>
      </c>
      <c r="F20" s="21">
        <v>0.32</v>
      </c>
      <c r="G20" s="21">
        <v>0.31</v>
      </c>
      <c r="H20" s="22"/>
      <c r="I20" s="9"/>
    </row>
    <row r="21" spans="1:9" ht="12.75">
      <c r="A21" s="14" t="s">
        <v>24</v>
      </c>
      <c r="B21" s="21">
        <f aca="true" t="shared" si="1" ref="B21:G21">SUM(B17:B20)</f>
        <v>27.610000000000003</v>
      </c>
      <c r="C21" s="21">
        <f t="shared" si="1"/>
        <v>27.64</v>
      </c>
      <c r="D21" s="21">
        <f t="shared" si="1"/>
        <v>29.07</v>
      </c>
      <c r="E21" s="21">
        <f t="shared" si="1"/>
        <v>29.48</v>
      </c>
      <c r="F21" s="21">
        <f t="shared" si="1"/>
        <v>37.760000000000005</v>
      </c>
      <c r="G21" s="21">
        <f t="shared" si="1"/>
        <v>34.31</v>
      </c>
      <c r="H21" s="22"/>
      <c r="I21" s="9"/>
    </row>
    <row r="22" spans="1:9" ht="12.75">
      <c r="A22" s="14" t="s">
        <v>25</v>
      </c>
      <c r="B22" s="9"/>
      <c r="C22" s="9"/>
      <c r="D22" s="9"/>
      <c r="E22" s="9"/>
      <c r="F22" s="9"/>
      <c r="G22" s="9"/>
      <c r="H22" s="10"/>
      <c r="I22" s="9"/>
    </row>
    <row r="23" spans="1:9" ht="12.75">
      <c r="A23" s="14" t="s">
        <v>68</v>
      </c>
      <c r="B23" s="21">
        <v>0.06</v>
      </c>
      <c r="C23" s="21">
        <v>0.07</v>
      </c>
      <c r="D23" s="21">
        <v>0.06</v>
      </c>
      <c r="E23" s="21">
        <v>0.05</v>
      </c>
      <c r="F23" s="21">
        <v>0.05</v>
      </c>
      <c r="G23" s="21">
        <v>0.06</v>
      </c>
      <c r="H23" s="22"/>
      <c r="I23" s="9"/>
    </row>
    <row r="24" spans="1:9" ht="12.75">
      <c r="A24" s="14" t="s">
        <v>26</v>
      </c>
      <c r="B24" s="21">
        <v>0.83</v>
      </c>
      <c r="C24" s="21">
        <v>0.83</v>
      </c>
      <c r="D24" s="21">
        <v>0.91</v>
      </c>
      <c r="E24" s="21">
        <v>0.98</v>
      </c>
      <c r="F24" s="21">
        <v>0.98</v>
      </c>
      <c r="G24" s="21">
        <v>0.87</v>
      </c>
      <c r="H24" s="22"/>
      <c r="I24" s="9"/>
    </row>
    <row r="25" spans="1:9" ht="12.75">
      <c r="A25" s="14" t="s">
        <v>69</v>
      </c>
      <c r="B25" s="21">
        <v>0.02</v>
      </c>
      <c r="C25" s="21">
        <v>0.02</v>
      </c>
      <c r="D25" s="21">
        <v>0.02</v>
      </c>
      <c r="E25" s="21">
        <v>0.02</v>
      </c>
      <c r="F25" s="21">
        <v>0.02</v>
      </c>
      <c r="G25" s="21">
        <v>0.02</v>
      </c>
      <c r="H25" s="22"/>
      <c r="I25" s="9"/>
    </row>
    <row r="26" spans="1:9" ht="12.75">
      <c r="A26" s="14" t="s">
        <v>28</v>
      </c>
      <c r="B26" s="21">
        <v>0.55</v>
      </c>
      <c r="C26" s="21">
        <v>0.53</v>
      </c>
      <c r="D26" s="21">
        <v>0.55</v>
      </c>
      <c r="E26" s="21">
        <v>0.56</v>
      </c>
      <c r="F26" s="21">
        <v>0.54</v>
      </c>
      <c r="G26" s="21">
        <v>0.47</v>
      </c>
      <c r="H26" s="22"/>
      <c r="I26" s="9"/>
    </row>
    <row r="27" spans="1:9" ht="12.75">
      <c r="A27" s="14" t="s">
        <v>70</v>
      </c>
      <c r="B27" s="21">
        <v>0.42</v>
      </c>
      <c r="C27" s="21">
        <v>0.43</v>
      </c>
      <c r="D27" s="21">
        <v>0.47</v>
      </c>
      <c r="E27" s="21">
        <v>0.51</v>
      </c>
      <c r="F27" s="21">
        <v>0.51</v>
      </c>
      <c r="G27" s="21">
        <v>0.45</v>
      </c>
      <c r="H27" s="22"/>
      <c r="I27" s="9"/>
    </row>
    <row r="28" spans="1:9" ht="12.75">
      <c r="A28" s="14" t="s">
        <v>29</v>
      </c>
      <c r="B28" s="21">
        <v>1.74</v>
      </c>
      <c r="C28" s="21">
        <v>1.71</v>
      </c>
      <c r="D28" s="21">
        <v>1.65</v>
      </c>
      <c r="E28" s="21">
        <v>1.73</v>
      </c>
      <c r="F28" s="21">
        <v>1.88</v>
      </c>
      <c r="G28" s="21">
        <v>1.92</v>
      </c>
      <c r="H28" s="22"/>
      <c r="I28" s="9"/>
    </row>
    <row r="29" spans="1:9" ht="12.75">
      <c r="A29" s="14" t="s">
        <v>71</v>
      </c>
      <c r="B29" s="21">
        <v>1.11</v>
      </c>
      <c r="C29" s="21">
        <v>1.21</v>
      </c>
      <c r="D29" s="21">
        <v>1.27</v>
      </c>
      <c r="E29" s="21">
        <v>1.33</v>
      </c>
      <c r="F29" s="21">
        <v>1.34</v>
      </c>
      <c r="G29" s="21">
        <v>1.37</v>
      </c>
      <c r="H29" s="22"/>
      <c r="I29" s="9"/>
    </row>
    <row r="30" spans="1:9" ht="12.75">
      <c r="A30" s="14" t="s">
        <v>72</v>
      </c>
      <c r="B30" s="21">
        <v>2.47</v>
      </c>
      <c r="C30" s="21">
        <v>2.46</v>
      </c>
      <c r="D30" s="21">
        <v>2.58</v>
      </c>
      <c r="E30" s="21">
        <v>2.68</v>
      </c>
      <c r="F30" s="21">
        <v>2.75</v>
      </c>
      <c r="G30" s="21">
        <v>2.91</v>
      </c>
      <c r="H30" s="22"/>
      <c r="I30" s="9"/>
    </row>
    <row r="31" spans="1:9" ht="12.75">
      <c r="A31" s="14" t="s">
        <v>33</v>
      </c>
      <c r="B31" s="21">
        <f aca="true" t="shared" si="2" ref="B31:G31">SUM(B23:B30)+B21</f>
        <v>34.81</v>
      </c>
      <c r="C31" s="21">
        <f t="shared" si="2"/>
        <v>34.9</v>
      </c>
      <c r="D31" s="21">
        <f t="shared" si="2"/>
        <v>36.58</v>
      </c>
      <c r="E31" s="21">
        <f t="shared" si="2"/>
        <v>37.34</v>
      </c>
      <c r="F31" s="21">
        <f t="shared" si="2"/>
        <v>45.830000000000005</v>
      </c>
      <c r="G31" s="21">
        <f t="shared" si="2"/>
        <v>42.38</v>
      </c>
      <c r="H31" s="22"/>
      <c r="I31" s="9"/>
    </row>
    <row r="32" spans="1:9" ht="12.75">
      <c r="A32" s="9"/>
      <c r="B32" s="9"/>
      <c r="C32" s="9"/>
      <c r="D32" s="9"/>
      <c r="E32" s="9"/>
      <c r="F32" s="9"/>
      <c r="G32" s="9"/>
      <c r="H32" s="10"/>
      <c r="I32" s="9"/>
    </row>
    <row r="33" spans="1:9" ht="12.75">
      <c r="A33" s="14" t="s">
        <v>34</v>
      </c>
      <c r="B33" s="21">
        <v>0.98</v>
      </c>
      <c r="C33" s="21">
        <v>1.43</v>
      </c>
      <c r="D33" s="21">
        <v>1.13</v>
      </c>
      <c r="E33" s="21">
        <v>1.31</v>
      </c>
      <c r="F33" s="21">
        <v>1.11</v>
      </c>
      <c r="G33" s="21">
        <v>1.42</v>
      </c>
      <c r="H33" s="22"/>
      <c r="I33" s="9"/>
    </row>
    <row r="34" spans="1:9" ht="12.75">
      <c r="A34" s="14" t="s">
        <v>35</v>
      </c>
      <c r="B34" s="21">
        <v>0.68</v>
      </c>
      <c r="C34" s="21">
        <v>0.93</v>
      </c>
      <c r="D34" s="21">
        <v>0.78</v>
      </c>
      <c r="E34" s="21">
        <v>0.88</v>
      </c>
      <c r="F34" s="21">
        <v>0.85</v>
      </c>
      <c r="G34" s="21">
        <v>0.94</v>
      </c>
      <c r="H34" s="22"/>
      <c r="I34" s="9"/>
    </row>
    <row r="35" spans="1:9" ht="12.75">
      <c r="A35" s="14" t="s">
        <v>36</v>
      </c>
      <c r="B35" s="21">
        <v>1.56</v>
      </c>
      <c r="C35" s="21">
        <v>1.93</v>
      </c>
      <c r="D35" s="21">
        <v>1.4</v>
      </c>
      <c r="E35" s="21">
        <v>1.77</v>
      </c>
      <c r="F35" s="21">
        <v>1.55</v>
      </c>
      <c r="G35" s="21">
        <v>1.69</v>
      </c>
      <c r="H35" s="22"/>
      <c r="I35" s="9"/>
    </row>
    <row r="36" spans="1:9" ht="12.75">
      <c r="A36" s="14" t="s">
        <v>37</v>
      </c>
      <c r="B36" s="21">
        <f aca="true" t="shared" si="3" ref="B36:G36">SUM(B33:B35)</f>
        <v>3.22</v>
      </c>
      <c r="C36" s="21">
        <f t="shared" si="3"/>
        <v>4.29</v>
      </c>
      <c r="D36" s="21">
        <f t="shared" si="3"/>
        <v>3.3099999999999996</v>
      </c>
      <c r="E36" s="21">
        <f t="shared" si="3"/>
        <v>3.96</v>
      </c>
      <c r="F36" s="21">
        <f t="shared" si="3"/>
        <v>3.51</v>
      </c>
      <c r="G36" s="21">
        <f t="shared" si="3"/>
        <v>4.05</v>
      </c>
      <c r="H36" s="22"/>
      <c r="I36" s="9"/>
    </row>
    <row r="37" spans="1:9" ht="12.75">
      <c r="A37" s="9"/>
      <c r="B37" s="9"/>
      <c r="C37" s="9"/>
      <c r="D37" s="9"/>
      <c r="E37" s="9"/>
      <c r="F37" s="9"/>
      <c r="G37" s="9"/>
      <c r="H37" s="10"/>
      <c r="I37" s="9"/>
    </row>
    <row r="38" spans="1:9" ht="12.75">
      <c r="A38" s="14" t="s">
        <v>38</v>
      </c>
      <c r="B38" s="21">
        <f aca="true" t="shared" si="4" ref="B38:G38">B31+B36</f>
        <v>38.03</v>
      </c>
      <c r="C38" s="21">
        <f t="shared" si="4"/>
        <v>39.19</v>
      </c>
      <c r="D38" s="21">
        <f t="shared" si="4"/>
        <v>39.89</v>
      </c>
      <c r="E38" s="21">
        <f t="shared" si="4"/>
        <v>41.300000000000004</v>
      </c>
      <c r="F38" s="21">
        <f t="shared" si="4"/>
        <v>49.34</v>
      </c>
      <c r="G38" s="21">
        <f t="shared" si="4"/>
        <v>46.43</v>
      </c>
      <c r="H38" s="22"/>
      <c r="I38" s="9"/>
    </row>
    <row r="39" spans="1:9" ht="12.75">
      <c r="A39" s="9"/>
      <c r="B39" s="9"/>
      <c r="C39" s="9"/>
      <c r="D39" s="9"/>
      <c r="E39" s="9"/>
      <c r="F39" s="9"/>
      <c r="G39" s="9"/>
      <c r="H39" s="10"/>
      <c r="I39" s="9"/>
    </row>
    <row r="40" spans="1:9" ht="12.75">
      <c r="A40" s="14" t="s">
        <v>39</v>
      </c>
      <c r="B40" s="21">
        <f aca="true" t="shared" si="5" ref="B40:G40">B13-B38</f>
        <v>3.8100000000000023</v>
      </c>
      <c r="C40" s="21">
        <f t="shared" si="5"/>
        <v>8.980000000000004</v>
      </c>
      <c r="D40" s="21">
        <f t="shared" si="5"/>
        <v>3.3000000000000043</v>
      </c>
      <c r="E40" s="21">
        <f t="shared" si="5"/>
        <v>3.569999999999993</v>
      </c>
      <c r="F40" s="21">
        <f t="shared" si="5"/>
        <v>6.529999999999994</v>
      </c>
      <c r="G40" s="21">
        <f t="shared" si="5"/>
        <v>8.099999999999994</v>
      </c>
      <c r="H40" s="22"/>
      <c r="I40" s="9"/>
    </row>
    <row r="41" spans="1:9" ht="5.25" customHeight="1">
      <c r="A41" s="12"/>
      <c r="B41" s="12"/>
      <c r="C41" s="12"/>
      <c r="D41" s="25"/>
      <c r="E41" s="25"/>
      <c r="F41" s="25"/>
      <c r="G41" s="25"/>
      <c r="H41" s="26"/>
      <c r="I41" s="9"/>
    </row>
    <row r="42" spans="1:9" ht="12.75">
      <c r="A42" s="9"/>
      <c r="B42" s="9"/>
      <c r="C42" s="9"/>
      <c r="D42" s="9"/>
      <c r="E42" s="9"/>
      <c r="F42" s="9"/>
      <c r="G42" s="9"/>
      <c r="H42" s="10"/>
      <c r="I42" s="9"/>
    </row>
    <row r="43" spans="1:9" ht="12.75">
      <c r="A43" s="9"/>
      <c r="B43" s="9"/>
      <c r="C43" s="9"/>
      <c r="D43" s="9"/>
      <c r="E43" s="9"/>
      <c r="F43" s="9"/>
      <c r="G43" s="9"/>
      <c r="H43" s="10"/>
      <c r="I43" s="9"/>
    </row>
    <row r="44" spans="1:9" ht="12.75">
      <c r="A44" s="8" t="s">
        <v>73</v>
      </c>
      <c r="B44" s="9"/>
      <c r="C44" s="9"/>
      <c r="D44" s="9"/>
      <c r="E44" s="9"/>
      <c r="F44" s="9"/>
      <c r="G44" s="9"/>
      <c r="H44" s="10"/>
      <c r="I44" s="9"/>
    </row>
    <row r="45" spans="1:9" ht="5.25" customHeight="1">
      <c r="A45" s="12"/>
      <c r="B45" s="12"/>
      <c r="C45" s="12"/>
      <c r="D45" s="12"/>
      <c r="E45" s="12"/>
      <c r="F45" s="12"/>
      <c r="G45" s="12"/>
      <c r="H45" s="13"/>
      <c r="I45" s="9"/>
    </row>
    <row r="46" spans="1:9" ht="12.75">
      <c r="A46" s="16" t="s">
        <v>2</v>
      </c>
      <c r="B46" s="17" t="s">
        <v>53</v>
      </c>
      <c r="C46" s="17" t="s">
        <v>54</v>
      </c>
      <c r="D46" s="17" t="s">
        <v>55</v>
      </c>
      <c r="E46" s="17" t="s">
        <v>56</v>
      </c>
      <c r="F46" s="17" t="s">
        <v>57</v>
      </c>
      <c r="G46" s="17" t="s">
        <v>58</v>
      </c>
      <c r="H46" s="18"/>
      <c r="I46" s="9"/>
    </row>
    <row r="47" spans="1:9" ht="6.75" customHeight="1">
      <c r="A47" s="12"/>
      <c r="B47" s="12"/>
      <c r="C47" s="12"/>
      <c r="D47" s="12"/>
      <c r="E47" s="12"/>
      <c r="F47" s="12"/>
      <c r="G47" s="12"/>
      <c r="H47" s="13"/>
      <c r="I47" s="9"/>
    </row>
    <row r="48" spans="1:9" ht="12.75">
      <c r="A48" s="9"/>
      <c r="B48" s="24" t="s">
        <v>1</v>
      </c>
      <c r="C48" s="9"/>
      <c r="D48" s="19" t="s">
        <v>74</v>
      </c>
      <c r="E48" s="9"/>
      <c r="F48" s="9"/>
      <c r="G48" s="9"/>
      <c r="H48" s="10"/>
      <c r="I48" s="9"/>
    </row>
    <row r="49" spans="1:9" ht="12.75">
      <c r="A49" s="14" t="s">
        <v>14</v>
      </c>
      <c r="B49" s="20"/>
      <c r="C49" s="20"/>
      <c r="D49" s="20"/>
      <c r="E49" s="9"/>
      <c r="F49" s="9"/>
      <c r="G49" s="9"/>
      <c r="H49" s="10"/>
      <c r="I49" s="9"/>
    </row>
    <row r="50" spans="1:9" ht="12.75">
      <c r="A50" s="14" t="s">
        <v>60</v>
      </c>
      <c r="B50" s="20">
        <f aca="true" t="shared" si="6" ref="B50:G56">B7</f>
        <v>39.99</v>
      </c>
      <c r="C50" s="20">
        <f t="shared" si="6"/>
        <v>43.89</v>
      </c>
      <c r="D50" s="20">
        <f t="shared" si="6"/>
        <v>38.03</v>
      </c>
      <c r="E50" s="20">
        <f t="shared" si="6"/>
        <v>40.39</v>
      </c>
      <c r="F50" s="20">
        <f t="shared" si="6"/>
        <v>51.03</v>
      </c>
      <c r="G50" s="20">
        <f t="shared" si="6"/>
        <v>49.51</v>
      </c>
      <c r="H50" s="23"/>
      <c r="I50" s="9"/>
    </row>
    <row r="51" spans="1:9" ht="12.75">
      <c r="A51" s="14" t="s">
        <v>16</v>
      </c>
      <c r="B51" s="20">
        <f t="shared" si="6"/>
        <v>0.42</v>
      </c>
      <c r="C51" s="20">
        <f t="shared" si="6"/>
        <v>0.53</v>
      </c>
      <c r="D51" s="20">
        <f t="shared" si="6"/>
        <v>0.46</v>
      </c>
      <c r="E51" s="20">
        <f t="shared" si="6"/>
        <v>0.48</v>
      </c>
      <c r="F51" s="20">
        <f t="shared" si="6"/>
        <v>0.51</v>
      </c>
      <c r="G51" s="20">
        <f t="shared" si="6"/>
        <v>0.65</v>
      </c>
      <c r="H51" s="23"/>
      <c r="I51" s="20"/>
    </row>
    <row r="52" spans="1:9" ht="12.75">
      <c r="A52" s="14" t="s">
        <v>61</v>
      </c>
      <c r="B52" s="20">
        <f t="shared" si="6"/>
        <v>1.58</v>
      </c>
      <c r="C52" s="20">
        <f t="shared" si="6"/>
        <v>1.86</v>
      </c>
      <c r="D52" s="20">
        <f t="shared" si="6"/>
        <v>1.68</v>
      </c>
      <c r="E52" s="20">
        <f t="shared" si="6"/>
        <v>1.65</v>
      </c>
      <c r="F52" s="20">
        <f t="shared" si="6"/>
        <v>2.25</v>
      </c>
      <c r="G52" s="20">
        <f t="shared" si="6"/>
        <v>2.46</v>
      </c>
      <c r="H52" s="23"/>
      <c r="I52" s="20"/>
    </row>
    <row r="53" spans="1:9" ht="12.75">
      <c r="A53" s="14" t="s">
        <v>62</v>
      </c>
      <c r="B53" s="20">
        <f t="shared" si="6"/>
        <v>0.27</v>
      </c>
      <c r="C53" s="20">
        <f t="shared" si="6"/>
        <v>0.31</v>
      </c>
      <c r="D53" s="20">
        <f t="shared" si="6"/>
        <v>0.28</v>
      </c>
      <c r="E53" s="20">
        <f t="shared" si="6"/>
        <v>0.26</v>
      </c>
      <c r="F53" s="20">
        <f t="shared" si="6"/>
        <v>0.35</v>
      </c>
      <c r="G53" s="20">
        <f t="shared" si="6"/>
        <v>0.38</v>
      </c>
      <c r="H53" s="23"/>
      <c r="I53" s="20"/>
    </row>
    <row r="54" spans="1:9" ht="12.75">
      <c r="A54" s="14" t="s">
        <v>63</v>
      </c>
      <c r="B54" s="20">
        <f t="shared" si="6"/>
        <v>-1.33</v>
      </c>
      <c r="C54" s="20">
        <f t="shared" si="6"/>
        <v>0.73</v>
      </c>
      <c r="D54" s="20">
        <f t="shared" si="6"/>
        <v>1.85</v>
      </c>
      <c r="E54" s="20">
        <f t="shared" si="6"/>
        <v>1.09</v>
      </c>
      <c r="F54" s="20">
        <f t="shared" si="6"/>
        <v>0.73</v>
      </c>
      <c r="G54" s="20">
        <f t="shared" si="6"/>
        <v>0.55</v>
      </c>
      <c r="H54" s="23"/>
      <c r="I54" s="20"/>
    </row>
    <row r="55" spans="1:9" ht="12.75">
      <c r="A55" s="14" t="s">
        <v>64</v>
      </c>
      <c r="B55" s="20">
        <f t="shared" si="6"/>
        <v>0.91</v>
      </c>
      <c r="C55" s="20">
        <f t="shared" si="6"/>
        <v>0.85</v>
      </c>
      <c r="D55" s="20">
        <f t="shared" si="6"/>
        <v>0.89</v>
      </c>
      <c r="E55" s="20">
        <f t="shared" si="6"/>
        <v>1</v>
      </c>
      <c r="F55" s="20">
        <f t="shared" si="6"/>
        <v>1</v>
      </c>
      <c r="G55" s="20">
        <f t="shared" si="6"/>
        <v>0.98</v>
      </c>
      <c r="H55" s="23"/>
      <c r="I55" s="20"/>
    </row>
    <row r="56" spans="1:9" ht="12.75">
      <c r="A56" s="14" t="s">
        <v>18</v>
      </c>
      <c r="B56" s="20">
        <f t="shared" si="6"/>
        <v>41.84</v>
      </c>
      <c r="C56" s="20">
        <f t="shared" si="6"/>
        <v>48.17</v>
      </c>
      <c r="D56" s="20">
        <f t="shared" si="6"/>
        <v>43.190000000000005</v>
      </c>
      <c r="E56" s="20">
        <f t="shared" si="6"/>
        <v>44.87</v>
      </c>
      <c r="F56" s="20">
        <f t="shared" si="6"/>
        <v>55.87</v>
      </c>
      <c r="G56" s="20">
        <f t="shared" si="6"/>
        <v>54.529999999999994</v>
      </c>
      <c r="H56" s="23"/>
      <c r="I56" s="20"/>
    </row>
    <row r="57" spans="1:9" ht="12.75">
      <c r="A57" s="9"/>
      <c r="B57" s="24" t="s">
        <v>1</v>
      </c>
      <c r="C57" s="24" t="s">
        <v>1</v>
      </c>
      <c r="D57" s="24" t="s">
        <v>1</v>
      </c>
      <c r="E57" s="24" t="s">
        <v>1</v>
      </c>
      <c r="F57" s="24" t="s">
        <v>1</v>
      </c>
      <c r="G57" s="24" t="s">
        <v>1</v>
      </c>
      <c r="H57" s="27"/>
      <c r="I57" s="20"/>
    </row>
    <row r="58" spans="1:9" ht="12.75">
      <c r="A58" s="14" t="s">
        <v>40</v>
      </c>
      <c r="B58" s="20"/>
      <c r="C58" s="20"/>
      <c r="D58" s="20"/>
      <c r="E58" s="20"/>
      <c r="F58" s="20"/>
      <c r="G58" s="20"/>
      <c r="H58" s="23"/>
      <c r="I58" s="9"/>
    </row>
    <row r="59" spans="1:9" ht="12.75">
      <c r="A59" s="14" t="s">
        <v>41</v>
      </c>
      <c r="B59" s="21">
        <f aca="true" t="shared" si="7" ref="B59:G59">B31</f>
        <v>34.81</v>
      </c>
      <c r="C59" s="21">
        <f t="shared" si="7"/>
        <v>34.9</v>
      </c>
      <c r="D59" s="21">
        <f t="shared" si="7"/>
        <v>36.58</v>
      </c>
      <c r="E59" s="21">
        <f t="shared" si="7"/>
        <v>37.34</v>
      </c>
      <c r="F59" s="21">
        <f t="shared" si="7"/>
        <v>45.830000000000005</v>
      </c>
      <c r="G59" s="21">
        <f t="shared" si="7"/>
        <v>42.38</v>
      </c>
      <c r="H59" s="22"/>
      <c r="I59" s="9"/>
    </row>
    <row r="60" spans="1:9" ht="12.75">
      <c r="A60" s="14" t="s">
        <v>42</v>
      </c>
      <c r="B60" s="21">
        <f aca="true" t="shared" si="8" ref="B60:G61">B33</f>
        <v>0.98</v>
      </c>
      <c r="C60" s="21">
        <f t="shared" si="8"/>
        <v>1.43</v>
      </c>
      <c r="D60" s="21">
        <f t="shared" si="8"/>
        <v>1.13</v>
      </c>
      <c r="E60" s="21">
        <f t="shared" si="8"/>
        <v>1.31</v>
      </c>
      <c r="F60" s="21">
        <f t="shared" si="8"/>
        <v>1.11</v>
      </c>
      <c r="G60" s="21">
        <f t="shared" si="8"/>
        <v>1.42</v>
      </c>
      <c r="H60" s="22"/>
      <c r="I60" s="20"/>
    </row>
    <row r="61" spans="1:9" ht="12.75">
      <c r="A61" s="14" t="s">
        <v>43</v>
      </c>
      <c r="B61" s="21">
        <f t="shared" si="8"/>
        <v>0.68</v>
      </c>
      <c r="C61" s="21">
        <f t="shared" si="8"/>
        <v>0.93</v>
      </c>
      <c r="D61" s="21">
        <f t="shared" si="8"/>
        <v>0.78</v>
      </c>
      <c r="E61" s="21">
        <f t="shared" si="8"/>
        <v>0.88</v>
      </c>
      <c r="F61" s="21">
        <f t="shared" si="8"/>
        <v>0.85</v>
      </c>
      <c r="G61" s="21">
        <f t="shared" si="8"/>
        <v>0.94</v>
      </c>
      <c r="H61" s="22"/>
      <c r="I61" s="20"/>
    </row>
    <row r="62" spans="1:9" ht="12.75">
      <c r="A62" s="14" t="s">
        <v>44</v>
      </c>
      <c r="B62" s="21">
        <v>8.78</v>
      </c>
      <c r="C62" s="21">
        <v>9.84</v>
      </c>
      <c r="D62" s="21">
        <v>10.38</v>
      </c>
      <c r="E62" s="21">
        <v>11.13</v>
      </c>
      <c r="F62" s="21">
        <v>12.01</v>
      </c>
      <c r="G62" s="21">
        <v>12.67</v>
      </c>
      <c r="H62" s="22"/>
      <c r="I62" s="20"/>
    </row>
    <row r="63" spans="1:9" ht="12.75">
      <c r="A63" s="14" t="s">
        <v>45</v>
      </c>
      <c r="B63" s="21">
        <v>0.62</v>
      </c>
      <c r="C63" s="21">
        <v>0.58</v>
      </c>
      <c r="D63" s="21">
        <v>0.85</v>
      </c>
      <c r="E63" s="21">
        <v>1.04</v>
      </c>
      <c r="F63" s="21">
        <v>1.16</v>
      </c>
      <c r="G63" s="21">
        <v>1.1</v>
      </c>
      <c r="H63" s="22"/>
      <c r="I63" s="9"/>
    </row>
    <row r="64" spans="1:9" ht="12.75">
      <c r="A64" s="14" t="s">
        <v>46</v>
      </c>
      <c r="B64" s="21">
        <v>3.3</v>
      </c>
      <c r="C64" s="21">
        <v>3.69</v>
      </c>
      <c r="D64" s="21">
        <v>4.08</v>
      </c>
      <c r="E64" s="21">
        <v>4.4</v>
      </c>
      <c r="F64" s="21">
        <v>4.51</v>
      </c>
      <c r="G64" s="21">
        <v>5.26</v>
      </c>
      <c r="H64" s="22"/>
      <c r="I64" s="9"/>
    </row>
    <row r="65" spans="1:9" ht="12.75">
      <c r="A65" s="14" t="s">
        <v>47</v>
      </c>
      <c r="B65" s="21">
        <v>0.15</v>
      </c>
      <c r="C65" s="21">
        <v>0.16</v>
      </c>
      <c r="D65" s="21">
        <v>0.15</v>
      </c>
      <c r="E65" s="21">
        <v>0.12</v>
      </c>
      <c r="F65" s="21">
        <v>0.13</v>
      </c>
      <c r="G65" s="21">
        <v>0.13</v>
      </c>
      <c r="H65" s="22"/>
      <c r="I65" s="9"/>
    </row>
    <row r="66" spans="1:9" ht="12.75">
      <c r="A66" s="14" t="s">
        <v>75</v>
      </c>
      <c r="B66" s="21">
        <v>4.49</v>
      </c>
      <c r="C66" s="21">
        <v>4.26</v>
      </c>
      <c r="D66" s="21">
        <v>4.24</v>
      </c>
      <c r="E66" s="21">
        <v>4.16</v>
      </c>
      <c r="F66" s="21">
        <v>4.22</v>
      </c>
      <c r="G66" s="21">
        <v>4.3</v>
      </c>
      <c r="H66" s="22"/>
      <c r="I66" s="9"/>
    </row>
    <row r="67" spans="1:9" ht="12.75">
      <c r="A67" s="14" t="s">
        <v>76</v>
      </c>
      <c r="B67" s="21">
        <f aca="true" t="shared" si="9" ref="B67:G67">SUM(B59:B66)</f>
        <v>53.809999999999995</v>
      </c>
      <c r="C67" s="21">
        <f t="shared" si="9"/>
        <v>55.789999999999985</v>
      </c>
      <c r="D67" s="21">
        <f t="shared" si="9"/>
        <v>58.190000000000005</v>
      </c>
      <c r="E67" s="21">
        <f t="shared" si="9"/>
        <v>60.38000000000001</v>
      </c>
      <c r="F67" s="21">
        <f t="shared" si="9"/>
        <v>69.82</v>
      </c>
      <c r="G67" s="21">
        <f t="shared" si="9"/>
        <v>68.2</v>
      </c>
      <c r="H67" s="22"/>
      <c r="I67" s="9"/>
    </row>
    <row r="68" spans="1:9" ht="12.75">
      <c r="A68" s="9"/>
      <c r="B68" s="9"/>
      <c r="C68" s="9"/>
      <c r="D68" s="9"/>
      <c r="E68" s="9"/>
      <c r="F68" s="9"/>
      <c r="G68" s="9"/>
      <c r="H68" s="10"/>
      <c r="I68" s="20"/>
    </row>
    <row r="69" spans="1:9" ht="12.75">
      <c r="A69" s="14" t="s">
        <v>50</v>
      </c>
      <c r="B69" s="21">
        <f aca="true" t="shared" si="10" ref="B69:G69">B56-B67</f>
        <v>-11.969999999999992</v>
      </c>
      <c r="C69" s="21">
        <f t="shared" si="10"/>
        <v>-7.619999999999983</v>
      </c>
      <c r="D69" s="21">
        <f t="shared" si="10"/>
        <v>-15</v>
      </c>
      <c r="E69" s="21">
        <f t="shared" si="10"/>
        <v>-15.510000000000012</v>
      </c>
      <c r="F69" s="21">
        <f t="shared" si="10"/>
        <v>-13.949999999999996</v>
      </c>
      <c r="G69" s="21">
        <f t="shared" si="10"/>
        <v>-13.670000000000009</v>
      </c>
      <c r="H69" s="22"/>
      <c r="I69" s="20"/>
    </row>
    <row r="70" spans="1:9" ht="5.25" customHeight="1">
      <c r="A70" s="12"/>
      <c r="B70" s="12"/>
      <c r="C70" s="12"/>
      <c r="D70" s="25"/>
      <c r="E70" s="25"/>
      <c r="F70" s="25"/>
      <c r="G70" s="25"/>
      <c r="H70" s="26"/>
      <c r="I70" s="20"/>
    </row>
    <row r="71" spans="1:9" ht="19.5" customHeight="1">
      <c r="A71" s="14" t="s">
        <v>77</v>
      </c>
      <c r="B71" s="9"/>
      <c r="C71" s="9"/>
      <c r="D71" s="9"/>
      <c r="E71" s="9"/>
      <c r="F71" s="9"/>
      <c r="G71" s="9"/>
      <c r="H71" s="10"/>
      <c r="I71" s="9"/>
    </row>
    <row r="72" spans="1:9" ht="12.75">
      <c r="A72" s="14" t="s">
        <v>78</v>
      </c>
      <c r="B72" s="9"/>
      <c r="C72" s="9"/>
      <c r="D72" s="9"/>
      <c r="E72" s="9"/>
      <c r="F72" s="9"/>
      <c r="G72" s="9"/>
      <c r="H72" s="10"/>
      <c r="I72" s="9"/>
    </row>
    <row r="73" spans="1:9" ht="12.75">
      <c r="A73" s="9"/>
      <c r="B73" s="9"/>
      <c r="C73" s="9"/>
      <c r="D73" s="9"/>
      <c r="E73" s="9"/>
      <c r="F73" s="9"/>
      <c r="G73" s="9"/>
      <c r="H73" s="10"/>
      <c r="I73" s="9"/>
    </row>
    <row r="74" spans="1:9" ht="12.75">
      <c r="A74" s="9"/>
      <c r="B74" s="9"/>
      <c r="C74" s="9"/>
      <c r="D74" s="9"/>
      <c r="E74" s="9"/>
      <c r="F74" s="9"/>
      <c r="G74" s="9"/>
      <c r="H74" s="9"/>
      <c r="I74" s="9"/>
    </row>
    <row r="75" spans="1:9" ht="12.75">
      <c r="A75" s="9"/>
      <c r="B75" s="9"/>
      <c r="C75" s="9"/>
      <c r="D75" s="9"/>
      <c r="E75" s="9"/>
      <c r="F75" s="9"/>
      <c r="G75" s="9"/>
      <c r="H75" s="9"/>
      <c r="I75" s="9"/>
    </row>
    <row r="76" spans="1:9" ht="12.75">
      <c r="A76" s="9"/>
      <c r="B76" s="9"/>
      <c r="C76" s="9"/>
      <c r="D76" s="9"/>
      <c r="E76" s="9"/>
      <c r="F76" s="9"/>
      <c r="G76" s="9"/>
      <c r="H76" s="9"/>
      <c r="I76" s="9"/>
    </row>
    <row r="77" spans="1:9" ht="12.75">
      <c r="A77" s="9"/>
      <c r="B77" s="9"/>
      <c r="C77" s="9"/>
      <c r="D77" s="9"/>
      <c r="E77" s="9"/>
      <c r="F77" s="9"/>
      <c r="G77" s="9"/>
      <c r="H77" s="9"/>
      <c r="I77" s="9"/>
    </row>
    <row r="78" spans="1:9" ht="12.75">
      <c r="A78" s="9"/>
      <c r="B78" s="9"/>
      <c r="C78" s="9"/>
      <c r="D78" s="9"/>
      <c r="E78" s="9"/>
      <c r="F78" s="9"/>
      <c r="G78" s="9"/>
      <c r="H78" s="9"/>
      <c r="I78" s="9"/>
    </row>
    <row r="79" spans="1:9" ht="12.75">
      <c r="A79" s="9"/>
      <c r="B79" s="9"/>
      <c r="C79" s="9"/>
      <c r="D79" s="9"/>
      <c r="E79" s="9"/>
      <c r="F79" s="9"/>
      <c r="G79" s="9"/>
      <c r="H79" s="9"/>
      <c r="I79" s="9"/>
    </row>
    <row r="80" spans="1:9" ht="12.75">
      <c r="A80" s="9"/>
      <c r="B80" s="9"/>
      <c r="C80" s="9"/>
      <c r="D80" s="9"/>
      <c r="E80" s="9"/>
      <c r="F80" s="9"/>
      <c r="G80" s="9"/>
      <c r="H80" s="9"/>
      <c r="I80" s="9"/>
    </row>
    <row r="81" spans="1:9" ht="12.75">
      <c r="A81" s="9"/>
      <c r="B81" s="9"/>
      <c r="C81" s="9"/>
      <c r="D81" s="9"/>
      <c r="E81" s="9"/>
      <c r="F81" s="9"/>
      <c r="G81" s="9"/>
      <c r="H81" s="9"/>
      <c r="I81" s="9"/>
    </row>
    <row r="82" spans="1:9" ht="12.75">
      <c r="A82" s="9"/>
      <c r="B82" s="9"/>
      <c r="C82" s="9"/>
      <c r="D82" s="9"/>
      <c r="E82" s="9"/>
      <c r="F82" s="9"/>
      <c r="G82" s="9"/>
      <c r="H82" s="9"/>
      <c r="I82" s="9"/>
    </row>
    <row r="83" spans="1:9" ht="12.75">
      <c r="A83" s="9"/>
      <c r="B83" s="9"/>
      <c r="C83" s="9"/>
      <c r="D83" s="9"/>
      <c r="E83" s="9"/>
      <c r="F83" s="9"/>
      <c r="G83" s="9"/>
      <c r="H83" s="9"/>
      <c r="I83" s="9"/>
    </row>
    <row r="84" spans="1:9" ht="12.75">
      <c r="A84" s="9"/>
      <c r="B84" s="9"/>
      <c r="C84" s="9"/>
      <c r="D84" s="9"/>
      <c r="E84" s="9"/>
      <c r="F84" s="9"/>
      <c r="G84" s="9"/>
      <c r="H84" s="9"/>
      <c r="I84" s="9"/>
    </row>
    <row r="85" spans="1:9" ht="12.75">
      <c r="A85" s="9"/>
      <c r="B85" s="9"/>
      <c r="C85" s="9"/>
      <c r="D85" s="9"/>
      <c r="E85" s="9"/>
      <c r="F85" s="9"/>
      <c r="G85" s="9"/>
      <c r="H85" s="9"/>
      <c r="I85" s="9"/>
    </row>
    <row r="86" spans="1:9" ht="12.75">
      <c r="A86" s="9"/>
      <c r="B86" s="9"/>
      <c r="C86" s="9"/>
      <c r="D86" s="9"/>
      <c r="E86" s="9"/>
      <c r="F86" s="9"/>
      <c r="G86" s="9"/>
      <c r="H86" s="9"/>
      <c r="I86" s="9"/>
    </row>
    <row r="87" spans="1:9" ht="12.75">
      <c r="A87" s="9"/>
      <c r="B87" s="9"/>
      <c r="C87" s="9"/>
      <c r="D87" s="9"/>
      <c r="E87" s="9"/>
      <c r="F87" s="9"/>
      <c r="G87" s="9"/>
      <c r="H87" s="9"/>
      <c r="I87" s="9"/>
    </row>
    <row r="88" spans="1:9" ht="12.75">
      <c r="A88" s="9"/>
      <c r="B88" s="9"/>
      <c r="C88" s="9"/>
      <c r="D88" s="9"/>
      <c r="E88" s="9"/>
      <c r="F88" s="9"/>
      <c r="G88" s="9"/>
      <c r="H88" s="9"/>
      <c r="I88" s="9"/>
    </row>
    <row r="89" spans="1:9" ht="12.75">
      <c r="A89" s="9"/>
      <c r="B89" s="9"/>
      <c r="C89" s="9"/>
      <c r="D89" s="9"/>
      <c r="E89" s="9"/>
      <c r="F89" s="9"/>
      <c r="G89" s="9"/>
      <c r="H89" s="9"/>
      <c r="I89" s="9"/>
    </row>
    <row r="90" spans="1:9" ht="12.75">
      <c r="A90" s="9"/>
      <c r="B90" s="9"/>
      <c r="C90" s="9"/>
      <c r="D90" s="9"/>
      <c r="E90" s="9"/>
      <c r="F90" s="9"/>
      <c r="G90" s="9"/>
      <c r="H90" s="9"/>
      <c r="I90" s="9"/>
    </row>
    <row r="91" spans="1:9" ht="12.75">
      <c r="A91" s="9"/>
      <c r="B91" s="9"/>
      <c r="C91" s="9"/>
      <c r="D91" s="9"/>
      <c r="E91" s="9"/>
      <c r="F91" s="9"/>
      <c r="G91" s="9"/>
      <c r="H91" s="9"/>
      <c r="I91" s="9"/>
    </row>
    <row r="92" spans="1:9" ht="12.75">
      <c r="A92" s="9"/>
      <c r="B92" s="9"/>
      <c r="C92" s="9"/>
      <c r="D92" s="9"/>
      <c r="E92" s="9"/>
      <c r="F92" s="9"/>
      <c r="G92" s="9"/>
      <c r="H92" s="9"/>
      <c r="I92" s="9"/>
    </row>
    <row r="93" spans="1:9" ht="12.75">
      <c r="A93" s="9"/>
      <c r="B93" s="9"/>
      <c r="C93" s="9"/>
      <c r="D93" s="9"/>
      <c r="E93" s="9"/>
      <c r="F93" s="9"/>
      <c r="G93" s="9"/>
      <c r="H93" s="9"/>
      <c r="I93" s="9"/>
    </row>
    <row r="94" spans="1:9" ht="12.75">
      <c r="A94" s="9"/>
      <c r="B94" s="9"/>
      <c r="C94" s="9"/>
      <c r="D94" s="9"/>
      <c r="E94" s="9"/>
      <c r="F94" s="9"/>
      <c r="G94" s="9"/>
      <c r="H94" s="9"/>
      <c r="I94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1999-11-20T04:42:49Z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