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740" yWindow="165" windowWidth="10785" windowHeight="9150" tabRatio="988" firstSheet="2" activeTab="2"/>
  </bookViews>
  <sheets>
    <sheet name="Data for Charts" sheetId="41" state="hidden" r:id="rId1"/>
    <sheet name="Key" sheetId="30" state="hidden" r:id="rId2"/>
    <sheet name="Table of Contents" sheetId="70" r:id="rId3"/>
    <sheet name="Summary of Production and Trade" sheetId="21" r:id="rId4"/>
    <sheet name="Dummy1" sheetId="56" state="hidden" r:id="rId5"/>
    <sheet name="Top 10 Producers (Volume)" sheetId="42" r:id="rId6"/>
    <sheet name="Top 10 Exporters (Value)" sheetId="61" r:id="rId7"/>
    <sheet name="Top 10 Exporters (Volume)" sheetId="43" r:id="rId8"/>
    <sheet name="US Import Share (Volume)" sheetId="45" r:id="rId9"/>
    <sheet name="Tariff, Action, Risk (2006-13)" sheetId="71" r:id="rId10"/>
    <sheet name="Tariff, Action, Risk (2006)" sheetId="96" r:id="rId11"/>
    <sheet name="Tariff, Action, Risk (2007)" sheetId="97" r:id="rId12"/>
    <sheet name="Tariff, Action, Risk (2008)" sheetId="98" r:id="rId13"/>
    <sheet name="Tariff, Action, Risk (2009)" sheetId="99" r:id="rId14"/>
    <sheet name="Tariff, Action, Risk (2010)" sheetId="100" r:id="rId15"/>
    <sheet name="Tariff, Action, Risk (2011)" sheetId="101" r:id="rId16"/>
    <sheet name="Tariff, Action, Risk (2012)" sheetId="102" r:id="rId17"/>
    <sheet name="Tariff, Action, Risk (2013)" sheetId="103" r:id="rId18"/>
    <sheet name="Action Rates (2006-13)" sheetId="80" r:id="rId19"/>
    <sheet name="Action Rates (2006)" sheetId="81" r:id="rId20"/>
    <sheet name="Action Rates (2007)" sheetId="82" r:id="rId21"/>
    <sheet name="Action Rates (2008)" sheetId="83" r:id="rId22"/>
    <sheet name="Action Rates (2009)" sheetId="84" r:id="rId23"/>
    <sheet name="Action Rates (2010)" sheetId="85" r:id="rId24"/>
    <sheet name="Action Rates (2011)" sheetId="86" r:id="rId25"/>
    <sheet name="Action Rates (2012)" sheetId="87" r:id="rId26"/>
    <sheet name="Action Rates (2013)" sheetId="104" r:id="rId27"/>
    <sheet name="Risk Rates (2006-13)" sheetId="89" r:id="rId28"/>
    <sheet name="Risk Rates (2006)" sheetId="90" r:id="rId29"/>
    <sheet name="Risk Rates (2007)" sheetId="91" r:id="rId30"/>
    <sheet name="Risk Rates (2008)" sheetId="92" r:id="rId31"/>
    <sheet name="Risk Rates (2009)" sheetId="93" r:id="rId32"/>
    <sheet name="Risk Rates (2010)" sheetId="94" r:id="rId33"/>
    <sheet name="Risk Rates (2011)" sheetId="95" r:id="rId34"/>
    <sheet name="Risk Rates (2012)" sheetId="105" r:id="rId35"/>
    <sheet name="Risk Rates (2013)" sheetId="106" r:id="rId36"/>
    <sheet name="Import Regs (2014)" sheetId="65" r:id="rId37"/>
    <sheet name="Notes on Regulation" sheetId="67" r:id="rId38"/>
    <sheet name="Notes on Statistics" sheetId="68" r:id="rId39"/>
    <sheet name="Commodity Name Concordance" sheetId="69" r:id="rId40"/>
  </sheets>
  <externalReferences>
    <externalReference r:id="rId41"/>
    <externalReference r:id="rId42"/>
    <externalReference r:id="rId43"/>
  </externalReferences>
  <definedNames>
    <definedName name="Apple" localSheetId="25">'[1]1 - Apple'!#REF!</definedName>
    <definedName name="Apple" localSheetId="26">'[1]1 - Apple'!#REF!</definedName>
    <definedName name="Apple" localSheetId="39">'[1]1 - Apple'!#REF!</definedName>
    <definedName name="Apple" localSheetId="36">[2]Apple!#REF!</definedName>
    <definedName name="Apple" localSheetId="34">'[1]1 - Apple'!#REF!</definedName>
    <definedName name="Apple" localSheetId="35">'[1]1 - Apple'!#REF!</definedName>
    <definedName name="Apple" localSheetId="2">'[1]1 - Apple'!#REF!</definedName>
    <definedName name="Apple" localSheetId="10">'[1]1 - Apple'!#REF!</definedName>
    <definedName name="Apple" localSheetId="9">'[1]1 - Apple'!#REF!</definedName>
    <definedName name="Apple" localSheetId="15">'[1]1 - Apple'!#REF!</definedName>
    <definedName name="Apple" localSheetId="17">'[1]1 - Apple'!#REF!</definedName>
    <definedName name="Apple">'[1]1 - Apple'!#REF!</definedName>
    <definedName name="Apricot" localSheetId="25">'[1]2- Apricot'!#REF!</definedName>
    <definedName name="Apricot" localSheetId="26">'[1]2- Apricot'!#REF!</definedName>
    <definedName name="Apricot" localSheetId="39">'[1]2- Apricot'!#REF!</definedName>
    <definedName name="Apricot" localSheetId="36">'Import Regs (2014)'!#REF!</definedName>
    <definedName name="Apricot" localSheetId="34">'[1]2- Apricot'!#REF!</definedName>
    <definedName name="Apricot" localSheetId="35">'[1]2- Apricot'!#REF!</definedName>
    <definedName name="Apricot" localSheetId="2">'[1]2- Apricot'!#REF!</definedName>
    <definedName name="Apricot" localSheetId="10">'[1]2- Apricot'!#REF!</definedName>
    <definedName name="Apricot" localSheetId="9">'[1]2- Apricot'!#REF!</definedName>
    <definedName name="Apricot" localSheetId="15">'[1]2- Apricot'!#REF!</definedName>
    <definedName name="Apricot" localSheetId="17">'[1]2- Apricot'!#REF!</definedName>
    <definedName name="Apricot">'[1]2- Apricot'!#REF!</definedName>
    <definedName name="Artichoke" localSheetId="25">'[1]3 -Artichoke'!#REF!</definedName>
    <definedName name="Artichoke" localSheetId="26">'[1]3 -Artichoke'!#REF!</definedName>
    <definedName name="Artichoke" localSheetId="39">'[1]3 -Artichoke'!#REF!</definedName>
    <definedName name="Artichoke" localSheetId="36">[2]Artichoke!#REF!</definedName>
    <definedName name="Artichoke" localSheetId="34">'[1]3 -Artichoke'!#REF!</definedName>
    <definedName name="Artichoke" localSheetId="35">'[1]3 -Artichoke'!#REF!</definedName>
    <definedName name="Artichoke" localSheetId="2">'[1]3 -Artichoke'!#REF!</definedName>
    <definedName name="Artichoke" localSheetId="10">'[1]3 -Artichoke'!#REF!</definedName>
    <definedName name="Artichoke" localSheetId="9">'[1]3 -Artichoke'!#REF!</definedName>
    <definedName name="Artichoke" localSheetId="15">'[1]3 -Artichoke'!#REF!</definedName>
    <definedName name="Artichoke" localSheetId="17">'[1]3 -Artichoke'!#REF!</definedName>
    <definedName name="Artichoke">'[1]3 -Artichoke'!#REF!</definedName>
    <definedName name="Asparagus" localSheetId="25">'[1]4 - Asparagus'!#REF!</definedName>
    <definedName name="Asparagus" localSheetId="26">'[1]4 - Asparagus'!#REF!</definedName>
    <definedName name="Asparagus" localSheetId="39">'[1]4 - Asparagus'!#REF!</definedName>
    <definedName name="Asparagus" localSheetId="36">[2]Asparagus!#REF!</definedName>
    <definedName name="Asparagus" localSheetId="34">'[1]4 - Asparagus'!#REF!</definedName>
    <definedName name="Asparagus" localSheetId="35">'[1]4 - Asparagus'!#REF!</definedName>
    <definedName name="Asparagus" localSheetId="2">'[1]4 - Asparagus'!#REF!</definedName>
    <definedName name="Asparagus" localSheetId="10">'[1]4 - Asparagus'!#REF!</definedName>
    <definedName name="Asparagus" localSheetId="9">'[1]4 - Asparagus'!#REF!</definedName>
    <definedName name="Asparagus" localSheetId="15">'[1]4 - Asparagus'!#REF!</definedName>
    <definedName name="Asparagus" localSheetId="17">'[1]4 - Asparagus'!#REF!</definedName>
    <definedName name="Asparagus">'[1]4 - Asparagus'!#REF!</definedName>
    <definedName name="Avocado" localSheetId="25">'[1]5 - Avocado'!#REF!</definedName>
    <definedName name="Avocado" localSheetId="26">'[1]5 - Avocado'!#REF!</definedName>
    <definedName name="Avocado" localSheetId="39">'[1]5 - Avocado'!#REF!</definedName>
    <definedName name="Avocado" localSheetId="36">[2]Avocado!#REF!</definedName>
    <definedName name="Avocado" localSheetId="34">'[1]5 - Avocado'!#REF!</definedName>
    <definedName name="Avocado" localSheetId="35">'[1]5 - Avocado'!#REF!</definedName>
    <definedName name="Avocado" localSheetId="2">'[1]5 - Avocado'!#REF!</definedName>
    <definedName name="Avocado" localSheetId="10">'[1]5 - Avocado'!#REF!</definedName>
    <definedName name="Avocado" localSheetId="9">'[1]5 - Avocado'!#REF!</definedName>
    <definedName name="Avocado" localSheetId="15">'[1]5 - Avocado'!#REF!</definedName>
    <definedName name="Avocado" localSheetId="17">'[1]5 - Avocado'!#REF!</definedName>
    <definedName name="Avocado">'[1]5 - Avocado'!#REF!</definedName>
    <definedName name="Banana" localSheetId="25">'[1]6 - Banana'!#REF!</definedName>
    <definedName name="Banana" localSheetId="26">'[1]6 - Banana'!#REF!</definedName>
    <definedName name="Banana" localSheetId="36">[2]Banana!#REF!</definedName>
    <definedName name="Banana" localSheetId="34">'[1]6 - Banana'!#REF!</definedName>
    <definedName name="Banana" localSheetId="35">'[1]6 - Banana'!#REF!</definedName>
    <definedName name="Banana" localSheetId="10">'[1]6 - Banana'!#REF!</definedName>
    <definedName name="Banana" localSheetId="9">'[1]6 - Banana'!#REF!</definedName>
    <definedName name="Banana" localSheetId="15">'[1]6 - Banana'!#REF!</definedName>
    <definedName name="Banana" localSheetId="17">'[1]6 - Banana'!#REF!</definedName>
    <definedName name="Banana">'[1]6 - Banana'!#REF!</definedName>
    <definedName name="Cabbagebrassica" localSheetId="25">[1]Cabbagebrassica!#REF!</definedName>
    <definedName name="Cabbagebrassica" localSheetId="26">[1]Cabbagebrassica!#REF!</definedName>
    <definedName name="Cabbagebrassica" localSheetId="36">'[3]Import Regs (2014)'!#REF!</definedName>
    <definedName name="Cabbagebrassica" localSheetId="34">[1]Cabbagebrassica!#REF!</definedName>
    <definedName name="Cabbagebrassica" localSheetId="35">[1]Cabbagebrassica!#REF!</definedName>
    <definedName name="Cabbagebrassica" localSheetId="10">[1]Cabbagebrassica!#REF!</definedName>
    <definedName name="Cabbagebrassica" localSheetId="9">[1]Cabbagebrassica!#REF!</definedName>
    <definedName name="Cabbagebrassica" localSheetId="15">[1]Cabbagebrassica!#REF!</definedName>
    <definedName name="Cabbagebrassica" localSheetId="17">[1]Cabbagebrassica!#REF!</definedName>
    <definedName name="Cabbagebrassica">[1]Cabbagebrassica!#REF!</definedName>
    <definedName name="Carrot" localSheetId="25">'[1]7 - Carrot'!#REF!</definedName>
    <definedName name="Carrot" localSheetId="26">'[1]7 - Carrot'!#REF!</definedName>
    <definedName name="Carrot" localSheetId="36">[2]Carrot!#REF!</definedName>
    <definedName name="Carrot" localSheetId="34">'[1]7 - Carrot'!#REF!</definedName>
    <definedName name="Carrot" localSheetId="35">'[1]7 - Carrot'!#REF!</definedName>
    <definedName name="Carrot" localSheetId="10">'[1]7 - Carrot'!#REF!</definedName>
    <definedName name="Carrot" localSheetId="9">'[1]7 - Carrot'!#REF!</definedName>
    <definedName name="Carrot" localSheetId="15">'[1]7 - Carrot'!#REF!</definedName>
    <definedName name="Carrot" localSheetId="17">'[1]7 - Carrot'!#REF!</definedName>
    <definedName name="Carrot">'[1]7 - Carrot'!#REF!</definedName>
    <definedName name="Cassava" localSheetId="25">'[1]8 - Cassava'!#REF!</definedName>
    <definedName name="Cassava" localSheetId="26">'[1]8 - Cassava'!#REF!</definedName>
    <definedName name="Cassava" localSheetId="36">[2]Cassava!#REF!</definedName>
    <definedName name="Cassava" localSheetId="34">'[1]8 - Cassava'!#REF!</definedName>
    <definedName name="Cassava" localSheetId="35">'[1]8 - Cassava'!#REF!</definedName>
    <definedName name="Cassava" localSheetId="10">'[1]8 - Cassava'!#REF!</definedName>
    <definedName name="Cassava" localSheetId="9">'[1]8 - Cassava'!#REF!</definedName>
    <definedName name="Cassava" localSheetId="15">'[1]8 - Cassava'!#REF!</definedName>
    <definedName name="Cassava" localSheetId="17">'[1]8 - Cassava'!#REF!</definedName>
    <definedName name="Cassava">'[1]8 - Cassava'!#REF!</definedName>
    <definedName name="Cauliflowerbroccoli" localSheetId="25">[1]Cauliflowerbroccoli!#REF!</definedName>
    <definedName name="Cauliflowerbroccoli" localSheetId="26">[1]Cauliflowerbroccoli!#REF!</definedName>
    <definedName name="Cauliflowerbroccoli" localSheetId="36">'[2]Cauliflower, Broccoli'!#REF!</definedName>
    <definedName name="Cauliflowerbroccoli" localSheetId="34">[1]Cauliflowerbroccoli!#REF!</definedName>
    <definedName name="Cauliflowerbroccoli" localSheetId="35">[1]Cauliflowerbroccoli!#REF!</definedName>
    <definedName name="Cauliflowerbroccoli" localSheetId="10">[1]Cauliflowerbroccoli!#REF!</definedName>
    <definedName name="Cauliflowerbroccoli" localSheetId="9">[1]Cauliflowerbroccoli!#REF!</definedName>
    <definedName name="Cauliflowerbroccoli" localSheetId="15">[1]Cauliflowerbroccoli!#REF!</definedName>
    <definedName name="Cauliflowerbroccoli" localSheetId="17">[1]Cauliflowerbroccoli!#REF!</definedName>
    <definedName name="Cauliflowerbroccoli">[1]Cauliflowerbroccoli!#REF!</definedName>
    <definedName name="Celery" localSheetId="25">'[1]9 - Celery'!#REF!</definedName>
    <definedName name="Celery" localSheetId="26">'[1]9 - Celery'!#REF!</definedName>
    <definedName name="Celery" localSheetId="36">[2]Celery!#REF!</definedName>
    <definedName name="Celery" localSheetId="34">'[1]9 - Celery'!#REF!</definedName>
    <definedName name="Celery" localSheetId="35">'[1]9 - Celery'!#REF!</definedName>
    <definedName name="Celery" localSheetId="10">'[1]9 - Celery'!#REF!</definedName>
    <definedName name="Celery" localSheetId="9">'[1]9 - Celery'!#REF!</definedName>
    <definedName name="Celery" localSheetId="15">'[1]9 - Celery'!#REF!</definedName>
    <definedName name="Celery" localSheetId="17">'[1]9 - Celery'!#REF!</definedName>
    <definedName name="Celery">'[1]9 - Celery'!#REF!</definedName>
    <definedName name="Cherries" localSheetId="25">#REF!</definedName>
    <definedName name="Cherries" localSheetId="26">#REF!</definedName>
    <definedName name="Cherries" localSheetId="39">#REF!</definedName>
    <definedName name="Cherries" localSheetId="36">[2]Cherries!#REF!</definedName>
    <definedName name="Cherries" localSheetId="34">#REF!</definedName>
    <definedName name="Cherries" localSheetId="35">#REF!</definedName>
    <definedName name="Cherries" localSheetId="2">#REF!</definedName>
    <definedName name="Cherries" localSheetId="9">#REF!</definedName>
    <definedName name="Cherries">#REF!</definedName>
    <definedName name="Coconut" localSheetId="25">[1]Coconut!#REF!</definedName>
    <definedName name="Coconut" localSheetId="26">[1]Coconut!#REF!</definedName>
    <definedName name="Coconut" localSheetId="36">[2]Coconut!#REF!</definedName>
    <definedName name="Coconut" localSheetId="34">[1]Coconut!#REF!</definedName>
    <definedName name="Coconut" localSheetId="35">[1]Coconut!#REF!</definedName>
    <definedName name="Coconut" localSheetId="10">[1]Coconut!#REF!</definedName>
    <definedName name="Coconut" localSheetId="9">[1]Coconut!#REF!</definedName>
    <definedName name="Coconut" localSheetId="15">[1]Coconut!#REF!</definedName>
    <definedName name="Coconut" localSheetId="17">[1]Coconut!#REF!</definedName>
    <definedName name="Coconut">[1]Coconut!#REF!</definedName>
    <definedName name="Corn" localSheetId="25">'[1]11-Corn'!#REF!</definedName>
    <definedName name="Corn" localSheetId="26">'[1]11-Corn'!#REF!</definedName>
    <definedName name="Corn" localSheetId="36">[2]Corn!#REF!</definedName>
    <definedName name="Corn" localSheetId="34">'[1]11-Corn'!#REF!</definedName>
    <definedName name="Corn" localSheetId="35">'[1]11-Corn'!#REF!</definedName>
    <definedName name="Corn" localSheetId="10">'[1]11-Corn'!#REF!</definedName>
    <definedName name="Corn" localSheetId="9">'[1]11-Corn'!#REF!</definedName>
    <definedName name="Corn" localSheetId="15">'[1]11-Corn'!#REF!</definedName>
    <definedName name="Corn" localSheetId="17">'[1]11-Corn'!#REF!</definedName>
    <definedName name="Corn">'[1]11-Corn'!#REF!</definedName>
    <definedName name="Cucumber" localSheetId="25">'[1]12 - Cucumber'!#REF!</definedName>
    <definedName name="Cucumber" localSheetId="26">'[1]12 - Cucumber'!#REF!</definedName>
    <definedName name="Cucumber" localSheetId="36">[2]Cucumber!#REF!</definedName>
    <definedName name="Cucumber" localSheetId="34">'[1]12 - Cucumber'!#REF!</definedName>
    <definedName name="Cucumber" localSheetId="35">'[1]12 - Cucumber'!#REF!</definedName>
    <definedName name="Cucumber" localSheetId="10">'[1]12 - Cucumber'!#REF!</definedName>
    <definedName name="Cucumber" localSheetId="9">'[1]12 - Cucumber'!#REF!</definedName>
    <definedName name="Cucumber" localSheetId="15">'[1]12 - Cucumber'!#REF!</definedName>
    <definedName name="Cucumber" localSheetId="17">'[1]12 - Cucumber'!#REF!</definedName>
    <definedName name="Cucumber">'[1]12 - Cucumber'!#REF!</definedName>
    <definedName name="Dates" localSheetId="25">[1]Dates!#REF!</definedName>
    <definedName name="Dates" localSheetId="26">[1]Dates!#REF!</definedName>
    <definedName name="Dates" localSheetId="36">[2]Dates!#REF!</definedName>
    <definedName name="Dates" localSheetId="34">[1]Dates!#REF!</definedName>
    <definedName name="Dates" localSheetId="35">[1]Dates!#REF!</definedName>
    <definedName name="Dates" localSheetId="10">[1]Dates!#REF!</definedName>
    <definedName name="Dates" localSheetId="9">[1]Dates!#REF!</definedName>
    <definedName name="Dates" localSheetId="15">[1]Dates!#REF!</definedName>
    <definedName name="Dates" localSheetId="17">[1]Dates!#REF!</definedName>
    <definedName name="Dates">[1]Dates!#REF!</definedName>
    <definedName name="delete" localSheetId="25">'[1]5 - Avocado'!#REF!</definedName>
    <definedName name="delete" localSheetId="26">'[1]5 - Avocado'!#REF!</definedName>
    <definedName name="delete" localSheetId="34">'[1]5 - Avocado'!#REF!</definedName>
    <definedName name="delete" localSheetId="35">'[1]5 - Avocado'!#REF!</definedName>
    <definedName name="delete" localSheetId="9">'[1]5 - Avocado'!#REF!</definedName>
    <definedName name="delete">'[1]5 - Avocado'!#REF!</definedName>
    <definedName name="Eggplant" localSheetId="25">'[1]13 - Eggplant'!#REF!</definedName>
    <definedName name="Eggplant" localSheetId="26">'[1]13 - Eggplant'!#REF!</definedName>
    <definedName name="Eggplant" localSheetId="36">[2]Eggplant!#REF!</definedName>
    <definedName name="Eggplant" localSheetId="34">'[1]13 - Eggplant'!#REF!</definedName>
    <definedName name="Eggplant" localSheetId="35">'[1]13 - Eggplant'!#REF!</definedName>
    <definedName name="Eggplant" localSheetId="10">'[1]13 - Eggplant'!#REF!</definedName>
    <definedName name="Eggplant" localSheetId="9">'[1]13 - Eggplant'!#REF!</definedName>
    <definedName name="Eggplant" localSheetId="15">'[1]13 - Eggplant'!#REF!</definedName>
    <definedName name="Eggplant" localSheetId="17">'[1]13 - Eggplant'!#REF!</definedName>
    <definedName name="Eggplant">'[1]13 - Eggplant'!#REF!</definedName>
    <definedName name="Export_Quantity" localSheetId="25">#REF!</definedName>
    <definedName name="Export_Quantity" localSheetId="26">#REF!</definedName>
    <definedName name="Export_Quantity" localSheetId="39">#REF!</definedName>
    <definedName name="Export_Quantity" localSheetId="36">#REF!</definedName>
    <definedName name="Export_Quantity" localSheetId="34">#REF!</definedName>
    <definedName name="Export_Quantity" localSheetId="35">#REF!</definedName>
    <definedName name="Export_Quantity" localSheetId="2">#REF!</definedName>
    <definedName name="Export_Quantity" localSheetId="9">#REF!</definedName>
    <definedName name="Export_Quantity">#REF!</definedName>
    <definedName name="Export_Value" localSheetId="25">#REF!</definedName>
    <definedName name="Export_Value" localSheetId="26">#REF!</definedName>
    <definedName name="Export_Value" localSheetId="39">#REF!</definedName>
    <definedName name="Export_Value" localSheetId="36">#REF!</definedName>
    <definedName name="Export_Value" localSheetId="34">#REF!</definedName>
    <definedName name="Export_Value" localSheetId="35">#REF!</definedName>
    <definedName name="Export_Value" localSheetId="2">#REF!</definedName>
    <definedName name="Export_Value" localSheetId="9">#REF!</definedName>
    <definedName name="Export_Value">#REF!</definedName>
    <definedName name="Figs" localSheetId="25">[1]Figs!#REF!</definedName>
    <definedName name="Figs" localSheetId="26">[1]Figs!#REF!</definedName>
    <definedName name="Figs" localSheetId="39">[1]Figs!#REF!</definedName>
    <definedName name="Figs" localSheetId="36">[2]Figs!#REF!</definedName>
    <definedName name="Figs" localSheetId="34">[1]Figs!#REF!</definedName>
    <definedName name="Figs" localSheetId="35">[1]Figs!#REF!</definedName>
    <definedName name="Figs" localSheetId="2">[1]Figs!#REF!</definedName>
    <definedName name="Figs" localSheetId="10">[1]Figs!#REF!</definedName>
    <definedName name="Figs" localSheetId="9">[1]Figs!#REF!</definedName>
    <definedName name="Figs" localSheetId="15">[1]Figs!#REF!</definedName>
    <definedName name="Figs" localSheetId="17">[1]Figs!#REF!</definedName>
    <definedName name="Figs">[1]Figs!#REF!</definedName>
    <definedName name="Garlic" localSheetId="25">[1]Garlic!#REF!</definedName>
    <definedName name="Garlic" localSheetId="26">[1]Garlic!#REF!</definedName>
    <definedName name="Garlic" localSheetId="39">[1]Garlic!#REF!</definedName>
    <definedName name="Garlic" localSheetId="36">#REF!</definedName>
    <definedName name="Garlic" localSheetId="34">[1]Garlic!#REF!</definedName>
    <definedName name="Garlic" localSheetId="35">[1]Garlic!#REF!</definedName>
    <definedName name="Garlic" localSheetId="2">[1]Garlic!#REF!</definedName>
    <definedName name="Garlic" localSheetId="10">[1]Garlic!#REF!</definedName>
    <definedName name="Garlic" localSheetId="9">[1]Garlic!#REF!</definedName>
    <definedName name="Garlic" localSheetId="15">[1]Garlic!#REF!</definedName>
    <definedName name="Garlic" localSheetId="17">[1]Garlic!#REF!</definedName>
    <definedName name="Garlic">[1]Garlic!#REF!</definedName>
    <definedName name="Grapes" localSheetId="25">#REF!</definedName>
    <definedName name="Grapes" localSheetId="26">#REF!</definedName>
    <definedName name="Grapes" localSheetId="39">#REF!</definedName>
    <definedName name="Grapes" localSheetId="36">#REF!</definedName>
    <definedName name="Grapes" localSheetId="34">#REF!</definedName>
    <definedName name="Grapes" localSheetId="35">#REF!</definedName>
    <definedName name="Grapes" localSheetId="2">#REF!</definedName>
    <definedName name="Grapes" localSheetId="10">#REF!</definedName>
    <definedName name="Grapes" localSheetId="9">#REF!</definedName>
    <definedName name="Grapes" localSheetId="15">#REF!</definedName>
    <definedName name="Grapes" localSheetId="17">#REF!</definedName>
    <definedName name="Grapes">#REF!</definedName>
    <definedName name="Guavasmangomangosteen" localSheetId="25">[1]Guavasmangomangosteen!#REF!</definedName>
    <definedName name="Guavasmangomangosteen" localSheetId="26">[1]Guavasmangomangosteen!#REF!</definedName>
    <definedName name="Guavasmangomangosteen" localSheetId="39">[1]Guavasmangomangosteen!#REF!</definedName>
    <definedName name="Guavasmangomangosteen" localSheetId="36">#REF!</definedName>
    <definedName name="Guavasmangomangosteen" localSheetId="34">[1]Guavasmangomangosteen!#REF!</definedName>
    <definedName name="Guavasmangomangosteen" localSheetId="35">[1]Guavasmangomangosteen!#REF!</definedName>
    <definedName name="Guavasmangomangosteen" localSheetId="2">[1]Guavasmangomangosteen!#REF!</definedName>
    <definedName name="Guavasmangomangosteen" localSheetId="10">[1]Guavasmangomangosteen!#REF!</definedName>
    <definedName name="Guavasmangomangosteen" localSheetId="9">[1]Guavasmangomangosteen!#REF!</definedName>
    <definedName name="Guavasmangomangosteen" localSheetId="15">[1]Guavasmangomangosteen!#REF!</definedName>
    <definedName name="Guavasmangomangosteen" localSheetId="17">[1]Guavasmangomangosteen!#REF!</definedName>
    <definedName name="Guavasmangomangosteen">[1]Guavasmangomangosteen!#REF!</definedName>
    <definedName name="Jimacapumpkinbreadfruit" localSheetId="25">[1]Jicamapumpkinbreadfruit!#REF!</definedName>
    <definedName name="Jimacapumpkinbreadfruit" localSheetId="26">[1]Jicamapumpkinbreadfruit!#REF!</definedName>
    <definedName name="Jimacapumpkinbreadfruit" localSheetId="39">[1]Jicamapumpkinbreadfruit!#REF!</definedName>
    <definedName name="Jimacapumpkinbreadfruit" localSheetId="36">#REF!</definedName>
    <definedName name="Jimacapumpkinbreadfruit" localSheetId="34">[1]Jicamapumpkinbreadfruit!#REF!</definedName>
    <definedName name="Jimacapumpkinbreadfruit" localSheetId="35">[1]Jicamapumpkinbreadfruit!#REF!</definedName>
    <definedName name="Jimacapumpkinbreadfruit" localSheetId="2">[1]Jicamapumpkinbreadfruit!#REF!</definedName>
    <definedName name="Jimacapumpkinbreadfruit" localSheetId="10">[1]Jicamapumpkinbreadfruit!#REF!</definedName>
    <definedName name="Jimacapumpkinbreadfruit" localSheetId="9">[1]Jicamapumpkinbreadfruit!#REF!</definedName>
    <definedName name="Jimacapumpkinbreadfruit" localSheetId="15">[1]Jicamapumpkinbreadfruit!#REF!</definedName>
    <definedName name="Jimacapumpkinbreadfruit" localSheetId="17">[1]Jicamapumpkinbreadfruit!#REF!</definedName>
    <definedName name="Jimacapumpkinbreadfruit">[1]Jicamapumpkinbreadfruit!#REF!</definedName>
    <definedName name="Kiwi" localSheetId="25">#REF!</definedName>
    <definedName name="Kiwi" localSheetId="26">#REF!</definedName>
    <definedName name="Kiwi" localSheetId="39">#REF!</definedName>
    <definedName name="Kiwi" localSheetId="36">#REF!</definedName>
    <definedName name="Kiwi" localSheetId="34">#REF!</definedName>
    <definedName name="Kiwi" localSheetId="35">#REF!</definedName>
    <definedName name="Kiwi" localSheetId="2">#REF!</definedName>
    <definedName name="Kiwi" localSheetId="10">#REF!</definedName>
    <definedName name="Kiwi" localSheetId="9">#REF!</definedName>
    <definedName name="Kiwi" localSheetId="15">#REF!</definedName>
    <definedName name="Kiwi" localSheetId="17">#REF!</definedName>
    <definedName name="Kiwi">#REF!</definedName>
    <definedName name="Lemonlime" localSheetId="25">[1]Lemonlime!#REF!</definedName>
    <definedName name="Lemonlime" localSheetId="26">[1]Lemonlime!#REF!</definedName>
    <definedName name="Lemonlime" localSheetId="39">[1]Lemonlime!#REF!</definedName>
    <definedName name="Lemonlime" localSheetId="36">'[2]Lemon, Lime'!#REF!</definedName>
    <definedName name="Lemonlime" localSheetId="34">[1]Lemonlime!#REF!</definedName>
    <definedName name="Lemonlime" localSheetId="35">[1]Lemonlime!#REF!</definedName>
    <definedName name="Lemonlime" localSheetId="2">[1]Lemonlime!#REF!</definedName>
    <definedName name="Lemonlime" localSheetId="10">[1]Lemonlime!#REF!</definedName>
    <definedName name="Lemonlime" localSheetId="9">[1]Lemonlime!#REF!</definedName>
    <definedName name="Lemonlime" localSheetId="15">[1]Lemonlime!#REF!</definedName>
    <definedName name="Lemonlime" localSheetId="17">[1]Lemonlime!#REF!</definedName>
    <definedName name="Lemonlime">[1]Lemonlime!#REF!</definedName>
    <definedName name="Lettuceleafygreens" localSheetId="25">[1]Lettuceleafygreens!#REF!</definedName>
    <definedName name="Lettuceleafygreens" localSheetId="26">[1]Lettuceleafygreens!#REF!</definedName>
    <definedName name="Lettuceleafygreens" localSheetId="39">[1]Lettuceleafygreens!#REF!</definedName>
    <definedName name="Lettuceleafygreens" localSheetId="36">'[2]Lettuce, Chicory'!#REF!</definedName>
    <definedName name="Lettuceleafygreens" localSheetId="34">[1]Lettuceleafygreens!#REF!</definedName>
    <definedName name="Lettuceleafygreens" localSheetId="35">[1]Lettuceleafygreens!#REF!</definedName>
    <definedName name="Lettuceleafygreens" localSheetId="2">[1]Lettuceleafygreens!#REF!</definedName>
    <definedName name="Lettuceleafygreens" localSheetId="10">[1]Lettuceleafygreens!#REF!</definedName>
    <definedName name="Lettuceleafygreens" localSheetId="9">[1]Lettuceleafygreens!#REF!</definedName>
    <definedName name="Lettuceleafygreens" localSheetId="15">[1]Lettuceleafygreens!#REF!</definedName>
    <definedName name="Lettuceleafygreens" localSheetId="17">[1]Lettuceleafygreens!#REF!</definedName>
    <definedName name="Lettuceleafygreens">[1]Lettuceleafygreens!#REF!</definedName>
    <definedName name="Melon" localSheetId="25">[1]Melon!#REF!</definedName>
    <definedName name="Melon" localSheetId="26">[1]Melon!#REF!</definedName>
    <definedName name="Melon" localSheetId="36">#REF!</definedName>
    <definedName name="Melon" localSheetId="34">[1]Melon!#REF!</definedName>
    <definedName name="Melon" localSheetId="35">[1]Melon!#REF!</definedName>
    <definedName name="Melon" localSheetId="10">[1]Melon!#REF!</definedName>
    <definedName name="Melon" localSheetId="9">[1]Melon!#REF!</definedName>
    <definedName name="Melon" localSheetId="15">[1]Melon!#REF!</definedName>
    <definedName name="Melon" localSheetId="17">[1]Melon!#REF!</definedName>
    <definedName name="Melon">[1]Melon!#REF!</definedName>
    <definedName name="Mushroomtruffle" localSheetId="25">[1]Mushroomtruffle!#REF!</definedName>
    <definedName name="Mushroomtruffle" localSheetId="26">[1]Mushroomtruffle!#REF!</definedName>
    <definedName name="Mushroomtruffle" localSheetId="36">[2]Mushroom!#REF!</definedName>
    <definedName name="Mushroomtruffle" localSheetId="34">[1]Mushroomtruffle!#REF!</definedName>
    <definedName name="Mushroomtruffle" localSheetId="35">[1]Mushroomtruffle!#REF!</definedName>
    <definedName name="Mushroomtruffle" localSheetId="10">[1]Mushroomtruffle!#REF!</definedName>
    <definedName name="Mushroomtruffle" localSheetId="9">[1]Mushroomtruffle!#REF!</definedName>
    <definedName name="Mushroomtruffle" localSheetId="15">[1]Mushroomtruffle!#REF!</definedName>
    <definedName name="Mushroomtruffle" localSheetId="17">[1]Mushroomtruffle!#REF!</definedName>
    <definedName name="Mushroomtruffle">[1]Mushroomtruffle!#REF!</definedName>
    <definedName name="Olive" localSheetId="25">#REF!</definedName>
    <definedName name="Olive" localSheetId="26">#REF!</definedName>
    <definedName name="Olive" localSheetId="39">#REF!</definedName>
    <definedName name="Olive" localSheetId="36">#REF!</definedName>
    <definedName name="Olive" localSheetId="34">#REF!</definedName>
    <definedName name="Olive" localSheetId="35">#REF!</definedName>
    <definedName name="Olive" localSheetId="2">#REF!</definedName>
    <definedName name="Olive" localSheetId="10">#REF!</definedName>
    <definedName name="Olive" localSheetId="9">#REF!</definedName>
    <definedName name="Olive" localSheetId="15">#REF!</definedName>
    <definedName name="Olive" localSheetId="17">#REF!</definedName>
    <definedName name="Olive">#REF!</definedName>
    <definedName name="Onionshallot" localSheetId="25">#REF!</definedName>
    <definedName name="Onionshallot" localSheetId="26">#REF!</definedName>
    <definedName name="Onionshallot" localSheetId="39">#REF!</definedName>
    <definedName name="Onionshallot" localSheetId="36">#REF!</definedName>
    <definedName name="Onionshallot" localSheetId="34">#REF!</definedName>
    <definedName name="Onionshallot" localSheetId="35">#REF!</definedName>
    <definedName name="Onionshallot" localSheetId="2">#REF!</definedName>
    <definedName name="Onionshallot" localSheetId="10">#REF!</definedName>
    <definedName name="Onionshallot" localSheetId="9">#REF!</definedName>
    <definedName name="Onionshallot" localSheetId="15">#REF!</definedName>
    <definedName name="Onionshallot" localSheetId="17">#REF!</definedName>
    <definedName name="Onionshallot">#REF!</definedName>
    <definedName name="Oranges" localSheetId="25">[1]Oranges!#REF!</definedName>
    <definedName name="Oranges" localSheetId="26">[1]Oranges!#REF!</definedName>
    <definedName name="Oranges" localSheetId="39">[1]Oranges!#REF!</definedName>
    <definedName name="Oranges" localSheetId="36">[2]Oranges!#REF!</definedName>
    <definedName name="Oranges" localSheetId="34">[1]Oranges!#REF!</definedName>
    <definedName name="Oranges" localSheetId="35">[1]Oranges!#REF!</definedName>
    <definedName name="Oranges" localSheetId="2">[1]Oranges!#REF!</definedName>
    <definedName name="Oranges" localSheetId="10">[1]Oranges!#REF!</definedName>
    <definedName name="Oranges" localSheetId="9">[1]Oranges!#REF!</definedName>
    <definedName name="Oranges" localSheetId="15">[1]Oranges!#REF!</definedName>
    <definedName name="Oranges" localSheetId="17">[1]Oranges!#REF!</definedName>
    <definedName name="Oranges">[1]Oranges!#REF!</definedName>
    <definedName name="Papaya" localSheetId="25">#REF!</definedName>
    <definedName name="Papaya" localSheetId="26">#REF!</definedName>
    <definedName name="Papaya" localSheetId="39">#REF!</definedName>
    <definedName name="Papaya" localSheetId="36">#REF!</definedName>
    <definedName name="Papaya" localSheetId="34">#REF!</definedName>
    <definedName name="Papaya" localSheetId="35">#REF!</definedName>
    <definedName name="Papaya" localSheetId="2">#REF!</definedName>
    <definedName name="Papaya" localSheetId="10">#REF!</definedName>
    <definedName name="Papaya" localSheetId="9">#REF!</definedName>
    <definedName name="Papaya" localSheetId="15">#REF!</definedName>
    <definedName name="Papaya" localSheetId="17">#REF!</definedName>
    <definedName name="Papaya">#REF!</definedName>
    <definedName name="Peaches" localSheetId="25">#REF!</definedName>
    <definedName name="Peaches" localSheetId="26">#REF!</definedName>
    <definedName name="Peaches" localSheetId="39">#REF!</definedName>
    <definedName name="Peaches" localSheetId="36">#REF!</definedName>
    <definedName name="Peaches" localSheetId="34">#REF!</definedName>
    <definedName name="Peaches" localSheetId="35">#REF!</definedName>
    <definedName name="Peaches" localSheetId="2">#REF!</definedName>
    <definedName name="Peaches" localSheetId="10">#REF!</definedName>
    <definedName name="Peaches" localSheetId="9">#REF!</definedName>
    <definedName name="Peaches" localSheetId="15">#REF!</definedName>
    <definedName name="Peaches" localSheetId="17">#REF!</definedName>
    <definedName name="Peaches">#REF!</definedName>
    <definedName name="Pearquince" localSheetId="25">#REF!</definedName>
    <definedName name="Pearquince" localSheetId="26">#REF!</definedName>
    <definedName name="Pearquince" localSheetId="39">#REF!</definedName>
    <definedName name="Pearquince" localSheetId="36">#REF!</definedName>
    <definedName name="Pearquince" localSheetId="34">#REF!</definedName>
    <definedName name="Pearquince" localSheetId="35">#REF!</definedName>
    <definedName name="Pearquince" localSheetId="2">#REF!</definedName>
    <definedName name="Pearquince" localSheetId="10">#REF!</definedName>
    <definedName name="Pearquince" localSheetId="9">#REF!</definedName>
    <definedName name="Pearquince" localSheetId="15">#REF!</definedName>
    <definedName name="Pearquince" localSheetId="17">#REF!</definedName>
    <definedName name="Pearquince">#REF!</definedName>
    <definedName name="Peas" localSheetId="25">#REF!</definedName>
    <definedName name="Peas" localSheetId="26">#REF!</definedName>
    <definedName name="Peas" localSheetId="39">#REF!</definedName>
    <definedName name="Peas" localSheetId="36">#REF!</definedName>
    <definedName name="Peas" localSheetId="34">#REF!</definedName>
    <definedName name="Peas" localSheetId="35">#REF!</definedName>
    <definedName name="Peas" localSheetId="2">#REF!</definedName>
    <definedName name="Peas" localSheetId="10">#REF!</definedName>
    <definedName name="Peas" localSheetId="9">#REF!</definedName>
    <definedName name="Peas" localSheetId="15">#REF!</definedName>
    <definedName name="Peas" localSheetId="17">#REF!</definedName>
    <definedName name="Peas">#REF!</definedName>
    <definedName name="Peppers" localSheetId="25">#REF!</definedName>
    <definedName name="Peppers" localSheetId="26">#REF!</definedName>
    <definedName name="Peppers" localSheetId="39">#REF!</definedName>
    <definedName name="Peppers" localSheetId="36">#REF!</definedName>
    <definedName name="Peppers" localSheetId="34">#REF!</definedName>
    <definedName name="Peppers" localSheetId="35">#REF!</definedName>
    <definedName name="Peppers" localSheetId="2">#REF!</definedName>
    <definedName name="Peppers" localSheetId="10">#REF!</definedName>
    <definedName name="Peppers" localSheetId="9">#REF!</definedName>
    <definedName name="Peppers" localSheetId="15">#REF!</definedName>
    <definedName name="Peppers" localSheetId="17">#REF!</definedName>
    <definedName name="Peppers">#REF!</definedName>
    <definedName name="Pineapple" localSheetId="25">#REF!</definedName>
    <definedName name="Pineapple" localSheetId="26">#REF!</definedName>
    <definedName name="Pineapple" localSheetId="39">#REF!</definedName>
    <definedName name="Pineapple" localSheetId="36">#REF!</definedName>
    <definedName name="Pineapple" localSheetId="34">#REF!</definedName>
    <definedName name="Pineapple" localSheetId="35">#REF!</definedName>
    <definedName name="Pineapple" localSheetId="2">#REF!</definedName>
    <definedName name="Pineapple" localSheetId="10">#REF!</definedName>
    <definedName name="Pineapple" localSheetId="9">#REF!</definedName>
    <definedName name="Pineapple" localSheetId="15">#REF!</definedName>
    <definedName name="Pineapple" localSheetId="17">#REF!</definedName>
    <definedName name="Pineapple">#REF!</definedName>
    <definedName name="Plum" localSheetId="25">#REF!</definedName>
    <definedName name="Plum" localSheetId="26">#REF!</definedName>
    <definedName name="Plum" localSheetId="39">#REF!</definedName>
    <definedName name="Plum" localSheetId="36">#REF!</definedName>
    <definedName name="Plum" localSheetId="34">#REF!</definedName>
    <definedName name="Plum" localSheetId="35">#REF!</definedName>
    <definedName name="Plum" localSheetId="2">#REF!</definedName>
    <definedName name="Plum" localSheetId="10">#REF!</definedName>
    <definedName name="Plum" localSheetId="9">#REF!</definedName>
    <definedName name="Plum" localSheetId="15">#REF!</definedName>
    <definedName name="Plum" localSheetId="17">#REF!</definedName>
    <definedName name="Plum">#REF!</definedName>
    <definedName name="Potatoes" localSheetId="25">#REF!</definedName>
    <definedName name="Potatoes" localSheetId="26">#REF!</definedName>
    <definedName name="Potatoes" localSheetId="39">#REF!</definedName>
    <definedName name="Potatoes" localSheetId="36">#REF!</definedName>
    <definedName name="Potatoes" localSheetId="34">#REF!</definedName>
    <definedName name="Potatoes" localSheetId="35">#REF!</definedName>
    <definedName name="Potatoes" localSheetId="2">#REF!</definedName>
    <definedName name="Potatoes" localSheetId="10">#REF!</definedName>
    <definedName name="Potatoes" localSheetId="9">#REF!</definedName>
    <definedName name="Potatoes" localSheetId="15">#REF!</definedName>
    <definedName name="Potatoes" localSheetId="17">#REF!</definedName>
    <definedName name="Potatoes">#REF!</definedName>
    <definedName name="Production_Quantity" localSheetId="25">#REF!</definedName>
    <definedName name="Production_Quantity" localSheetId="26">#REF!</definedName>
    <definedName name="Production_Quantity" localSheetId="39">#REF!</definedName>
    <definedName name="Production_Quantity" localSheetId="36">#REF!</definedName>
    <definedName name="Production_Quantity" localSheetId="34">#REF!</definedName>
    <definedName name="Production_Quantity" localSheetId="35">#REF!</definedName>
    <definedName name="Production_Quantity" localSheetId="2">#REF!</definedName>
    <definedName name="Production_Quantity" localSheetId="9">#REF!</definedName>
    <definedName name="Production_Quantity">#REF!</definedName>
    <definedName name="roottuber" localSheetId="25">[1]roottuber!#REF!</definedName>
    <definedName name="roottuber" localSheetId="26">[1]roottuber!#REF!</definedName>
    <definedName name="roottuber" localSheetId="39">[1]roottuber!#REF!</definedName>
    <definedName name="roottuber" localSheetId="36">#REF!</definedName>
    <definedName name="roottuber" localSheetId="34">[1]roottuber!#REF!</definedName>
    <definedName name="roottuber" localSheetId="35">[1]roottuber!#REF!</definedName>
    <definedName name="roottuber" localSheetId="2">[1]roottuber!#REF!</definedName>
    <definedName name="roottuber" localSheetId="10">[1]roottuber!#REF!</definedName>
    <definedName name="roottuber" localSheetId="9">[1]roottuber!#REF!</definedName>
    <definedName name="roottuber" localSheetId="15">[1]roottuber!#REF!</definedName>
    <definedName name="roottuber" localSheetId="17">[1]roottuber!#REF!</definedName>
    <definedName name="roottuber">[1]roottuber!#REF!</definedName>
    <definedName name="Spinach" localSheetId="25">#REF!</definedName>
    <definedName name="Spinach" localSheetId="26">#REF!</definedName>
    <definedName name="Spinach" localSheetId="39">#REF!</definedName>
    <definedName name="Spinach" localSheetId="36">#REF!</definedName>
    <definedName name="Spinach" localSheetId="34">#REF!</definedName>
    <definedName name="Spinach" localSheetId="35">#REF!</definedName>
    <definedName name="Spinach" localSheetId="2">#REF!</definedName>
    <definedName name="Spinach" localSheetId="10">#REF!</definedName>
    <definedName name="Spinach" localSheetId="9">#REF!</definedName>
    <definedName name="Spinach" localSheetId="15">#REF!</definedName>
    <definedName name="Spinach" localSheetId="17">#REF!</definedName>
    <definedName name="Spinach">#REF!</definedName>
    <definedName name="Squash" localSheetId="25">#REF!</definedName>
    <definedName name="Squash" localSheetId="26">#REF!</definedName>
    <definedName name="Squash" localSheetId="39">#REF!</definedName>
    <definedName name="Squash" localSheetId="36">#REF!</definedName>
    <definedName name="Squash" localSheetId="34">#REF!</definedName>
    <definedName name="Squash" localSheetId="35">#REF!</definedName>
    <definedName name="Squash" localSheetId="2">#REF!</definedName>
    <definedName name="Squash" localSheetId="10">#REF!</definedName>
    <definedName name="Squash" localSheetId="9">#REF!</definedName>
    <definedName name="Squash" localSheetId="15">#REF!</definedName>
    <definedName name="Squash" localSheetId="17">#REF!</definedName>
    <definedName name="Squash">#REF!</definedName>
    <definedName name="Strawberry" localSheetId="25">#REF!</definedName>
    <definedName name="Strawberry" localSheetId="26">#REF!</definedName>
    <definedName name="Strawberry" localSheetId="39">#REF!</definedName>
    <definedName name="Strawberry" localSheetId="36">#REF!</definedName>
    <definedName name="Strawberry" localSheetId="34">#REF!</definedName>
    <definedName name="Strawberry" localSheetId="35">#REF!</definedName>
    <definedName name="Strawberry" localSheetId="2">#REF!</definedName>
    <definedName name="Strawberry" localSheetId="10">#REF!</definedName>
    <definedName name="Strawberry" localSheetId="9">#REF!</definedName>
    <definedName name="Strawberry" localSheetId="15">#REF!</definedName>
    <definedName name="Strawberry" localSheetId="17">#REF!</definedName>
    <definedName name="Strawberry">#REF!</definedName>
    <definedName name="temp" localSheetId="39">'[1]1 - Apple'!#REF!</definedName>
    <definedName name="temp" localSheetId="2">'[1]1 - Apple'!#REF!</definedName>
    <definedName name="temp">'[1]1 - Apple'!#REF!</definedName>
    <definedName name="Tomato" localSheetId="25">#REF!</definedName>
    <definedName name="Tomato" localSheetId="26">#REF!</definedName>
    <definedName name="Tomato" localSheetId="39">#REF!</definedName>
    <definedName name="Tomato" localSheetId="36">#REF!</definedName>
    <definedName name="Tomato" localSheetId="34">#REF!</definedName>
    <definedName name="Tomato" localSheetId="35">#REF!</definedName>
    <definedName name="Tomato" localSheetId="2">#REF!</definedName>
    <definedName name="Tomato" localSheetId="10">#REF!</definedName>
    <definedName name="Tomato" localSheetId="9">#REF!</definedName>
    <definedName name="Tomato" localSheetId="15">#REF!</definedName>
    <definedName name="Tomato" localSheetId="17">#REF!</definedName>
    <definedName name="Tomato">#REF!</definedName>
  </definedNames>
  <calcPr calcId="145621"/>
</workbook>
</file>

<file path=xl/calcChain.xml><?xml version="1.0" encoding="utf-8"?>
<calcChain xmlns="http://schemas.openxmlformats.org/spreadsheetml/2006/main">
  <c r="B9" i="70" l="1"/>
  <c r="B2" i="85" l="1"/>
  <c r="B2" i="84"/>
  <c r="B2" i="82"/>
  <c r="B2" i="83"/>
  <c r="B2" i="81"/>
  <c r="B2" i="80"/>
  <c r="B2" i="86"/>
  <c r="B2" i="87"/>
  <c r="B2" i="104"/>
  <c r="K4" i="105" l="1"/>
  <c r="J4" i="105"/>
  <c r="I4" i="105"/>
  <c r="H4" i="105"/>
  <c r="G4" i="105"/>
  <c r="F4" i="105"/>
  <c r="E4" i="105"/>
  <c r="D4" i="105"/>
  <c r="C4" i="105"/>
  <c r="B4" i="105"/>
  <c r="K4" i="106"/>
  <c r="J4" i="106"/>
  <c r="I4" i="106"/>
  <c r="H4" i="106"/>
  <c r="G4" i="106"/>
  <c r="F4" i="106"/>
  <c r="E4" i="106"/>
  <c r="D4" i="106"/>
  <c r="C4" i="106"/>
  <c r="B4" i="106"/>
  <c r="J4" i="104"/>
  <c r="I4" i="104"/>
  <c r="H4" i="104"/>
  <c r="G4" i="104"/>
  <c r="F4" i="104"/>
  <c r="E4" i="104"/>
  <c r="D4" i="104"/>
  <c r="C4" i="104"/>
  <c r="B4" i="104"/>
  <c r="B2" i="105"/>
  <c r="B2" i="106"/>
  <c r="B2" i="97"/>
  <c r="B2" i="98"/>
  <c r="B2" i="99"/>
  <c r="B2" i="100"/>
  <c r="B2" i="101"/>
  <c r="B2" i="102"/>
  <c r="J3" i="103" l="1"/>
  <c r="I3" i="103"/>
  <c r="H3" i="103"/>
  <c r="G3" i="103"/>
  <c r="F3" i="103"/>
  <c r="E3" i="103"/>
  <c r="D3" i="103"/>
  <c r="C3" i="103"/>
  <c r="B3" i="103"/>
  <c r="J3" i="102"/>
  <c r="I3" i="102"/>
  <c r="H3" i="102"/>
  <c r="G3" i="102"/>
  <c r="F3" i="102"/>
  <c r="E3" i="102"/>
  <c r="D3" i="102"/>
  <c r="C3" i="102"/>
  <c r="B3" i="102"/>
  <c r="J3" i="100"/>
  <c r="J3" i="101" s="1"/>
  <c r="I3" i="100"/>
  <c r="I3" i="101" s="1"/>
  <c r="H3" i="100"/>
  <c r="H3" i="101" s="1"/>
  <c r="G3" i="100"/>
  <c r="G3" i="101" s="1"/>
  <c r="F3" i="100"/>
  <c r="F3" i="101" s="1"/>
  <c r="E3" i="100"/>
  <c r="E3" i="101" s="1"/>
  <c r="D3" i="100"/>
  <c r="D3" i="101" s="1"/>
  <c r="C3" i="100"/>
  <c r="C3" i="101" s="1"/>
  <c r="B3" i="100"/>
  <c r="B3" i="101" s="1"/>
  <c r="J3" i="99"/>
  <c r="I3" i="99"/>
  <c r="H3" i="99"/>
  <c r="G3" i="99"/>
  <c r="F3" i="99"/>
  <c r="E3" i="99"/>
  <c r="D3" i="99"/>
  <c r="C3" i="99"/>
  <c r="B3" i="99"/>
  <c r="J3" i="98"/>
  <c r="I3" i="98"/>
  <c r="H3" i="98"/>
  <c r="G3" i="98"/>
  <c r="F3" i="98"/>
  <c r="E3" i="98"/>
  <c r="D3" i="98"/>
  <c r="C3" i="98"/>
  <c r="B3" i="98"/>
  <c r="J3" i="97"/>
  <c r="I3" i="97"/>
  <c r="H3" i="97"/>
  <c r="G3" i="97"/>
  <c r="F3" i="97"/>
  <c r="E3" i="97"/>
  <c r="D3" i="97"/>
  <c r="C3" i="97"/>
  <c r="B3" i="97"/>
  <c r="K4" i="95" l="1"/>
  <c r="J4" i="95"/>
  <c r="I4" i="95"/>
  <c r="H4" i="95"/>
  <c r="G4" i="95"/>
  <c r="F4" i="95"/>
  <c r="E4" i="95"/>
  <c r="D4" i="95"/>
  <c r="C4" i="95"/>
  <c r="B4" i="95"/>
  <c r="K4" i="94"/>
  <c r="J4" i="94"/>
  <c r="I4" i="94"/>
  <c r="H4" i="94"/>
  <c r="G4" i="94"/>
  <c r="F4" i="94"/>
  <c r="E4" i="94"/>
  <c r="D4" i="94"/>
  <c r="C4" i="94"/>
  <c r="B4" i="94"/>
  <c r="K4" i="93"/>
  <c r="J4" i="93"/>
  <c r="I4" i="93"/>
  <c r="H4" i="93"/>
  <c r="G4" i="93"/>
  <c r="F4" i="93"/>
  <c r="E4" i="93"/>
  <c r="D4" i="93"/>
  <c r="C4" i="93"/>
  <c r="B4" i="93"/>
  <c r="K4" i="92"/>
  <c r="J4" i="92"/>
  <c r="I4" i="92"/>
  <c r="H4" i="92"/>
  <c r="G4" i="92"/>
  <c r="F4" i="92"/>
  <c r="E4" i="92"/>
  <c r="D4" i="92"/>
  <c r="C4" i="92"/>
  <c r="B4" i="92"/>
  <c r="K4" i="91"/>
  <c r="G4" i="91"/>
  <c r="C4" i="91"/>
  <c r="K4" i="90"/>
  <c r="J4" i="90"/>
  <c r="J4" i="91" s="1"/>
  <c r="I4" i="90"/>
  <c r="I4" i="91" s="1"/>
  <c r="H4" i="90"/>
  <c r="H4" i="91" s="1"/>
  <c r="G4" i="90"/>
  <c r="F4" i="90"/>
  <c r="F4" i="91" s="1"/>
  <c r="E4" i="90"/>
  <c r="E4" i="91" s="1"/>
  <c r="D4" i="90"/>
  <c r="D4" i="91" s="1"/>
  <c r="C4" i="90"/>
  <c r="B4" i="90"/>
  <c r="B4" i="91" s="1"/>
  <c r="J4" i="87"/>
  <c r="I4" i="87"/>
  <c r="H4" i="87"/>
  <c r="G4" i="87"/>
  <c r="F4" i="87"/>
  <c r="E4" i="87"/>
  <c r="D4" i="87"/>
  <c r="C4" i="87"/>
  <c r="B4" i="87"/>
  <c r="J4" i="86"/>
  <c r="I4" i="86"/>
  <c r="H4" i="86"/>
  <c r="G4" i="86"/>
  <c r="F4" i="86"/>
  <c r="E4" i="86"/>
  <c r="D4" i="86"/>
  <c r="C4" i="86"/>
  <c r="B4" i="86"/>
  <c r="J4" i="85"/>
  <c r="I4" i="85"/>
  <c r="H4" i="85"/>
  <c r="G4" i="85"/>
  <c r="F4" i="85"/>
  <c r="E4" i="85"/>
  <c r="D4" i="85"/>
  <c r="C4" i="85"/>
  <c r="B4" i="85"/>
  <c r="J4" i="84"/>
  <c r="I4" i="84"/>
  <c r="H4" i="84"/>
  <c r="G4" i="84"/>
  <c r="F4" i="84"/>
  <c r="E4" i="84"/>
  <c r="D4" i="84"/>
  <c r="C4" i="84"/>
  <c r="B4" i="84"/>
  <c r="J4" i="83"/>
  <c r="I4" i="83"/>
  <c r="H4" i="83"/>
  <c r="G4" i="83"/>
  <c r="F4" i="83"/>
  <c r="E4" i="83"/>
  <c r="D4" i="83"/>
  <c r="C4" i="83"/>
  <c r="B4" i="83"/>
  <c r="J4" i="82"/>
  <c r="I4" i="82"/>
  <c r="H4" i="82"/>
  <c r="G4" i="82"/>
  <c r="F4" i="82"/>
  <c r="E4" i="82"/>
  <c r="D4" i="82"/>
  <c r="C4" i="82"/>
  <c r="B4" i="82"/>
  <c r="J4" i="81"/>
  <c r="I4" i="81"/>
  <c r="H4" i="81"/>
  <c r="G4" i="81"/>
  <c r="F4" i="81"/>
  <c r="E4" i="81"/>
  <c r="D4" i="81"/>
  <c r="C4" i="81"/>
  <c r="B4" i="81"/>
  <c r="A41" i="41" l="1"/>
  <c r="A2" i="30" l="1"/>
  <c r="A39" i="41" l="1"/>
  <c r="A38" i="41" l="1"/>
  <c r="E201" i="21"/>
  <c r="E207" i="21" s="1"/>
  <c r="B53" i="41" l="1"/>
  <c r="A40" i="41" s="1"/>
  <c r="D207" i="21"/>
  <c r="C207" i="21"/>
  <c r="B207" i="21"/>
  <c r="A3" i="30" l="1"/>
  <c r="A51" i="41"/>
  <c r="A50" i="41"/>
  <c r="A49" i="41"/>
  <c r="A48" i="41"/>
  <c r="A47" i="41"/>
  <c r="A46" i="41"/>
  <c r="A45" i="41"/>
  <c r="A44" i="41"/>
  <c r="A43" i="41"/>
  <c r="A42" i="41"/>
  <c r="A1" i="21"/>
  <c r="A25" i="41"/>
  <c r="A13" i="41"/>
  <c r="A1" i="41"/>
  <c r="A4" i="30" l="1"/>
  <c r="A5" i="30" s="1"/>
  <c r="A6" i="30" s="1"/>
  <c r="A7" i="30" s="1"/>
  <c r="A8" i="30" s="1"/>
  <c r="A9" i="30" s="1"/>
  <c r="B13" i="30"/>
  <c r="B14" i="30" s="1"/>
  <c r="B15" i="30" s="1"/>
  <c r="B3" i="30"/>
  <c r="B4" i="30" s="1"/>
  <c r="B5" i="30" s="1"/>
  <c r="B6" i="30" l="1"/>
  <c r="B16" i="30"/>
  <c r="B17" i="30" s="1"/>
  <c r="B18" i="30" s="1"/>
  <c r="B19" i="30" s="1"/>
  <c r="B7" i="30"/>
  <c r="B8" i="30" l="1"/>
  <c r="B11" i="30"/>
  <c r="B9" i="30" l="1"/>
  <c r="B1" i="30" l="1"/>
</calcChain>
</file>

<file path=xl/sharedStrings.xml><?xml version="1.0" encoding="utf-8"?>
<sst xmlns="http://schemas.openxmlformats.org/spreadsheetml/2006/main" count="4115" uniqueCount="1028">
  <si>
    <t>Country</t>
  </si>
  <si>
    <t>Entered (MTs)</t>
  </si>
  <si>
    <t>Shares of Actions Taken</t>
  </si>
  <si>
    <t>Exporter</t>
  </si>
  <si>
    <t>Imports (MTs)</t>
  </si>
  <si>
    <t>Action Rate</t>
  </si>
  <si>
    <t>Fumigation Share</t>
  </si>
  <si>
    <t>Destroyed Share</t>
  </si>
  <si>
    <t>Other Action Share</t>
  </si>
  <si>
    <t>Cold Treatment Share</t>
  </si>
  <si>
    <t>Returned Share</t>
  </si>
  <si>
    <t>Action Taken</t>
  </si>
  <si>
    <t>Shares of Risks Present</t>
  </si>
  <si>
    <t>Risk Rate</t>
  </si>
  <si>
    <t>Risk Present</t>
  </si>
  <si>
    <t>Contamination</t>
  </si>
  <si>
    <t xml:space="preserve">Prohibited Product </t>
  </si>
  <si>
    <t xml:space="preserve">Production </t>
  </si>
  <si>
    <t xml:space="preserve">Total exports </t>
  </si>
  <si>
    <t>Export value</t>
  </si>
  <si>
    <t>Import Eligible</t>
  </si>
  <si>
    <t xml:space="preserve">Income Status </t>
  </si>
  <si>
    <t>1,000 metric tons</t>
  </si>
  <si>
    <t>1,000 US$</t>
  </si>
  <si>
    <t xml:space="preserve">Key - Notes and Terms </t>
  </si>
  <si>
    <t xml:space="preserve">Country </t>
  </si>
  <si>
    <t xml:space="preserve">Eligibility </t>
  </si>
  <si>
    <t xml:space="preserve">NARP Eligibility </t>
  </si>
  <si>
    <t>Production - Metric Tons</t>
  </si>
  <si>
    <t xml:space="preserve">Production data recorded by FAO </t>
  </si>
  <si>
    <t>Exports - Metric Tons</t>
  </si>
  <si>
    <t xml:space="preserve">Export data recorded by FAO </t>
  </si>
  <si>
    <t xml:space="preserve">Export - Value in Dollars </t>
  </si>
  <si>
    <t xml:space="preserve">n.d. </t>
  </si>
  <si>
    <t xml:space="preserve">"No Data" indicates that no data was available from FAO stat on Production and Trade. </t>
  </si>
  <si>
    <t xml:space="preserve">Source Data </t>
  </si>
  <si>
    <r>
      <rPr>
        <b/>
        <i/>
        <sz val="10"/>
        <rFont val="Arial"/>
        <family val="2"/>
      </rPr>
      <t>Food and Agricultural Organization (FAO), United Nations</t>
    </r>
    <r>
      <rPr>
        <sz val="10"/>
        <rFont val="Arial"/>
        <family val="2"/>
      </rPr>
      <t xml:space="preserve"> - This data is drawn from the FAO Stat Website Section of Crop Trade and Production (www.faostat.fao.org).</t>
    </r>
  </si>
  <si>
    <r>
      <rPr>
        <b/>
        <i/>
        <sz val="10"/>
        <rFont val="Arial"/>
        <family val="2"/>
      </rPr>
      <t>Animal and Plant Health Inspection Service (APHIS), United States Department of Agriculture</t>
    </r>
    <r>
      <rPr>
        <b/>
        <sz val="10"/>
        <rFont val="Arial"/>
        <family val="2"/>
      </rPr>
      <t xml:space="preserve"> </t>
    </r>
    <r>
      <rPr>
        <sz val="10"/>
        <rFont val="Arial"/>
        <family val="2"/>
      </rPr>
      <t>- This data is drawn from import regulations recorded at their Fruit and Vegetable Import Requirements website (FAVIR, www.aphis.usda.gov/favir).</t>
    </r>
  </si>
  <si>
    <t xml:space="preserve">Disaggregated Risk Rates: </t>
  </si>
  <si>
    <t xml:space="preserve">Disaggregated Action Rates: </t>
  </si>
  <si>
    <t xml:space="preserve">Country Names concording differing defintions from APHIS, Customs, and FAO Data. </t>
  </si>
  <si>
    <t xml:space="preserve">Countries eligible to ship to the United States as of June 2014. </t>
  </si>
  <si>
    <t xml:space="preserve">Country is eligible to ship in the National Agricultural Release Program as of June 2014 </t>
  </si>
  <si>
    <t>Income status according to the World Bank classification as of 2014.</t>
  </si>
  <si>
    <t>All Commodities</t>
  </si>
  <si>
    <t xml:space="preserve">Top 10 World Producers by Volume: </t>
  </si>
  <si>
    <t>Year</t>
  </si>
  <si>
    <r>
      <rPr>
        <b/>
        <i/>
        <sz val="10"/>
        <rFont val="Arial"/>
        <family val="2"/>
      </rPr>
      <t xml:space="preserve">World Bank </t>
    </r>
    <r>
      <rPr>
        <b/>
        <sz val="10"/>
        <rFont val="Arial"/>
        <family val="2"/>
      </rPr>
      <t>-</t>
    </r>
    <r>
      <rPr>
        <sz val="10"/>
        <rFont val="Arial"/>
        <family val="2"/>
      </rPr>
      <t xml:space="preserve"> This data is drawn from the Country and Lending Group Classifications (http://data.worldbank.org/about/country-and-lending-groups).  Taiwan 's high income status is inferred from data of the International Monetary fund.  </t>
    </r>
  </si>
  <si>
    <t>Percent Eligible</t>
  </si>
  <si>
    <t xml:space="preserve">Total </t>
  </si>
  <si>
    <t>U.S. Production</t>
  </si>
  <si>
    <t xml:space="preserve">Top 10 World Exporters by Volume: </t>
  </si>
  <si>
    <t xml:space="preserve">Top 10 World Exporters by Value: </t>
  </si>
  <si>
    <t xml:space="preserve">U.S. Volume Import Share by Source: </t>
  </si>
  <si>
    <t xml:space="preserve">Aggregate Tariff, Action, and Risk Rates: </t>
  </si>
  <si>
    <t xml:space="preserve">Notes on Import Regulations </t>
  </si>
  <si>
    <t xml:space="preserve">Notes on Statistics </t>
  </si>
  <si>
    <t>Import Regulations</t>
  </si>
  <si>
    <t xml:space="preserve">Import Regulations: </t>
  </si>
  <si>
    <t>Top 10 World Producers by Volume</t>
  </si>
  <si>
    <t>Top 10 World Exporters by Volume</t>
  </si>
  <si>
    <t>Top 10 World Exporters by Value</t>
  </si>
  <si>
    <t>U.S. Volume Import Share by Source</t>
  </si>
  <si>
    <t xml:space="preserve">About This Product </t>
  </si>
  <si>
    <t>Overview</t>
  </si>
  <si>
    <t>Documentation</t>
  </si>
  <si>
    <r>
      <rPr>
        <b/>
        <i/>
        <sz val="10"/>
        <rFont val="Arial"/>
        <family val="2"/>
      </rPr>
      <t>Economic Research Service (ERS), United States Department of Agriculture</t>
    </r>
    <r>
      <rPr>
        <b/>
        <sz val="10"/>
        <rFont val="Arial"/>
        <family val="2"/>
      </rPr>
      <t xml:space="preserve"> - Average t</t>
    </r>
    <r>
      <rPr>
        <sz val="10"/>
        <rFont val="Arial"/>
        <family val="2"/>
      </rPr>
      <t>ariff rate data is organized by John Wainio  of ERS.</t>
    </r>
  </si>
  <si>
    <t xml:space="preserve">Actionable Pests </t>
  </si>
  <si>
    <t>Phyto Descrepancy</t>
  </si>
  <si>
    <t>Wood Packing Material Violation</t>
  </si>
  <si>
    <t>Unknown Pest</t>
  </si>
  <si>
    <t>Website Material</t>
  </si>
  <si>
    <t>Apricot</t>
  </si>
  <si>
    <t>Ports Allowed</t>
  </si>
  <si>
    <t xml:space="preserve">Permitted Import </t>
  </si>
  <si>
    <t>Destination Restriction</t>
  </si>
  <si>
    <t>Origin Restriction</t>
  </si>
  <si>
    <t>Phyto  Certificate Required</t>
  </si>
  <si>
    <t>Preclearance Possible</t>
  </si>
  <si>
    <t>Treatment Required</t>
  </si>
  <si>
    <t>Origin Release From Treatment</t>
  </si>
  <si>
    <t>Phyto Release From Treatment</t>
  </si>
  <si>
    <t>T101 - Methyl Bromide</t>
  </si>
  <si>
    <t>T102 - Hot Water Dip</t>
  </si>
  <si>
    <t>T103 - Hot Air</t>
  </si>
  <si>
    <t>T104 - Methyl Bromide</t>
  </si>
  <si>
    <t>T105 - Irradiation</t>
  </si>
  <si>
    <t>T106 - Vapor Heat</t>
  </si>
  <si>
    <t xml:space="preserve">T107 - Cold Treatment </t>
  </si>
  <si>
    <t>T108 -Fumigation then Cold  Treatment</t>
  </si>
  <si>
    <t>T109 - Cold Treament then fumigation</t>
  </si>
  <si>
    <t>T110 -Quick Freeze</t>
  </si>
  <si>
    <t xml:space="preserve">           Notes</t>
  </si>
  <si>
    <t>Argentina</t>
  </si>
  <si>
    <t>All</t>
  </si>
  <si>
    <t>Yes</t>
  </si>
  <si>
    <t>Belgium</t>
  </si>
  <si>
    <t>NA</t>
  </si>
  <si>
    <t/>
  </si>
  <si>
    <t>Canada</t>
  </si>
  <si>
    <t>Chile</t>
  </si>
  <si>
    <t>Haiti</t>
  </si>
  <si>
    <t>Israel</t>
  </si>
  <si>
    <t>Mexico</t>
  </si>
  <si>
    <t>Pest free areas</t>
  </si>
  <si>
    <t>Morocco</t>
  </si>
  <si>
    <t>New Zealand</t>
  </si>
  <si>
    <t>South Africa</t>
  </si>
  <si>
    <t>Continental US</t>
  </si>
  <si>
    <t>Spain</t>
  </si>
  <si>
    <t>From Continental Spain only</t>
  </si>
  <si>
    <t>Zimbabwe</t>
  </si>
  <si>
    <r>
      <t xml:space="preserve">Species:  </t>
    </r>
    <r>
      <rPr>
        <i/>
        <sz val="11"/>
        <color theme="1"/>
        <rFont val="Calibri"/>
        <family val="2"/>
        <scheme val="minor"/>
      </rPr>
      <t>Prunus Armeniaca</t>
    </r>
  </si>
  <si>
    <t>Ukraine</t>
  </si>
  <si>
    <t>China</t>
  </si>
  <si>
    <t>France</t>
  </si>
  <si>
    <t>Pakistan</t>
  </si>
  <si>
    <t>Iran</t>
  </si>
  <si>
    <t>Italy</t>
  </si>
  <si>
    <t>Algeria</t>
  </si>
  <si>
    <t>Uzbekistan</t>
  </si>
  <si>
    <t>Turkey</t>
  </si>
  <si>
    <t>United States of America</t>
  </si>
  <si>
    <t>Armenia</t>
  </si>
  <si>
    <t>Kyrgyzstan</t>
  </si>
  <si>
    <t>Greece</t>
  </si>
  <si>
    <t>Austria</t>
  </si>
  <si>
    <t>Afghanistan</t>
  </si>
  <si>
    <t>No</t>
  </si>
  <si>
    <t>Low income</t>
  </si>
  <si>
    <t>Albania</t>
  </si>
  <si>
    <t>Upper middle income</t>
  </si>
  <si>
    <t>American Samoa</t>
  </si>
  <si>
    <t>Angola</t>
  </si>
  <si>
    <t>Antigua and Barbuda</t>
  </si>
  <si>
    <t>High income: nonOECD</t>
  </si>
  <si>
    <t>Lower middle income</t>
  </si>
  <si>
    <t>Aruba</t>
  </si>
  <si>
    <t>Australia</t>
  </si>
  <si>
    <t>High income: OECD</t>
  </si>
  <si>
    <t>Azerbaijan</t>
  </si>
  <si>
    <t>Bahamas</t>
  </si>
  <si>
    <t>Bahrain</t>
  </si>
  <si>
    <t>Bangladesh</t>
  </si>
  <si>
    <t>Barbados</t>
  </si>
  <si>
    <t>Belarus</t>
  </si>
  <si>
    <t>Belize</t>
  </si>
  <si>
    <t>Benin</t>
  </si>
  <si>
    <t>Bermuda</t>
  </si>
  <si>
    <t>Bhutan</t>
  </si>
  <si>
    <t>Bolivia</t>
  </si>
  <si>
    <t>Bosnia and Herzegovina</t>
  </si>
  <si>
    <t>Botswana</t>
  </si>
  <si>
    <t>Brazil</t>
  </si>
  <si>
    <t>Brunei Darussalam</t>
  </si>
  <si>
    <t>Bulgaria</t>
  </si>
  <si>
    <t>Burkina Faso</t>
  </si>
  <si>
    <t>Burundi</t>
  </si>
  <si>
    <t>Cambodia</t>
  </si>
  <si>
    <t>Cameroon</t>
  </si>
  <si>
    <t>Cayman Islands</t>
  </si>
  <si>
    <t>Central African Republic</t>
  </si>
  <si>
    <t>Chad</t>
  </si>
  <si>
    <t>Colombia</t>
  </si>
  <si>
    <t>Comoros</t>
  </si>
  <si>
    <t>Congo</t>
  </si>
  <si>
    <t>Costa Rica</t>
  </si>
  <si>
    <t>Croatia</t>
  </si>
  <si>
    <t>Cuba</t>
  </si>
  <si>
    <t>Cyprus</t>
  </si>
  <si>
    <t>Czech Republic</t>
  </si>
  <si>
    <t>Côte D'Ivoire</t>
  </si>
  <si>
    <t>Dem. Republic of the Congo</t>
  </si>
  <si>
    <t>Denmark</t>
  </si>
  <si>
    <t>Djibouti</t>
  </si>
  <si>
    <t>Dominica</t>
  </si>
  <si>
    <t>Dominican Rep.</t>
  </si>
  <si>
    <t>Ecuador</t>
  </si>
  <si>
    <t>Egypt</t>
  </si>
  <si>
    <t>El Salvador</t>
  </si>
  <si>
    <t>Equatorial Guinea</t>
  </si>
  <si>
    <t>Estonia</t>
  </si>
  <si>
    <t>Ethiopia</t>
  </si>
  <si>
    <t>Fiji</t>
  </si>
  <si>
    <t>Finland</t>
  </si>
  <si>
    <t>French Polynesia</t>
  </si>
  <si>
    <t>Gabon</t>
  </si>
  <si>
    <t>Gambia</t>
  </si>
  <si>
    <t>Georgia</t>
  </si>
  <si>
    <t>Germany</t>
  </si>
  <si>
    <t>Ghana</t>
  </si>
  <si>
    <t>Grenada</t>
  </si>
  <si>
    <t>Guadeloupe</t>
  </si>
  <si>
    <t>Guatemala</t>
  </si>
  <si>
    <t>Guinea</t>
  </si>
  <si>
    <t>Guinea-Bissau</t>
  </si>
  <si>
    <t>Guyana</t>
  </si>
  <si>
    <t>Honduras</t>
  </si>
  <si>
    <t>Hong Kong</t>
  </si>
  <si>
    <t>Hungary</t>
  </si>
  <si>
    <t>Iceland</t>
  </si>
  <si>
    <t>India</t>
  </si>
  <si>
    <t>Indonesia</t>
  </si>
  <si>
    <t>Iraq</t>
  </si>
  <si>
    <t>Ireland</t>
  </si>
  <si>
    <t>Jamaica</t>
  </si>
  <si>
    <t>Japan</t>
  </si>
  <si>
    <t>Jordan</t>
  </si>
  <si>
    <t>Kazakhstan</t>
  </si>
  <si>
    <t>Kenya</t>
  </si>
  <si>
    <t>Kiribati</t>
  </si>
  <si>
    <t>Kuwait</t>
  </si>
  <si>
    <t>Laos</t>
  </si>
  <si>
    <t>Latvia</t>
  </si>
  <si>
    <t>Lebanon</t>
  </si>
  <si>
    <t>Lesotho</t>
  </si>
  <si>
    <t>Liberia</t>
  </si>
  <si>
    <t>Libya</t>
  </si>
  <si>
    <t>Liechtenstein</t>
  </si>
  <si>
    <t>Lithuania</t>
  </si>
  <si>
    <t>Luxembourg</t>
  </si>
  <si>
    <t>Macao</t>
  </si>
  <si>
    <t>Macedonia</t>
  </si>
  <si>
    <t>Madagascar</t>
  </si>
  <si>
    <t>Malawi</t>
  </si>
  <si>
    <t>Malaysia</t>
  </si>
  <si>
    <t>Maldives</t>
  </si>
  <si>
    <t>Mali</t>
  </si>
  <si>
    <t>Malta</t>
  </si>
  <si>
    <t>Martinique</t>
  </si>
  <si>
    <t>Mauritania</t>
  </si>
  <si>
    <t>Mauritius</t>
  </si>
  <si>
    <t>Micronesia</t>
  </si>
  <si>
    <t>Moldova</t>
  </si>
  <si>
    <t>Mongolia</t>
  </si>
  <si>
    <t>Montenegro</t>
  </si>
  <si>
    <t>Montserrat</t>
  </si>
  <si>
    <t>Mozambique</t>
  </si>
  <si>
    <t>Myanmar</t>
  </si>
  <si>
    <t>Namibia</t>
  </si>
  <si>
    <t>Nepal</t>
  </si>
  <si>
    <t>New Caledonia</t>
  </si>
  <si>
    <t>Nicaragua</t>
  </si>
  <si>
    <t>Niger</t>
  </si>
  <si>
    <t>Nigeria</t>
  </si>
  <si>
    <t>North Korea</t>
  </si>
  <si>
    <t>Norway</t>
  </si>
  <si>
    <t>Oman</t>
  </si>
  <si>
    <t>Palestine (West Bank/Gaza)</t>
  </si>
  <si>
    <t>Panama</t>
  </si>
  <si>
    <t>Papua New Guinea</t>
  </si>
  <si>
    <t>Paraguay</t>
  </si>
  <si>
    <t>Peru</t>
  </si>
  <si>
    <t>Philippines</t>
  </si>
  <si>
    <t>Poland</t>
  </si>
  <si>
    <t>Portugal</t>
  </si>
  <si>
    <t>Qatar</t>
  </si>
  <si>
    <t>Republic of Korea</t>
  </si>
  <si>
    <t>Romania</t>
  </si>
  <si>
    <t>Russia</t>
  </si>
  <si>
    <t>Rwanda</t>
  </si>
  <si>
    <t>Saint Kitts and Nevis</t>
  </si>
  <si>
    <t>Saint Lucia</t>
  </si>
  <si>
    <t>Saint Pierre and Miquelon</t>
  </si>
  <si>
    <t>Saint Vincent and the Grenadines</t>
  </si>
  <si>
    <t>Samoa</t>
  </si>
  <si>
    <t>Sao Tome and Principe</t>
  </si>
  <si>
    <t>Saudi Arabia</t>
  </si>
  <si>
    <t>Senegal</t>
  </si>
  <si>
    <t>Serbia</t>
  </si>
  <si>
    <t>Seychelles</t>
  </si>
  <si>
    <t>Sierra Leone</t>
  </si>
  <si>
    <t>Singapore</t>
  </si>
  <si>
    <t>Slovakia</t>
  </si>
  <si>
    <t>Slovenia</t>
  </si>
  <si>
    <t>Solomon Islands</t>
  </si>
  <si>
    <t>Somalia</t>
  </si>
  <si>
    <t>Sri Lanka</t>
  </si>
  <si>
    <t>Sudan</t>
  </si>
  <si>
    <t>Suriname</t>
  </si>
  <si>
    <t>Swaziland</t>
  </si>
  <si>
    <t>Sweden</t>
  </si>
  <si>
    <t>Switzerland</t>
  </si>
  <si>
    <t>Syria</t>
  </si>
  <si>
    <t>Taiwan</t>
  </si>
  <si>
    <t>Tajikistan</t>
  </si>
  <si>
    <t>Tanzania</t>
  </si>
  <si>
    <t>Thailand</t>
  </si>
  <si>
    <t>Timor-Leste</t>
  </si>
  <si>
    <t>Togo</t>
  </si>
  <si>
    <t>Tonga</t>
  </si>
  <si>
    <t>Trinidad and Tobago</t>
  </si>
  <si>
    <t>Tunisia</t>
  </si>
  <si>
    <t>Turkmenistan</t>
  </si>
  <si>
    <t>Tuvalu</t>
  </si>
  <si>
    <t>Uganda</t>
  </si>
  <si>
    <t>United Arab Emirates</t>
  </si>
  <si>
    <t>United Kingdom</t>
  </si>
  <si>
    <t>Uruguay</t>
  </si>
  <si>
    <t>Vanuatu</t>
  </si>
  <si>
    <t>Venezuela</t>
  </si>
  <si>
    <t>Viet Nam</t>
  </si>
  <si>
    <t>Yemen</t>
  </si>
  <si>
    <t>Zambia</t>
  </si>
  <si>
    <t>Total Eligible Countries</t>
  </si>
  <si>
    <t>Total All Countries</t>
  </si>
  <si>
    <t>Eligible Median</t>
  </si>
  <si>
    <t>Total Median</t>
  </si>
  <si>
    <t>Eligible Mean</t>
  </si>
  <si>
    <t>Total Mean</t>
  </si>
  <si>
    <t>Netherlands</t>
  </si>
  <si>
    <t>Notes on Regulation</t>
  </si>
  <si>
    <t xml:space="preserve">General Note on Treatments:  </t>
  </si>
  <si>
    <t xml:space="preserve">These regulations refer explicitly to the mainland United States comprising the lower 48 states, the District of Columbia, and Alaska but excluding Hawaii, Puerto Rico, Guam, the Central and Northern Mariana Islands.  These excluded areas are islands that are geographically isolated from the mainland.  In general, islands have unique ecologies that necessitate differential and more restrictive regulatory treatment with regard to plant health, both with imports and exports.       </t>
  </si>
  <si>
    <t xml:space="preserve">APHIS regulations also identify which part or parts of the plant are permitted entry.  Our data refers to the plant part most commonly eaten.  In most cases, this causes little confusion.  In some cases, such as onions (both stalk and bulb are eaten) and bananas (the plant leaf is also eaten), the APHIS regulations should be referred to.  </t>
  </si>
  <si>
    <t>Terms</t>
  </si>
  <si>
    <t>Action and Risk Rates</t>
  </si>
  <si>
    <t xml:space="preserve">For 29 commodities in the following, specific action and risk rates are compiled for inspection of commodity imports as recorded in the PPQ 280 database maintained by USDA APHIS.   In this dataset, imported commodities, whether they are inspected or not, are assigned a disposition code along with the quantity imported in kilograms.  The first two letter of the disposition code described the action take,  The second two letters describe the risk (if any) .  The action and risk rates describe the percentages of goods entering the U.S. assigned a disposition code that respectively indicate a pest risk or action taken (other than the release of the good for having no risk).   These rates are disaggregated into the percentages of the respective risks or actions taken.   Further background information are provided in the related 2014 report.   </t>
  </si>
  <si>
    <t xml:space="preserve">NARP Rates </t>
  </si>
  <si>
    <t xml:space="preserve">The NARP program allows shipments of commondities in APHIS designated low risk pathways to entered the U.S. without being inspected for pest risk.  A small portion of shipments, typically less than 10%, are inspeted thoroughly to re-verify that the pathway is low risk.  </t>
  </si>
  <si>
    <t>Preclearance Rates</t>
  </si>
  <si>
    <t xml:space="preserve">Preclearance programs allow goods to be inspected in the country of origin before shipments depart for the U.S.  Their dispositions are not recorded in the PPQ 280 data.  The preclearance rate describes the percentage of imports that enter the U.S. already preclearance. </t>
  </si>
  <si>
    <t>Disposition Codes</t>
  </si>
  <si>
    <t>General category</t>
  </si>
  <si>
    <t>Disposition code</t>
  </si>
  <si>
    <t xml:space="preserve">Description </t>
  </si>
  <si>
    <t>Risk category</t>
  </si>
  <si>
    <t>Action category</t>
  </si>
  <si>
    <t>Included as inspected</t>
  </si>
  <si>
    <t>Included in import totals</t>
  </si>
  <si>
    <t>Destroyed goods</t>
  </si>
  <si>
    <t>DEAP</t>
  </si>
  <si>
    <t xml:space="preserve">Destroyed, Actionable Pest </t>
  </si>
  <si>
    <t>Actionable Pest</t>
  </si>
  <si>
    <t>Destroyed</t>
  </si>
  <si>
    <t>DEAR</t>
  </si>
  <si>
    <t xml:space="preserve">Destroyed, Actionable Pest (NARP*) - an actionable pest is detected during an AQIM+ inspection under NARP Program </t>
  </si>
  <si>
    <t>DECC</t>
  </si>
  <si>
    <t xml:space="preserve">Destroyed , Container Contamination </t>
  </si>
  <si>
    <t>Container Contamination</t>
  </si>
  <si>
    <t>DEPC</t>
  </si>
  <si>
    <t>Destroyed, Product Contamination</t>
  </si>
  <si>
    <t>Product Contamination</t>
  </si>
  <si>
    <t>DEPD</t>
  </si>
  <si>
    <t>Destroyed, Phyto Discrepancy</t>
  </si>
  <si>
    <t>Phyto Discrepancy</t>
  </si>
  <si>
    <t>DEPP</t>
  </si>
  <si>
    <t>Destroyed, Prohibited Product</t>
  </si>
  <si>
    <t>Prohibited Product</t>
  </si>
  <si>
    <t>DEPQ</t>
  </si>
  <si>
    <t>Destroyed, Precautionary - the importer requests the shipment be destroyed because a pest is found that is presumed to be actionable</t>
  </si>
  <si>
    <t>Unknown</t>
  </si>
  <si>
    <t>Fumigated goods</t>
  </si>
  <si>
    <t>FUAP</t>
  </si>
  <si>
    <t xml:space="preserve">Fumigated, Actionable Pest </t>
  </si>
  <si>
    <t>Fumigated</t>
  </si>
  <si>
    <t>FUAR</t>
  </si>
  <si>
    <t xml:space="preserve">Fumigated, Actionable Pest - detected in AQIM inspection under NARP Program </t>
  </si>
  <si>
    <t>FUCC</t>
  </si>
  <si>
    <t xml:space="preserve">Fumigation, Container Contamination </t>
  </si>
  <si>
    <t>FUPC</t>
  </si>
  <si>
    <t>Fumigation, Product Contamination</t>
  </si>
  <si>
    <t>FUPQ</t>
  </si>
  <si>
    <t xml:space="preserve">Fumigation, Precautionary - action taken at discretion of importer because the pest is presumed to be actionable </t>
  </si>
  <si>
    <t>FUPT</t>
  </si>
  <si>
    <t>Fumigation, this treatment is required to be performed as a condition of entry</t>
  </si>
  <si>
    <t>NONE </t>
  </si>
  <si>
    <t>Other action taken</t>
  </si>
  <si>
    <t>OTAP</t>
  </si>
  <si>
    <t xml:space="preserve">Other Action Taken, Actionable Pest </t>
  </si>
  <si>
    <t>Other Action Taken</t>
  </si>
  <si>
    <t>OTAR</t>
  </si>
  <si>
    <t xml:space="preserve">Other Action Taken, Actionable Pest detected in AQIM inspection under NARP Program </t>
  </si>
  <si>
    <t>OTCC</t>
  </si>
  <si>
    <t xml:space="preserve">Other Action Taken, Container Contamination </t>
  </si>
  <si>
    <t>OTPC</t>
  </si>
  <si>
    <t>Other Action Taken, Product Contamination</t>
  </si>
  <si>
    <t>OTPD</t>
  </si>
  <si>
    <t>Other Action Taken, Phyto Discrepancy</t>
  </si>
  <si>
    <t>OTPP</t>
  </si>
  <si>
    <t>Other Action Taken, Prohibited Product</t>
  </si>
  <si>
    <t>OTPQ</t>
  </si>
  <si>
    <t>Other Action Taken, Precautionary - action taken at discretion of inspector because the pest is presumed to be actionable</t>
  </si>
  <si>
    <t xml:space="preserve">Unknown </t>
  </si>
  <si>
    <t>OTPT</t>
  </si>
  <si>
    <t>Other Action Taken, a mandatory (precautionary) treatment is required to be performed as a condition of entry</t>
  </si>
  <si>
    <t>Returned goods</t>
  </si>
  <si>
    <t>RXAP</t>
  </si>
  <si>
    <t>Returned, Actionable Pest</t>
  </si>
  <si>
    <t>Returned</t>
  </si>
  <si>
    <t xml:space="preserve">RXAR </t>
  </si>
  <si>
    <t>Returned, Actionable Pest, NARP Inspection</t>
  </si>
  <si>
    <t>RXCC</t>
  </si>
  <si>
    <t>Returned, Contained Contamination</t>
  </si>
  <si>
    <t>RXPC</t>
  </si>
  <si>
    <t>Returned, Product Contamination</t>
  </si>
  <si>
    <t>RXPD</t>
  </si>
  <si>
    <t>Returned, Phyto Discrepancy</t>
  </si>
  <si>
    <t>RXPP</t>
  </si>
  <si>
    <t>Returned, Prohibited Product</t>
  </si>
  <si>
    <t>RXPQ</t>
  </si>
  <si>
    <t>Returned, Precautionary - action taken at discretion of importer because the pest is presumed to be actionable</t>
  </si>
  <si>
    <t> NONE</t>
  </si>
  <si>
    <t>RXWP</t>
  </si>
  <si>
    <t>Returned, Wood Packing Material Violation</t>
  </si>
  <si>
    <t>Cold-treated goods</t>
  </si>
  <si>
    <t>CTPT</t>
  </si>
  <si>
    <t>Cold Treatment - this treatment is required to be performed as a condition of entry</t>
  </si>
  <si>
    <t>NONE</t>
  </si>
  <si>
    <t xml:space="preserve">No </t>
  </si>
  <si>
    <t>Released goods</t>
  </si>
  <si>
    <t>IRAR</t>
  </si>
  <si>
    <t xml:space="preserve">Inspected and Release, Meets Requirements (NARP Inspection) </t>
  </si>
  <si>
    <t>IRMR</t>
  </si>
  <si>
    <t xml:space="preserve">Inspected and Released, Meets Requirements </t>
  </si>
  <si>
    <t>IRPD</t>
  </si>
  <si>
    <t>Inspected and Released, Phyto Discrepancy</t>
  </si>
  <si>
    <t>CCNA</t>
  </si>
  <si>
    <t>Cargo Clearance, Not Applicable – refers to good cleared with a review of documents or temperature logs in the case of cold treatment.</t>
  </si>
  <si>
    <t> Other codes</t>
  </si>
  <si>
    <t>PCIR</t>
  </si>
  <si>
    <t>Preclearance, Inspected and Released</t>
  </si>
  <si>
    <t>PCNA</t>
  </si>
  <si>
    <t>Preclearance, No Action Taken</t>
  </si>
  <si>
    <t>REAR</t>
  </si>
  <si>
    <t>Released without Inspection Under NARP program</t>
  </si>
  <si>
    <t>TEOC</t>
  </si>
  <si>
    <t>Transit and Export, Other Country</t>
  </si>
  <si>
    <t>IEND</t>
  </si>
  <si>
    <t>Immediate Export, No Diversions</t>
  </si>
  <si>
    <t>AOC</t>
  </si>
  <si>
    <t>Common Name</t>
  </si>
  <si>
    <t xml:space="preserve">APHIS Commodity Name From Inspection Record (From PPQ 280 Data) </t>
  </si>
  <si>
    <t>HTS Code Commodity (8-digit Code)</t>
  </si>
  <si>
    <t>Apple</t>
  </si>
  <si>
    <t>Potatoes</t>
  </si>
  <si>
    <t>07011000</t>
  </si>
  <si>
    <t>07019010</t>
  </si>
  <si>
    <t>Artichoke</t>
  </si>
  <si>
    <t>Globe Artichoke</t>
  </si>
  <si>
    <t>07019050</t>
  </si>
  <si>
    <t>Asparagus</t>
  </si>
  <si>
    <t>Tomato</t>
  </si>
  <si>
    <t>07020020</t>
  </si>
  <si>
    <t>Asparagus, White</t>
  </si>
  <si>
    <t>07020040</t>
  </si>
  <si>
    <t>Avocado</t>
  </si>
  <si>
    <t>07020060</t>
  </si>
  <si>
    <t>Avocado, Sliced</t>
  </si>
  <si>
    <t>Onions and Shallots</t>
  </si>
  <si>
    <t>07031020</t>
  </si>
  <si>
    <t>Banana</t>
  </si>
  <si>
    <t>07031030</t>
  </si>
  <si>
    <t>Cabbage, Brussels Sprouts and other Brassica</t>
  </si>
  <si>
    <t>Brussels Sprouts</t>
  </si>
  <si>
    <t>07031040</t>
  </si>
  <si>
    <t>Cabbage</t>
  </si>
  <si>
    <t>Garlic</t>
  </si>
  <si>
    <t>07032000</t>
  </si>
  <si>
    <t>Chinese Cabbage</t>
  </si>
  <si>
    <t>Cauliflower and Broccoli</t>
  </si>
  <si>
    <t>07041020</t>
  </si>
  <si>
    <t>Chinese Kale</t>
  </si>
  <si>
    <t>07041040</t>
  </si>
  <si>
    <t>False Pak-Choi</t>
  </si>
  <si>
    <t>07041060</t>
  </si>
  <si>
    <t>Kale</t>
  </si>
  <si>
    <t>07042000</t>
  </si>
  <si>
    <t>Kohlrabi</t>
  </si>
  <si>
    <t>07049020</t>
  </si>
  <si>
    <t>Mustard</t>
  </si>
  <si>
    <t>07049040</t>
  </si>
  <si>
    <t>Mustard Greens</t>
  </si>
  <si>
    <t>Lettuce and Other Leafy Greens</t>
  </si>
  <si>
    <t>07051120</t>
  </si>
  <si>
    <t>Pak Choi</t>
  </si>
  <si>
    <t>07051140</t>
  </si>
  <si>
    <t>Rape</t>
  </si>
  <si>
    <t>07051920</t>
  </si>
  <si>
    <t>Rutabaga</t>
  </si>
  <si>
    <t>07051940</t>
  </si>
  <si>
    <t>Savory</t>
  </si>
  <si>
    <t>07052100</t>
  </si>
  <si>
    <t>Carrot</t>
  </si>
  <si>
    <t>07052900</t>
  </si>
  <si>
    <t>Cassava</t>
  </si>
  <si>
    <t>07061005</t>
  </si>
  <si>
    <t>Broccoli</t>
  </si>
  <si>
    <t>07061010</t>
  </si>
  <si>
    <t>Cauliflower</t>
  </si>
  <si>
    <t>07061020</t>
  </si>
  <si>
    <t>Celery</t>
  </si>
  <si>
    <t>Celeriac</t>
  </si>
  <si>
    <t>Roots and Tubers</t>
  </si>
  <si>
    <t>07061040</t>
  </si>
  <si>
    <t>07069020</t>
  </si>
  <si>
    <t>Cherries</t>
  </si>
  <si>
    <t>Cherry</t>
  </si>
  <si>
    <t>07069030</t>
  </si>
  <si>
    <t>Coconut</t>
  </si>
  <si>
    <t>07069040</t>
  </si>
  <si>
    <t>Corn</t>
  </si>
  <si>
    <t>Cucumber</t>
  </si>
  <si>
    <t>07070020</t>
  </si>
  <si>
    <t>07070040</t>
  </si>
  <si>
    <t>West Indian Gherkin</t>
  </si>
  <si>
    <t>07070050</t>
  </si>
  <si>
    <t>Dates</t>
  </si>
  <si>
    <t>Date</t>
  </si>
  <si>
    <t>07070060</t>
  </si>
  <si>
    <t>Palm Fruit</t>
  </si>
  <si>
    <t>Peas</t>
  </si>
  <si>
    <t>07081020</t>
  </si>
  <si>
    <t>Palm Heart</t>
  </si>
  <si>
    <t>07081040</t>
  </si>
  <si>
    <t>Palm Heart, Peeled</t>
  </si>
  <si>
    <t>07091000</t>
  </si>
  <si>
    <t>Eggplant</t>
  </si>
  <si>
    <t>Dwarf Eggplant</t>
  </si>
  <si>
    <t>07092010</t>
  </si>
  <si>
    <t>07092090</t>
  </si>
  <si>
    <t>Figs</t>
  </si>
  <si>
    <t>Fig</t>
  </si>
  <si>
    <t>07093020</t>
  </si>
  <si>
    <t>07093040</t>
  </si>
  <si>
    <t>Garlic Chive</t>
  </si>
  <si>
    <t>07094020</t>
  </si>
  <si>
    <t>Garlic Cloves, Peeled</t>
  </si>
  <si>
    <t>07094040</t>
  </si>
  <si>
    <t>Grapes</t>
  </si>
  <si>
    <t>Grape</t>
  </si>
  <si>
    <t>07094060</t>
  </si>
  <si>
    <t>Guavas, Mangoes and Mangosteens</t>
  </si>
  <si>
    <t>Guava</t>
  </si>
  <si>
    <t>Mushrooms and Truffles</t>
  </si>
  <si>
    <t>07095101</t>
  </si>
  <si>
    <t>Mango</t>
  </si>
  <si>
    <t>07095200</t>
  </si>
  <si>
    <t>Mangosteen</t>
  </si>
  <si>
    <t>07095900</t>
  </si>
  <si>
    <t>Jimacas, Pumpkins, Breadfruit</t>
  </si>
  <si>
    <t>Breadfruit</t>
  </si>
  <si>
    <t>07095910</t>
  </si>
  <si>
    <t>Jicama</t>
  </si>
  <si>
    <t>07095990</t>
  </si>
  <si>
    <t>Pumpkin</t>
  </si>
  <si>
    <t>Peppers</t>
  </si>
  <si>
    <t>07096020</t>
  </si>
  <si>
    <t>Kiwi</t>
  </si>
  <si>
    <t>Baby Kiwi</t>
  </si>
  <si>
    <t>07096040</t>
  </si>
  <si>
    <t>Spinach</t>
  </si>
  <si>
    <t>07097000</t>
  </si>
  <si>
    <t>Lemons and Limes</t>
  </si>
  <si>
    <t>Lemon</t>
  </si>
  <si>
    <t>07099005</t>
  </si>
  <si>
    <t>Lime, Sour</t>
  </si>
  <si>
    <t>Squash</t>
  </si>
  <si>
    <t>07099020</t>
  </si>
  <si>
    <t>Persian Lime</t>
  </si>
  <si>
    <t>Olive</t>
  </si>
  <si>
    <t>07099035</t>
  </si>
  <si>
    <t>Sweet Lime</t>
  </si>
  <si>
    <t>07099045</t>
  </si>
  <si>
    <t>Chicory</t>
  </si>
  <si>
    <t>07099065</t>
  </si>
  <si>
    <t>Lettuce</t>
  </si>
  <si>
    <t>07141020</t>
  </si>
  <si>
    <t>Lettuce, Butterhead</t>
  </si>
  <si>
    <t>07142020</t>
  </si>
  <si>
    <t>Lettuce, Iceberg</t>
  </si>
  <si>
    <t>07149005</t>
  </si>
  <si>
    <t>Lettuce, Romaine</t>
  </si>
  <si>
    <t>07149010</t>
  </si>
  <si>
    <t>Melon</t>
  </si>
  <si>
    <t>Cantaloupe</t>
  </si>
  <si>
    <t>07149020</t>
  </si>
  <si>
    <t>Honeydew Melon</t>
  </si>
  <si>
    <t>07149040</t>
  </si>
  <si>
    <t>Kiwanos Melon</t>
  </si>
  <si>
    <t>08011100</t>
  </si>
  <si>
    <t>08011900</t>
  </si>
  <si>
    <t>Watermelon</t>
  </si>
  <si>
    <t>08030020</t>
  </si>
  <si>
    <t>Mushroom</t>
  </si>
  <si>
    <t>08041020</t>
  </si>
  <si>
    <t>Truffle</t>
  </si>
  <si>
    <t>08041040</t>
  </si>
  <si>
    <t>08041060</t>
  </si>
  <si>
    <t>Green Onion</t>
  </si>
  <si>
    <t>08041080</t>
  </si>
  <si>
    <t>Onion</t>
  </si>
  <si>
    <t>08042040</t>
  </si>
  <si>
    <t>Shallot</t>
  </si>
  <si>
    <t>08042060</t>
  </si>
  <si>
    <t>Oranges</t>
  </si>
  <si>
    <t>Orange</t>
  </si>
  <si>
    <t>08042080</t>
  </si>
  <si>
    <t>Sour Orange</t>
  </si>
  <si>
    <t>Pineapple</t>
  </si>
  <si>
    <t>08043020</t>
  </si>
  <si>
    <t>Sweet Orange</t>
  </si>
  <si>
    <t>08043040</t>
  </si>
  <si>
    <t>Unshu Orange</t>
  </si>
  <si>
    <t>08043060</t>
  </si>
  <si>
    <t>Papaya</t>
  </si>
  <si>
    <t>08044000</t>
  </si>
  <si>
    <t>Peaches</t>
  </si>
  <si>
    <t>Nectarine</t>
  </si>
  <si>
    <t>08045040</t>
  </si>
  <si>
    <t>Peach</t>
  </si>
  <si>
    <t>08045060</t>
  </si>
  <si>
    <t>Pears and Quinces</t>
  </si>
  <si>
    <t>Chinese Sand Pear</t>
  </si>
  <si>
    <t>08051000</t>
  </si>
  <si>
    <t>Fragrant Pear</t>
  </si>
  <si>
    <t>08055020</t>
  </si>
  <si>
    <t>Pear</t>
  </si>
  <si>
    <t>08055030</t>
  </si>
  <si>
    <t>Quince</t>
  </si>
  <si>
    <t>08055040</t>
  </si>
  <si>
    <t>Sand Pear</t>
  </si>
  <si>
    <t>08061020</t>
  </si>
  <si>
    <t>Ya Pear</t>
  </si>
  <si>
    <t>08061040</t>
  </si>
  <si>
    <t>Pea</t>
  </si>
  <si>
    <t>08061060</t>
  </si>
  <si>
    <t>Snow Pea</t>
  </si>
  <si>
    <t>08071130</t>
  </si>
  <si>
    <t>Bell Pepper, Black</t>
  </si>
  <si>
    <t>08071140</t>
  </si>
  <si>
    <t>Bonnet Pepper</t>
  </si>
  <si>
    <t>08071910</t>
  </si>
  <si>
    <t>Manzano Pepper</t>
  </si>
  <si>
    <t>08071920</t>
  </si>
  <si>
    <t>Pepper</t>
  </si>
  <si>
    <t>08071950</t>
  </si>
  <si>
    <t>Pepper, Bell</t>
  </si>
  <si>
    <t>08071960</t>
  </si>
  <si>
    <t>Pepper, Chili</t>
  </si>
  <si>
    <t>08071970</t>
  </si>
  <si>
    <t>Pepper, Greenhouse</t>
  </si>
  <si>
    <t>08071980</t>
  </si>
  <si>
    <t>Pepper, Other</t>
  </si>
  <si>
    <t>08072000</t>
  </si>
  <si>
    <t>Vera Cruz Pepper</t>
  </si>
  <si>
    <t>08081000</t>
  </si>
  <si>
    <t>08082020</t>
  </si>
  <si>
    <t>Plum</t>
  </si>
  <si>
    <t>08082040</t>
  </si>
  <si>
    <t>Plumcot</t>
  </si>
  <si>
    <t>08091000</t>
  </si>
  <si>
    <t>Potato</t>
  </si>
  <si>
    <t>08092000</t>
  </si>
  <si>
    <t>Beet</t>
  </si>
  <si>
    <t>08093020</t>
  </si>
  <si>
    <t>Chestnut</t>
  </si>
  <si>
    <t>08093040</t>
  </si>
  <si>
    <t>Chinese Water Chestnut</t>
  </si>
  <si>
    <t>08094020</t>
  </si>
  <si>
    <t>Chinese Yam</t>
  </si>
  <si>
    <t>08094040</t>
  </si>
  <si>
    <t>Dasheen</t>
  </si>
  <si>
    <t>Strawberry</t>
  </si>
  <si>
    <t>08101020</t>
  </si>
  <si>
    <t>Horseradish</t>
  </si>
  <si>
    <t>08101040</t>
  </si>
  <si>
    <t>Oriental Radish</t>
  </si>
  <si>
    <t>08105000</t>
  </si>
  <si>
    <t>Radish</t>
  </si>
  <si>
    <t>Sugar Beet</t>
  </si>
  <si>
    <t>Sweet Potato</t>
  </si>
  <si>
    <t>Swiss Chard</t>
  </si>
  <si>
    <t>Turnip</t>
  </si>
  <si>
    <t>Yam</t>
  </si>
  <si>
    <t>Yampi</t>
  </si>
  <si>
    <t>Chinese Squash</t>
  </si>
  <si>
    <t>Cherry Tomato</t>
  </si>
  <si>
    <t>Roma Tomato</t>
  </si>
  <si>
    <t>Tomato, Green</t>
  </si>
  <si>
    <t>Tomato, Red Or Pink</t>
  </si>
  <si>
    <t>Tree Tomato</t>
  </si>
  <si>
    <t>None</t>
  </si>
  <si>
    <t>Abiu</t>
  </si>
  <si>
    <t>Acorn</t>
  </si>
  <si>
    <t>Acrocomia</t>
  </si>
  <si>
    <t>Almond</t>
  </si>
  <si>
    <t>Aloe Vera</t>
  </si>
  <si>
    <t>Aloe Vera, Lvs</t>
  </si>
  <si>
    <t>Amaranth</t>
  </si>
  <si>
    <t>Ambarella</t>
  </si>
  <si>
    <t>American Ginseng</t>
  </si>
  <si>
    <t>Anise</t>
  </si>
  <si>
    <t>Arrowhead</t>
  </si>
  <si>
    <t>Arrowroot</t>
  </si>
  <si>
    <t>Arugula</t>
  </si>
  <si>
    <t>Aspergette</t>
  </si>
  <si>
    <t>Aster Greens</t>
  </si>
  <si>
    <t>Atemoya</t>
  </si>
  <si>
    <t>Baby Broccoli</t>
  </si>
  <si>
    <t>Bael Fruit</t>
  </si>
  <si>
    <t>Bamboo Shoot</t>
  </si>
  <si>
    <t>Banana, Flower</t>
  </si>
  <si>
    <t>Banana, Lvs</t>
  </si>
  <si>
    <t>Barberry</t>
  </si>
  <si>
    <t>Basil</t>
  </si>
  <si>
    <t>Bay Laurel</t>
  </si>
  <si>
    <t>Bay Laurel, Lvs</t>
  </si>
  <si>
    <t>Bean Sprouts</t>
  </si>
  <si>
    <t>Beet, Lvs</t>
  </si>
  <si>
    <t>Belgian Endive</t>
  </si>
  <si>
    <t>Betel Nut</t>
  </si>
  <si>
    <t>Betel Pepper, Lvs</t>
  </si>
  <si>
    <t>Bilimbi</t>
  </si>
  <si>
    <t>Bitter Melon</t>
  </si>
  <si>
    <t>Bitter Melon, Lvs</t>
  </si>
  <si>
    <t>Black Bean</t>
  </si>
  <si>
    <t>Black Currant</t>
  </si>
  <si>
    <t>Black Salsify</t>
  </si>
  <si>
    <t>Blackberry</t>
  </si>
  <si>
    <t>Blueberry</t>
  </si>
  <si>
    <t>Bonnet Bellflower</t>
  </si>
  <si>
    <t>Borage</t>
  </si>
  <si>
    <t>Bottle Gourd</t>
  </si>
  <si>
    <t>Boysenberry</t>
  </si>
  <si>
    <t>Breadnut</t>
  </si>
  <si>
    <t>Burdock</t>
  </si>
  <si>
    <t>Bush Seepweed</t>
  </si>
  <si>
    <t>Butternut</t>
  </si>
  <si>
    <t>Cacao Bean Pod</t>
  </si>
  <si>
    <t>Calalu</t>
  </si>
  <si>
    <t>Cannonball Fruit</t>
  </si>
  <si>
    <t>Cape Gooseberry</t>
  </si>
  <si>
    <t>Carambola</t>
  </si>
  <si>
    <t>Cashew</t>
  </si>
  <si>
    <t>Cassabanana</t>
  </si>
  <si>
    <t>Cassava, Lvs</t>
  </si>
  <si>
    <t>Catjang</t>
  </si>
  <si>
    <t>Chamomile</t>
  </si>
  <si>
    <t>Chayote</t>
  </si>
  <si>
    <t>Cherimoya</t>
  </si>
  <si>
    <t>Chervil</t>
  </si>
  <si>
    <t>Chervil, Lvs</t>
  </si>
  <si>
    <t>Chickpea</t>
  </si>
  <si>
    <t>Chilean Cranberry</t>
  </si>
  <si>
    <t>Chinese Amaranth</t>
  </si>
  <si>
    <t>Chinese Artichoke</t>
  </si>
  <si>
    <t>Chinese Bellflower</t>
  </si>
  <si>
    <t>Chinese Boxthorn</t>
  </si>
  <si>
    <t>Chinese Ginseng</t>
  </si>
  <si>
    <t>Chinese Okra</t>
  </si>
  <si>
    <t>Chipilin</t>
  </si>
  <si>
    <t>Chive</t>
  </si>
  <si>
    <t>Chrysanthemum Greens</t>
  </si>
  <si>
    <t>Cilantro</t>
  </si>
  <si>
    <t>Cinnamon</t>
  </si>
  <si>
    <t>Cipollino</t>
  </si>
  <si>
    <t>Citron</t>
  </si>
  <si>
    <t>Citrus, Lvs</t>
  </si>
  <si>
    <t>Clementine</t>
  </si>
  <si>
    <t>Clusterbean</t>
  </si>
  <si>
    <t>Cocao Bean Pod</t>
  </si>
  <si>
    <t>Cockscomb</t>
  </si>
  <si>
    <t>Collards</t>
  </si>
  <si>
    <t>Common Jujube</t>
  </si>
  <si>
    <t>Coriander</t>
  </si>
  <si>
    <t>Cornsalad</t>
  </si>
  <si>
    <t>Cranberry</t>
  </si>
  <si>
    <t>Cumin</t>
  </si>
  <si>
    <t>Currant</t>
  </si>
  <si>
    <t>Curry Leaf</t>
  </si>
  <si>
    <t>Custard Apple</t>
  </si>
  <si>
    <t>Cyamopsis tetragonoloba</t>
  </si>
  <si>
    <t>Cyperus Corm</t>
  </si>
  <si>
    <t>Dandelion Greens</t>
  </si>
  <si>
    <t>Dasheen, Lvs</t>
  </si>
  <si>
    <t>Dill</t>
  </si>
  <si>
    <t>Dragon Fruit</t>
  </si>
  <si>
    <t>Drumstick</t>
  </si>
  <si>
    <t>Drumstick, Lvs</t>
  </si>
  <si>
    <t>Durian</t>
  </si>
  <si>
    <t>Eben fruit</t>
  </si>
  <si>
    <t>Edible Flower - Marigold</t>
  </si>
  <si>
    <t>Edible Flower - Pot Marig</t>
  </si>
  <si>
    <t>Edible Flower - Viola sp.</t>
  </si>
  <si>
    <t>Edible Snake-Gourd</t>
  </si>
  <si>
    <t>Endive</t>
  </si>
  <si>
    <t>Endive, Lvs</t>
  </si>
  <si>
    <t>English Walnut</t>
  </si>
  <si>
    <t>Epazote</t>
  </si>
  <si>
    <t>Eryngo</t>
  </si>
  <si>
    <t>Escarole</t>
  </si>
  <si>
    <t>Ethrog</t>
  </si>
  <si>
    <t>False Coriander</t>
  </si>
  <si>
    <t>Fava Bean</t>
  </si>
  <si>
    <t>Feijoa</t>
  </si>
  <si>
    <t>Fennel</t>
  </si>
  <si>
    <t>Fennel, Lvs</t>
  </si>
  <si>
    <t>Fenugreek</t>
  </si>
  <si>
    <t>Fiddlehead Fern</t>
  </si>
  <si>
    <t>Fig-Leaf Gourd</t>
  </si>
  <si>
    <t>Galanga</t>
  </si>
  <si>
    <t>Garden Bean</t>
  </si>
  <si>
    <t>Garden Cress</t>
  </si>
  <si>
    <t>Garland Chrysanthemum</t>
  </si>
  <si>
    <t>Genip</t>
  </si>
  <si>
    <t>Ginger, Bracts</t>
  </si>
  <si>
    <t>Ginger, Root</t>
  </si>
  <si>
    <t>Ginkgo</t>
  </si>
  <si>
    <t>Ginseng</t>
  </si>
  <si>
    <t>Glasswort</t>
  </si>
  <si>
    <t>Goa Bean</t>
  </si>
  <si>
    <t>Gooseberry</t>
  </si>
  <si>
    <t>Gourd, Ivy</t>
  </si>
  <si>
    <t>Governor`s Plum</t>
  </si>
  <si>
    <t>Grandilla</t>
  </si>
  <si>
    <t>Grapefruit</t>
  </si>
  <si>
    <t>Green Bean</t>
  </si>
  <si>
    <t>Groundnut</t>
  </si>
  <si>
    <t>Guanabana</t>
  </si>
  <si>
    <t>Guanabana, Lvs</t>
  </si>
  <si>
    <t>Hawthorn Apple</t>
  </si>
  <si>
    <t>Hog-Plum</t>
  </si>
  <si>
    <t>Horseradish, Lvs</t>
  </si>
  <si>
    <t>Huazontle</t>
  </si>
  <si>
    <t>Huckleberry</t>
  </si>
  <si>
    <t>Hyacinth Bean</t>
  </si>
  <si>
    <t>Indian Mulberry, Lvs</t>
  </si>
  <si>
    <t>Ivy Gourd</t>
  </si>
  <si>
    <t>Jaboticaba</t>
  </si>
  <si>
    <t>Jack-Bean</t>
  </si>
  <si>
    <t>Jackfruit</t>
  </si>
  <si>
    <t>Jerusalem Artichoke</t>
  </si>
  <si>
    <t>Job's Tears</t>
  </si>
  <si>
    <t>Jojoba</t>
  </si>
  <si>
    <t>Juneberry</t>
  </si>
  <si>
    <t>Kaffir Lime, Lvs</t>
  </si>
  <si>
    <t>Kava</t>
  </si>
  <si>
    <t>Kola Nut</t>
  </si>
  <si>
    <t>Kudzu</t>
  </si>
  <si>
    <t>Kumquat</t>
  </si>
  <si>
    <t>Lambsquarter</t>
  </si>
  <si>
    <t>Leek</t>
  </si>
  <si>
    <t>Lemon Balm</t>
  </si>
  <si>
    <t>Lemon Thyme</t>
  </si>
  <si>
    <t>Lemongrass</t>
  </si>
  <si>
    <t>Lentil</t>
  </si>
  <si>
    <t>Lily Bulb</t>
  </si>
  <si>
    <t>Lima Bean</t>
  </si>
  <si>
    <t>Lingonberry</t>
  </si>
  <si>
    <t>Litchi</t>
  </si>
  <si>
    <t>Longan</t>
  </si>
  <si>
    <t>Loquat</t>
  </si>
  <si>
    <t>Loroco</t>
  </si>
  <si>
    <t>Lotus Root</t>
  </si>
  <si>
    <t>Lovage</t>
  </si>
  <si>
    <t>Luffa</t>
  </si>
  <si>
    <t>Macadamia</t>
  </si>
  <si>
    <t>Maguey</t>
  </si>
  <si>
    <t>Maguey, Lvs</t>
  </si>
  <si>
    <t>Malabar Spinach</t>
  </si>
  <si>
    <t>Mamme-Apple</t>
  </si>
  <si>
    <t>Mandarin</t>
  </si>
  <si>
    <t>Marjoram</t>
  </si>
  <si>
    <t>Marsh Mallow</t>
  </si>
  <si>
    <t>Mint</t>
  </si>
  <si>
    <t>Mizuna</t>
  </si>
  <si>
    <t>Mombin</t>
  </si>
  <si>
    <t>Mugwort</t>
  </si>
  <si>
    <t>Mung Bean</t>
  </si>
  <si>
    <t>Nance</t>
  </si>
  <si>
    <t>Naranjilla</t>
  </si>
  <si>
    <t>Neem</t>
  </si>
  <si>
    <t>New Zealand Spinach</t>
  </si>
  <si>
    <t>Nutmeg</t>
  </si>
  <si>
    <t>Oca</t>
  </si>
  <si>
    <t>Okra</t>
  </si>
  <si>
    <t>Orach</t>
  </si>
  <si>
    <t>Oregano</t>
  </si>
  <si>
    <t>Pacaya</t>
  </si>
  <si>
    <t>Papache</t>
  </si>
  <si>
    <t>Papalo</t>
  </si>
  <si>
    <t>Parsley</t>
  </si>
  <si>
    <t>Parsnip</t>
  </si>
  <si>
    <t>Passion Fruit</t>
  </si>
  <si>
    <t>Peach Palm</t>
  </si>
  <si>
    <t>Peanut</t>
  </si>
  <si>
    <t>Pecan</t>
  </si>
  <si>
    <t>Pepicha</t>
  </si>
  <si>
    <t>Pepino</t>
  </si>
  <si>
    <t>Pepper, Lvs</t>
  </si>
  <si>
    <t>Peppermint</t>
  </si>
  <si>
    <t>Perilla</t>
  </si>
  <si>
    <t>Persimmon</t>
  </si>
  <si>
    <t>Peruvian Carrot</t>
  </si>
  <si>
    <t>Pigeon Pea</t>
  </si>
  <si>
    <t>Piper, Lvs</t>
  </si>
  <si>
    <t>Pistachio</t>
  </si>
  <si>
    <t>Pitahaya</t>
  </si>
  <si>
    <t>Pitahaya, Yellow</t>
  </si>
  <si>
    <t>Plantain</t>
  </si>
  <si>
    <t>Pointed Gourd</t>
  </si>
  <si>
    <t>Pokeweed Greens</t>
  </si>
  <si>
    <t>Pomegranate</t>
  </si>
  <si>
    <t>Pomegranate Arils</t>
  </si>
  <si>
    <t>Poreleaf</t>
  </si>
  <si>
    <t>Potato, Lvs</t>
  </si>
  <si>
    <t>Prickly Pear Fruit</t>
  </si>
  <si>
    <t>Prickly Pear Pad</t>
  </si>
  <si>
    <t>Pummelo</t>
  </si>
  <si>
    <t>Purslane</t>
  </si>
  <si>
    <t>Quinoa</t>
  </si>
  <si>
    <t>Radicchio</t>
  </si>
  <si>
    <t>Rambutan</t>
  </si>
  <si>
    <t>Raspberry</t>
  </si>
  <si>
    <t>Rhubarb</t>
  </si>
  <si>
    <t>Ribes Sp.</t>
  </si>
  <si>
    <t>Rocolla</t>
  </si>
  <si>
    <t>Rose Apple</t>
  </si>
  <si>
    <t>Rose Hip</t>
  </si>
  <si>
    <t>Roselle</t>
  </si>
  <si>
    <t>Rosemary</t>
  </si>
  <si>
    <t>Sage</t>
  </si>
  <si>
    <t>Salac Palm</t>
  </si>
  <si>
    <t>Salmonberry</t>
  </si>
  <si>
    <t>Salsify</t>
  </si>
  <si>
    <t>Sapodilla</t>
  </si>
  <si>
    <t>Sapote</t>
  </si>
  <si>
    <t>Sa-Taw Bean</t>
  </si>
  <si>
    <t>Scarlet Runner Bean</t>
  </si>
  <si>
    <t>Sesame Seed</t>
  </si>
  <si>
    <t>Sesame, Lvs</t>
  </si>
  <si>
    <t>Shepherds Purse</t>
  </si>
  <si>
    <t>Sloeberry</t>
  </si>
  <si>
    <t>Smooth Loofah</t>
  </si>
  <si>
    <t>Snow Pea Sprouts</t>
  </si>
  <si>
    <t>Sorrel</t>
  </si>
  <si>
    <t>Soursop</t>
  </si>
  <si>
    <t>Southern Pea</t>
  </si>
  <si>
    <t>Soybean</t>
  </si>
  <si>
    <t>Spiny Bitter-Melon</t>
  </si>
  <si>
    <t>Squash Flower</t>
  </si>
  <si>
    <t>Star-Apple</t>
  </si>
  <si>
    <t>Strawberry Cactus</t>
  </si>
  <si>
    <t>Sugarcane</t>
  </si>
  <si>
    <t>Sugarcane Chews</t>
  </si>
  <si>
    <t>Summer Savory</t>
  </si>
  <si>
    <t>Sweetsop</t>
  </si>
  <si>
    <t>Tamarind</t>
  </si>
  <si>
    <t>Tamarind, Lvs</t>
  </si>
  <si>
    <t>Tangelo</t>
  </si>
  <si>
    <t>Tangerine</t>
  </si>
  <si>
    <t>Tangor</t>
  </si>
  <si>
    <t>Tarragon</t>
  </si>
  <si>
    <t>Tepeguaje</t>
  </si>
  <si>
    <t>Thyme</t>
  </si>
  <si>
    <t>Tobacco</t>
  </si>
  <si>
    <t>Tomatillo</t>
  </si>
  <si>
    <t>Turmeric</t>
  </si>
  <si>
    <t>Turnip, Lvs</t>
  </si>
  <si>
    <t>Turnip-Rooted Chervil</t>
  </si>
  <si>
    <t>Udo</t>
  </si>
  <si>
    <t>Ugli Fruit</t>
  </si>
  <si>
    <t>Vegetable Marrow</t>
  </si>
  <si>
    <t>Wasabi</t>
  </si>
  <si>
    <t>Water Apple</t>
  </si>
  <si>
    <t>Water Dropwort</t>
  </si>
  <si>
    <t>Water Spinach</t>
  </si>
  <si>
    <t>Waterchestnut</t>
  </si>
  <si>
    <t>Watercress</t>
  </si>
  <si>
    <t>Winter Melon</t>
  </si>
  <si>
    <t>Wormwood</t>
  </si>
  <si>
    <t>Yam Bean</t>
  </si>
  <si>
    <t>Yam, Lvs</t>
  </si>
  <si>
    <t>Yard-Long Bean</t>
  </si>
  <si>
    <t>Zucchini</t>
  </si>
  <si>
    <r>
      <t xml:space="preserve">Typically, APHIS regulations identify goods at the taxonomic level of species.  For example, </t>
    </r>
    <r>
      <rPr>
        <i/>
        <sz val="11"/>
        <color theme="1"/>
        <rFont val="Calibri"/>
        <family val="2"/>
        <scheme val="minor"/>
      </rPr>
      <t>citrus paradisi</t>
    </r>
    <r>
      <rPr>
        <sz val="11"/>
        <color theme="1"/>
        <rFont val="Calibri"/>
        <family val="2"/>
        <scheme val="minor"/>
      </rPr>
      <t xml:space="preserve"> is grapefruit where “citrus” is the genus and “paradisi” is the species.  In some cases, regulations may apply at the more inclusive taxonomic level of genus.   A regulation that </t>
    </r>
    <r>
      <rPr>
        <i/>
        <sz val="11"/>
        <color theme="1"/>
        <rFont val="Calibri"/>
        <family val="2"/>
        <scheme val="minor"/>
      </rPr>
      <t>citrus</t>
    </r>
    <r>
      <rPr>
        <sz val="11"/>
        <color theme="1"/>
        <rFont val="Calibri"/>
        <family val="2"/>
        <scheme val="minor"/>
      </rPr>
      <t xml:space="preserve"> </t>
    </r>
    <r>
      <rPr>
        <i/>
        <sz val="11"/>
        <color theme="1"/>
        <rFont val="Calibri"/>
        <family val="2"/>
        <scheme val="minor"/>
      </rPr>
      <t>spp.</t>
    </r>
    <r>
      <rPr>
        <sz val="11"/>
        <color theme="1"/>
        <rFont val="Calibri"/>
        <family val="2"/>
        <scheme val="minor"/>
      </rPr>
      <t xml:space="preserve"> is permitted from a given country indicates that all fruits of the citrus genus are permitted including </t>
    </r>
    <r>
      <rPr>
        <i/>
        <sz val="11"/>
        <color theme="1"/>
        <rFont val="Calibri"/>
        <family val="2"/>
        <scheme val="minor"/>
      </rPr>
      <t>citrus limona</t>
    </r>
    <r>
      <rPr>
        <sz val="11"/>
        <color theme="1"/>
        <rFont val="Calibri"/>
        <family val="2"/>
        <scheme val="minor"/>
      </rPr>
      <t xml:space="preserve">, </t>
    </r>
    <r>
      <rPr>
        <i/>
        <sz val="11"/>
        <color theme="1"/>
        <rFont val="Calibri"/>
        <family val="2"/>
        <scheme val="minor"/>
      </rPr>
      <t>citrus sinensis</t>
    </r>
    <r>
      <rPr>
        <sz val="11"/>
        <color theme="1"/>
        <rFont val="Calibri"/>
        <family val="2"/>
        <scheme val="minor"/>
      </rPr>
      <t xml:space="preserve">, and </t>
    </r>
    <r>
      <rPr>
        <i/>
        <sz val="11"/>
        <color theme="1"/>
        <rFont val="Calibri"/>
        <family val="2"/>
        <scheme val="minor"/>
      </rPr>
      <t xml:space="preserve">citrus paradisi.  </t>
    </r>
    <r>
      <rPr>
        <sz val="11"/>
        <color theme="1"/>
        <rFont val="Calibri"/>
        <family val="2"/>
        <scheme val="minor"/>
      </rPr>
      <t xml:space="preserve">In other cases, regulations may apply to specific varieties or cultivars of a species.  For example, </t>
    </r>
    <r>
      <rPr>
        <i/>
        <sz val="11"/>
        <color theme="1"/>
        <rFont val="Calibri"/>
        <family val="2"/>
        <scheme val="minor"/>
      </rPr>
      <t xml:space="preserve">Cucumis melo var. cantalupensis </t>
    </r>
    <r>
      <rPr>
        <sz val="11"/>
        <color theme="1"/>
        <rFont val="Calibri"/>
        <family val="2"/>
        <scheme val="minor"/>
      </rPr>
      <t xml:space="preserve"> indicates cantaloupe while </t>
    </r>
    <r>
      <rPr>
        <i/>
        <sz val="11"/>
        <color theme="1"/>
        <rFont val="Calibri"/>
        <family val="2"/>
        <scheme val="minor"/>
      </rPr>
      <t xml:space="preserve">Cucumis melo var. inodorus </t>
    </r>
    <r>
      <rPr>
        <sz val="11"/>
        <color theme="1"/>
        <rFont val="Calibri"/>
        <family val="2"/>
        <scheme val="minor"/>
      </rPr>
      <t xml:space="preserve">indicates honeydew.  Both cantaloupe and honeydew are varieties of muskmelons.   </t>
    </r>
  </si>
  <si>
    <r>
      <t xml:space="preserve">Permitted Import </t>
    </r>
    <r>
      <rPr>
        <sz val="11"/>
        <color theme="1"/>
        <rFont val="Calibri"/>
        <family val="2"/>
        <scheme val="minor"/>
      </rPr>
      <t xml:space="preserve">– APHIS may periodically restrict the entry of commodities despite having a regulatory program in place for its entry.  In these rare cases, the origin country lacks the infrastructure or logistical capacity to ensure the commodity’s pest free status.  For example, certain goods from ECOWAS (West African) countries are permitted entry to the U.S. if irradiated.   Because no irradiation facilities have been certified by APHIS in those countries, APHIS is not issuing import permits.  </t>
    </r>
  </si>
  <si>
    <r>
      <t xml:space="preserve">Destination Restriction </t>
    </r>
    <r>
      <rPr>
        <sz val="11"/>
        <color theme="1"/>
        <rFont val="Calibri"/>
        <family val="2"/>
        <scheme val="minor"/>
      </rPr>
      <t xml:space="preserve">– The commodity’s movement is restricted within the U.S. following importation.  Destination restrictions are typically utilized if a pest endemic to a commodity has a very specific host that is geographically isolated.  </t>
    </r>
  </si>
  <si>
    <r>
      <t xml:space="preserve">Origin Restriction </t>
    </r>
    <r>
      <rPr>
        <i/>
        <sz val="11"/>
        <color theme="1"/>
        <rFont val="Calibri"/>
        <family val="2"/>
        <scheme val="minor"/>
      </rPr>
      <t>–</t>
    </r>
    <r>
      <rPr>
        <b/>
        <sz val="11"/>
        <color theme="1"/>
        <rFont val="Calibri"/>
        <family val="2"/>
        <scheme val="minor"/>
      </rPr>
      <t xml:space="preserve"> </t>
    </r>
    <r>
      <rPr>
        <sz val="11"/>
        <color theme="1"/>
        <rFont val="Calibri"/>
        <family val="2"/>
        <scheme val="minor"/>
      </rPr>
      <t xml:space="preserve">The region from which a commodity can originate within a country is restricted.  Typically, the region is one that has been certified as a pest-free by the relevant plant health regulatory authority.   Shipments typically require a phytosanitary certificate (a “Phyto”) verifying the shipment’s provenance.  </t>
    </r>
  </si>
  <si>
    <r>
      <t xml:space="preserve">Phyto Certificate  Required </t>
    </r>
    <r>
      <rPr>
        <sz val="11"/>
        <color theme="1"/>
        <rFont val="Calibri"/>
        <family val="2"/>
        <scheme val="minor"/>
      </rPr>
      <t>– A “phyto” is the colloquial terms for a phytosanitary certificate issued by the plant health regulatory authority in the country of origin.  The U.S. typically requires that a shipment be accompanied by a phyto if there are regional restrictions, process restrictions or pre-shipment inspection restrictions.  For example, if plant product can only arrive in the U.S. if it has been grown in a greenhouse, than it typically must be accompanied by a phyto documenting that.</t>
    </r>
  </si>
  <si>
    <r>
      <t xml:space="preserve">Preclearance Possible </t>
    </r>
    <r>
      <rPr>
        <sz val="11"/>
        <color theme="1"/>
        <rFont val="Calibri"/>
        <family val="2"/>
        <scheme val="minor"/>
      </rPr>
      <t>– The shipments may arrive pre-cleared.   In this case, all relevant phytosanitary inspection functions have been performed in the origin country by an employee of the U.S. government.  This inspection, however, does not represent whatever security inspection that the Department of Homeland Security might conduct upon arrival and the shipment may still be re-inspected for pest in the U.S.</t>
    </r>
    <r>
      <rPr>
        <b/>
        <sz val="11"/>
        <color theme="1"/>
        <rFont val="Calibri"/>
        <family val="2"/>
        <scheme val="minor"/>
      </rPr>
      <t xml:space="preserve"> </t>
    </r>
  </si>
  <si>
    <r>
      <t xml:space="preserve">Treatment Required </t>
    </r>
    <r>
      <rPr>
        <sz val="11"/>
        <color theme="1"/>
        <rFont val="Calibri"/>
        <family val="2"/>
        <scheme val="minor"/>
      </rPr>
      <t>– APHIS may require that a treatment be required as a condition of entry.   The information on the far right provide information on which specific treatments are required.</t>
    </r>
  </si>
  <si>
    <r>
      <t>Origin Release From Treatment</t>
    </r>
    <r>
      <rPr>
        <sz val="11"/>
        <color theme="1"/>
        <rFont val="Calibri"/>
        <family val="2"/>
        <scheme val="minor"/>
      </rPr>
      <t xml:space="preserve"> – indicates that a treatment is not required if the commodity comes from a particular region of the country.</t>
    </r>
  </si>
  <si>
    <r>
      <t xml:space="preserve">Phyto Release From Treatment </t>
    </r>
    <r>
      <rPr>
        <sz val="11"/>
        <color theme="1"/>
        <rFont val="Calibri"/>
        <family val="2"/>
        <scheme val="minor"/>
      </rPr>
      <t>–indicates that a treatment is not required is the commodity is accompanied by a phytosanitary certificate attesting to a certain condition of production for the commodity.</t>
    </r>
    <r>
      <rPr>
        <b/>
        <sz val="11"/>
        <color theme="1"/>
        <rFont val="Calibri"/>
        <family val="2"/>
        <scheme val="minor"/>
      </rPr>
      <t xml:space="preserve"> </t>
    </r>
  </si>
  <si>
    <r>
      <t xml:space="preserve">Required Treatments – </t>
    </r>
    <r>
      <rPr>
        <sz val="11"/>
        <color theme="1"/>
        <rFont val="Calibri"/>
        <family val="2"/>
        <scheme val="minor"/>
      </rPr>
      <t xml:space="preserve">Treatment requirements are specific to the commodity and pest.  Within a category of treatment (T101 – Methyl Bromide Fumigation), the dosage, duration and ambient temperature requirements of the treatment vary.  </t>
    </r>
  </si>
  <si>
    <r>
      <t>T101 –Fumigation</t>
    </r>
    <r>
      <rPr>
        <sz val="11"/>
        <color theme="1"/>
        <rFont val="Calibri"/>
        <family val="2"/>
        <scheme val="minor"/>
      </rPr>
      <t>– Fumigation with methyl bromide gas.  This treatment takes 0.5 to 4 hours.</t>
    </r>
  </si>
  <si>
    <r>
      <t>T102 – Water Dip</t>
    </r>
    <r>
      <rPr>
        <sz val="11"/>
        <color theme="1"/>
        <rFont val="Calibri"/>
        <family val="2"/>
        <scheme val="minor"/>
      </rPr>
      <t xml:space="preserve"> – Immersion of the commodity in hot or soapy water.  Treatment time varies by pest, but is less than 110 minutes in all cases and may be 20 minutes more frequently.   </t>
    </r>
  </si>
  <si>
    <r>
      <t>T103 – Hot Air</t>
    </r>
    <r>
      <rPr>
        <sz val="11"/>
        <color theme="1"/>
        <rFont val="Calibri"/>
        <family val="2"/>
        <scheme val="minor"/>
      </rPr>
      <t xml:space="preserve"> – exposure to forced hot air, similar to vapor heat but differing in the humidity of the air involved.  Typically requires 1.5 to 4 hours.    </t>
    </r>
  </si>
  <si>
    <r>
      <t>T104 – Methyl Bromide</t>
    </r>
    <r>
      <rPr>
        <sz val="11"/>
        <color theme="1"/>
        <rFont val="Calibri"/>
        <family val="2"/>
        <scheme val="minor"/>
      </rPr>
      <t xml:space="preserve"> – Fumigation with methyl bromide gas.  This treatment takes 0.5 to 2 hours and is similar in nature to T101 Treatments   </t>
    </r>
  </si>
  <si>
    <r>
      <t>T105 – Irradiation</t>
    </r>
    <r>
      <rPr>
        <sz val="11"/>
        <color theme="1"/>
        <rFont val="Calibri"/>
        <family val="2"/>
        <scheme val="minor"/>
      </rPr>
      <t xml:space="preserve"> – Exposure of commodity to radiant energy (x-rays or gamma rays)</t>
    </r>
  </si>
  <si>
    <r>
      <t>T106 – Vapor Heat</t>
    </r>
    <r>
      <rPr>
        <sz val="11"/>
        <color theme="1"/>
        <rFont val="Calibri"/>
        <family val="2"/>
        <scheme val="minor"/>
      </rPr>
      <t xml:space="preserve"> – exposure to vapor heat, similar to hot air similar to forced hot air but differing in the humidity of the air involved.  </t>
    </r>
  </si>
  <si>
    <r>
      <t>T107 – Cold Treatment</t>
    </r>
    <r>
      <rPr>
        <sz val="11"/>
        <color theme="1"/>
        <rFont val="Calibri"/>
        <family val="2"/>
        <scheme val="minor"/>
      </rPr>
      <t xml:space="preserve"> – prolonged exposure (typically 2 weeks) to cold, though not freezing, temperatures.</t>
    </r>
  </si>
  <si>
    <r>
      <t>T108 – Fumigation Then Cold Treatment</t>
    </r>
    <r>
      <rPr>
        <sz val="11"/>
        <color theme="1"/>
        <rFont val="Calibri"/>
        <family val="2"/>
        <scheme val="minor"/>
      </rPr>
      <t xml:space="preserve"> – a combination of fumigation and cold-treatments</t>
    </r>
  </si>
  <si>
    <r>
      <t>T109 – Cold Treatment then Fumigation</t>
    </r>
    <r>
      <rPr>
        <sz val="11"/>
        <color theme="1"/>
        <rFont val="Calibri"/>
        <family val="2"/>
        <scheme val="minor"/>
      </rPr>
      <t xml:space="preserve"> – a combination of fumigation and cold-treatments</t>
    </r>
  </si>
  <si>
    <r>
      <t>T110 – Quick Freeze</t>
    </r>
    <r>
      <rPr>
        <b/>
        <sz val="11"/>
        <color theme="1"/>
        <rFont val="Calibri"/>
        <family val="2"/>
        <scheme val="minor"/>
      </rPr>
      <t xml:space="preserve"> </t>
    </r>
    <r>
      <rPr>
        <sz val="11"/>
        <color theme="1"/>
        <rFont val="Calibri"/>
        <family val="2"/>
        <scheme val="minor"/>
      </rPr>
      <t xml:space="preserve">– exposure to freezing temperatures for a several day period.  </t>
    </r>
  </si>
  <si>
    <t>Commodity Name Concordance</t>
  </si>
  <si>
    <t>Contact Information:</t>
  </si>
  <si>
    <t>Peyton Ferrier</t>
  </si>
  <si>
    <t>Economic Research Service, USDA</t>
  </si>
  <si>
    <t>pferrier@ers.usda.gov</t>
  </si>
  <si>
    <t>Graphs on Apricot</t>
  </si>
  <si>
    <t>Tables on Apricot</t>
  </si>
  <si>
    <t>Aggregate Tariff, Action, and Risk Rates: Apricot</t>
  </si>
  <si>
    <t>2006-2013</t>
  </si>
  <si>
    <t>Disaggregated Risk Rates: Apricot</t>
  </si>
  <si>
    <t>Disaggregated Action Rates: Apricot</t>
  </si>
  <si>
    <t>Additional Tables on Apricot</t>
  </si>
  <si>
    <t>Precleared (MTs)</t>
  </si>
  <si>
    <t>Inspections (MTs)</t>
  </si>
  <si>
    <t>NARP (MTs)</t>
  </si>
  <si>
    <t>Tariff Rate</t>
  </si>
  <si>
    <t>Table of Contents</t>
  </si>
  <si>
    <t>Summary Table</t>
  </si>
  <si>
    <t>U.S. Phytosanitary Regulation of Apricot Imports</t>
  </si>
  <si>
    <t xml:space="preserve">All Other Countries </t>
  </si>
  <si>
    <t>Aggregate Tariff, Action, and Risk Rates: Apricot (2006-2013)</t>
  </si>
  <si>
    <t>Aggregate Tariff, Action, and Risk Rates: Apricot (2006)</t>
  </si>
  <si>
    <t>Disaggregated Action Rates: Apricot (2006-2013)</t>
  </si>
  <si>
    <t>Disaggregated Action Rates: Apricot (2006)</t>
  </si>
  <si>
    <t>Disaggregated Action Rates: Apricot (2007)</t>
  </si>
  <si>
    <t>Disaggregated Action Rates: Apricot (2008)</t>
  </si>
  <si>
    <t>Disaggregated Action Rates: Apricot (2009)</t>
  </si>
  <si>
    <t>Disaggregated Action Rates: Apricot (2010)</t>
  </si>
  <si>
    <t>Disaggregated Action Rates: Apricot (2011)</t>
  </si>
  <si>
    <t>21.05%*</t>
  </si>
  <si>
    <t>20.70%*</t>
  </si>
  <si>
    <t xml:space="preserve">*High action rates (exceeding 20%) for specific import sources may reflect those imports being required to receive a mandatory fumigation treatment as a condition of importation.  In some cases, treatments are not performed prior to its arrival at the port and inspectors may not assign the shipment a disposition code reflecting the mandatory nature of the treatment.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</si>
</sst>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_(* #,##0_);_(* \(#,##0\);_(* &quot;-&quot;??_);_(@_)"/>
    <numFmt numFmtId="166" formatCode="#,##0.0"/>
  </numFmts>
  <fonts count="2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u/>
      <sz val="11"/>
      <color theme="1"/>
      <name val="Calibri"/>
      <family val="2"/>
      <scheme val="minor"/>
    </font>
    <font>
      <b/>
      <i/>
      <sz val="11"/>
      <color theme="1"/>
      <name val="Calibri"/>
      <family val="2"/>
      <scheme val="minor"/>
    </font>
    <font>
      <i/>
      <sz val="11"/>
      <color indexed="8"/>
      <name val="Calibri"/>
      <family val="2"/>
      <scheme val="minor"/>
    </font>
    <font>
      <sz val="10"/>
      <name val="MS Sans Serif"/>
      <family val="2"/>
    </font>
    <font>
      <b/>
      <sz val="12"/>
      <name val="Arial"/>
      <family val="2"/>
    </font>
    <font>
      <sz val="10"/>
      <name val="Arial"/>
      <family val="2"/>
    </font>
    <font>
      <b/>
      <sz val="10"/>
      <name val="Arial"/>
      <family val="2"/>
    </font>
    <font>
      <i/>
      <sz val="10"/>
      <name val="Arial"/>
      <family val="2"/>
    </font>
    <font>
      <sz val="9"/>
      <name val="Arial"/>
      <family val="2"/>
    </font>
    <font>
      <b/>
      <u/>
      <sz val="10"/>
      <name val="Arial"/>
      <family val="2"/>
    </font>
    <font>
      <b/>
      <i/>
      <sz val="10"/>
      <name val="Arial"/>
      <family val="2"/>
    </font>
    <font>
      <u/>
      <sz val="11"/>
      <color theme="10"/>
      <name val="Calibri"/>
      <family val="2"/>
      <scheme val="minor"/>
    </font>
    <font>
      <sz val="11"/>
      <name val="Calibri"/>
      <family val="2"/>
      <scheme val="minor"/>
    </font>
    <font>
      <b/>
      <sz val="11"/>
      <name val="Calibri"/>
      <family val="2"/>
      <scheme val="minor"/>
    </font>
    <font>
      <b/>
      <u/>
      <sz val="11"/>
      <name val="Calibri"/>
      <family val="2"/>
      <scheme val="minor"/>
    </font>
    <font>
      <b/>
      <sz val="11"/>
      <color indexed="8"/>
      <name val="Calibri"/>
      <family val="2"/>
      <scheme val="minor"/>
    </font>
    <font>
      <u/>
      <sz val="11"/>
      <color theme="1"/>
      <name val="Calibri"/>
      <family val="2"/>
      <scheme val="minor"/>
    </font>
    <font>
      <b/>
      <sz val="11"/>
      <color rgb="FF000000"/>
      <name val="Calibri"/>
      <family val="2"/>
      <scheme val="minor"/>
    </font>
    <font>
      <sz val="11"/>
      <color rgb="FF000000"/>
      <name val="Calibri"/>
      <family val="2"/>
      <scheme val="minor"/>
    </font>
    <font>
      <b/>
      <sz val="16"/>
      <color theme="1"/>
      <name val="Calibri"/>
      <family val="2"/>
      <scheme val="minor"/>
    </font>
  </fonts>
  <fills count="2">
    <fill>
      <patternFill patternType="none"/>
    </fill>
    <fill>
      <patternFill patternType="gray125"/>
    </fill>
  </fills>
  <borders count="42">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7" fillId="0" borderId="0"/>
    <xf numFmtId="43" fontId="7" fillId="0" borderId="0" applyFont="0" applyFill="0" applyBorder="0" applyAlignment="0" applyProtection="0"/>
    <xf numFmtId="0" fontId="15" fillId="0" borderId="0" applyNumberFormat="0" applyFill="0" applyBorder="0" applyAlignment="0" applyProtection="0"/>
    <xf numFmtId="0" fontId="1" fillId="0" borderId="0"/>
  </cellStyleXfs>
  <cellXfs count="164">
    <xf numFmtId="0" fontId="0" fillId="0" borderId="0" xfId="0"/>
    <xf numFmtId="0" fontId="0" fillId="0" borderId="0" xfId="0" applyBorder="1"/>
    <xf numFmtId="0" fontId="2" fillId="0" borderId="0" xfId="0" applyFont="1" applyBorder="1"/>
    <xf numFmtId="165" fontId="0" fillId="0" borderId="0" xfId="1" applyNumberFormat="1" applyFont="1" applyBorder="1"/>
    <xf numFmtId="0" fontId="3" fillId="0" borderId="0" xfId="0" applyFont="1" applyBorder="1" applyAlignment="1">
      <alignment horizontal="center"/>
    </xf>
    <xf numFmtId="165" fontId="3" fillId="0" borderId="0" xfId="1" applyNumberFormat="1" applyFont="1" applyBorder="1" applyAlignment="1">
      <alignment horizontal="center"/>
    </xf>
    <xf numFmtId="10" fontId="0" fillId="0" borderId="0" xfId="2" applyNumberFormat="1" applyFont="1" applyBorder="1"/>
    <xf numFmtId="0" fontId="3" fillId="0" borderId="0" xfId="0" applyFont="1" applyBorder="1"/>
    <xf numFmtId="165" fontId="3" fillId="0" borderId="0" xfId="1" applyNumberFormat="1" applyFont="1" applyBorder="1"/>
    <xf numFmtId="10" fontId="0" fillId="0" borderId="0" xfId="0" applyNumberFormat="1" applyBorder="1"/>
    <xf numFmtId="165" fontId="1" fillId="0" borderId="0" xfId="1" applyNumberFormat="1" applyFont="1" applyBorder="1"/>
    <xf numFmtId="0" fontId="0" fillId="0" borderId="0" xfId="0" applyFont="1" applyBorder="1"/>
    <xf numFmtId="0" fontId="5" fillId="0" borderId="0" xfId="0" applyFont="1" applyBorder="1"/>
    <xf numFmtId="164" fontId="0" fillId="0" borderId="0" xfId="2" applyNumberFormat="1" applyFont="1" applyBorder="1"/>
    <xf numFmtId="0" fontId="6" fillId="0" borderId="0" xfId="0" applyFont="1" applyBorder="1"/>
    <xf numFmtId="0" fontId="6" fillId="0" borderId="0" xfId="0" applyFont="1" applyBorder="1" applyAlignment="1">
      <alignment horizontal="center"/>
    </xf>
    <xf numFmtId="0" fontId="9" fillId="0" borderId="0" xfId="3" applyFont="1"/>
    <xf numFmtId="0" fontId="10" fillId="0" borderId="1" xfId="3" applyFont="1" applyFill="1" applyBorder="1" applyAlignment="1">
      <alignment horizontal="center" wrapText="1"/>
    </xf>
    <xf numFmtId="0" fontId="12" fillId="0" borderId="0" xfId="3" applyFont="1" applyFill="1" applyAlignment="1">
      <alignment horizontal="right"/>
    </xf>
    <xf numFmtId="0" fontId="9" fillId="0" borderId="11" xfId="3" applyFont="1" applyFill="1" applyBorder="1" applyAlignment="1">
      <alignment horizontal="left"/>
    </xf>
    <xf numFmtId="0" fontId="13" fillId="0" borderId="0" xfId="3" applyFont="1"/>
    <xf numFmtId="0" fontId="9" fillId="0" borderId="0" xfId="3" applyFont="1" applyAlignment="1">
      <alignment vertical="top" wrapText="1"/>
    </xf>
    <xf numFmtId="0" fontId="8" fillId="0" borderId="0" xfId="3" applyFont="1" applyFill="1" applyAlignment="1">
      <alignment wrapText="1"/>
    </xf>
    <xf numFmtId="0" fontId="10" fillId="0" borderId="4" xfId="3" applyFont="1" applyFill="1" applyBorder="1" applyAlignment="1">
      <alignment horizontal="left" wrapText="1"/>
    </xf>
    <xf numFmtId="0" fontId="10" fillId="0" borderId="3" xfId="3" applyFont="1" applyFill="1" applyBorder="1" applyAlignment="1">
      <alignment horizontal="left" wrapText="1"/>
    </xf>
    <xf numFmtId="0" fontId="10" fillId="0" borderId="2" xfId="3" applyFont="1" applyFill="1" applyBorder="1" applyAlignment="1">
      <alignment horizontal="center" wrapText="1"/>
    </xf>
    <xf numFmtId="0" fontId="10" fillId="0" borderId="3" xfId="3" applyFont="1" applyFill="1" applyBorder="1" applyAlignment="1">
      <alignment horizontal="center" wrapText="1"/>
    </xf>
    <xf numFmtId="0" fontId="9" fillId="0" borderId="5" xfId="3" applyFont="1" applyFill="1" applyBorder="1" applyAlignment="1">
      <alignment horizontal="center"/>
    </xf>
    <xf numFmtId="0" fontId="9" fillId="0" borderId="7" xfId="3" applyFont="1" applyFill="1" applyBorder="1" applyAlignment="1">
      <alignment horizontal="center"/>
    </xf>
    <xf numFmtId="0" fontId="9" fillId="0" borderId="8" xfId="3" applyFont="1" applyFill="1" applyBorder="1" applyAlignment="1">
      <alignment horizontal="center"/>
    </xf>
    <xf numFmtId="0" fontId="9" fillId="0" borderId="9" xfId="3" applyFont="1" applyFill="1" applyBorder="1" applyAlignment="1">
      <alignment horizontal="center"/>
    </xf>
    <xf numFmtId="0" fontId="9" fillId="0" borderId="1" xfId="3" applyFont="1" applyFill="1" applyBorder="1" applyAlignment="1">
      <alignment horizontal="center"/>
    </xf>
    <xf numFmtId="0" fontId="9" fillId="0" borderId="3" xfId="3" applyFont="1" applyFill="1" applyBorder="1" applyAlignment="1">
      <alignment horizontal="center"/>
    </xf>
    <xf numFmtId="0" fontId="9" fillId="0" borderId="12" xfId="3" applyFont="1" applyFill="1" applyBorder="1" applyAlignment="1">
      <alignment horizontal="left"/>
    </xf>
    <xf numFmtId="165" fontId="0" fillId="0" borderId="0" xfId="1" applyNumberFormat="1" applyFont="1"/>
    <xf numFmtId="165" fontId="0" fillId="0" borderId="0" xfId="0" applyNumberFormat="1"/>
    <xf numFmtId="0" fontId="9" fillId="0" borderId="13" xfId="3" applyFont="1" applyFill="1" applyBorder="1" applyAlignment="1">
      <alignment horizontal="left"/>
    </xf>
    <xf numFmtId="0" fontId="9" fillId="0" borderId="4" xfId="3" applyFont="1" applyFill="1" applyBorder="1" applyAlignment="1">
      <alignment horizontal="left"/>
    </xf>
    <xf numFmtId="0" fontId="9" fillId="0" borderId="14" xfId="3" applyFont="1" applyFill="1" applyBorder="1" applyAlignment="1">
      <alignment horizontal="left"/>
    </xf>
    <xf numFmtId="10" fontId="0" fillId="0" borderId="0" xfId="1" applyNumberFormat="1" applyFont="1" applyBorder="1"/>
    <xf numFmtId="0" fontId="4" fillId="0" borderId="0" xfId="0" applyFont="1" applyBorder="1"/>
    <xf numFmtId="0" fontId="11" fillId="0" borderId="9" xfId="3" applyFont="1" applyFill="1" applyBorder="1" applyAlignment="1">
      <alignment horizontal="center"/>
    </xf>
    <xf numFmtId="0" fontId="9" fillId="0" borderId="8" xfId="3" applyFont="1" applyFill="1" applyBorder="1" applyAlignment="1">
      <alignment horizontal="left"/>
    </xf>
    <xf numFmtId="0" fontId="9" fillId="0" borderId="9" xfId="3" applyFont="1" applyFill="1" applyBorder="1" applyAlignment="1">
      <alignment horizontal="left"/>
    </xf>
    <xf numFmtId="166" fontId="9" fillId="0" borderId="16" xfId="3" applyNumberFormat="1" applyFont="1" applyFill="1" applyBorder="1" applyAlignment="1">
      <alignment horizontal="right"/>
    </xf>
    <xf numFmtId="166" fontId="9" fillId="0" borderId="17" xfId="3" applyNumberFormat="1" applyFont="1" applyFill="1" applyBorder="1" applyAlignment="1">
      <alignment horizontal="right"/>
    </xf>
    <xf numFmtId="166" fontId="9" fillId="0" borderId="20" xfId="3" applyNumberFormat="1" applyFont="1" applyFill="1" applyBorder="1" applyAlignment="1">
      <alignment horizontal="right"/>
    </xf>
    <xf numFmtId="0" fontId="9" fillId="0" borderId="0" xfId="3" applyFont="1" applyFill="1" applyBorder="1" applyAlignment="1">
      <alignment horizontal="left"/>
    </xf>
    <xf numFmtId="166" fontId="9" fillId="0" borderId="0" xfId="3" applyNumberFormat="1" applyFont="1" applyFill="1" applyBorder="1" applyAlignment="1">
      <alignment horizontal="right"/>
    </xf>
    <xf numFmtId="0" fontId="9" fillId="0" borderId="0" xfId="3" applyFont="1" applyFill="1" applyBorder="1" applyAlignment="1">
      <alignment horizontal="center"/>
    </xf>
    <xf numFmtId="0" fontId="9" fillId="0" borderId="21" xfId="3" applyFont="1" applyFill="1" applyBorder="1" applyAlignment="1">
      <alignment horizontal="left"/>
    </xf>
    <xf numFmtId="166" fontId="9" fillId="0" borderId="15" xfId="3" applyNumberFormat="1" applyFont="1" applyFill="1" applyBorder="1" applyAlignment="1">
      <alignment horizontal="right"/>
    </xf>
    <xf numFmtId="0" fontId="9" fillId="0" borderId="10" xfId="3" applyFont="1" applyFill="1" applyBorder="1" applyAlignment="1">
      <alignment horizontal="center"/>
    </xf>
    <xf numFmtId="0" fontId="9" fillId="0" borderId="11" xfId="3" applyFont="1" applyFill="1" applyBorder="1" applyAlignment="1">
      <alignment horizontal="center"/>
    </xf>
    <xf numFmtId="164" fontId="9" fillId="0" borderId="15" xfId="2" applyNumberFormat="1" applyFont="1" applyFill="1" applyBorder="1" applyAlignment="1">
      <alignment horizontal="right"/>
    </xf>
    <xf numFmtId="164" fontId="9" fillId="0" borderId="10" xfId="2" applyNumberFormat="1" applyFont="1" applyFill="1" applyBorder="1" applyAlignment="1">
      <alignment horizontal="right"/>
    </xf>
    <xf numFmtId="0" fontId="3" fillId="0" borderId="0" xfId="0" applyFont="1"/>
    <xf numFmtId="0" fontId="15" fillId="0" borderId="6" xfId="5" applyBorder="1"/>
    <xf numFmtId="0" fontId="9" fillId="0" borderId="0" xfId="3" applyFont="1" applyBorder="1"/>
    <xf numFmtId="0" fontId="9" fillId="0" borderId="0" xfId="3" applyFont="1" applyBorder="1" applyAlignment="1">
      <alignment horizontal="center"/>
    </xf>
    <xf numFmtId="0" fontId="14" fillId="0" borderId="6" xfId="3" applyFont="1" applyBorder="1"/>
    <xf numFmtId="0" fontId="10" fillId="0" borderId="6" xfId="3" applyFont="1" applyBorder="1"/>
    <xf numFmtId="0" fontId="1" fillId="0" borderId="0" xfId="0" applyFont="1"/>
    <xf numFmtId="0" fontId="16" fillId="0" borderId="0" xfId="3" applyFont="1"/>
    <xf numFmtId="0" fontId="16" fillId="0" borderId="0" xfId="3" applyFont="1" applyFill="1"/>
    <xf numFmtId="0" fontId="15" fillId="0" borderId="6" xfId="5" applyFont="1" applyBorder="1" applyAlignment="1">
      <alignment horizontal="center"/>
    </xf>
    <xf numFmtId="0" fontId="15" fillId="0" borderId="6" xfId="5" applyFont="1" applyBorder="1"/>
    <xf numFmtId="0" fontId="16" fillId="0" borderId="0" xfId="3" applyFont="1" applyBorder="1"/>
    <xf numFmtId="0" fontId="17" fillId="0" borderId="0" xfId="3" applyFont="1" applyFill="1" applyBorder="1" applyAlignment="1"/>
    <xf numFmtId="0" fontId="16" fillId="0" borderId="0" xfId="3" applyFont="1" applyBorder="1" applyAlignment="1">
      <alignment horizontal="center"/>
    </xf>
    <xf numFmtId="0" fontId="16" fillId="0" borderId="6" xfId="3" applyFont="1" applyBorder="1"/>
    <xf numFmtId="0" fontId="18" fillId="0" borderId="6" xfId="3" applyFont="1" applyBorder="1"/>
    <xf numFmtId="0" fontId="1" fillId="0" borderId="6" xfId="0" applyFont="1" applyBorder="1"/>
    <xf numFmtId="3" fontId="9" fillId="0" borderId="16" xfId="3" applyNumberFormat="1" applyFont="1" applyFill="1" applyBorder="1" applyAlignment="1">
      <alignment horizontal="right"/>
    </xf>
    <xf numFmtId="3" fontId="9" fillId="0" borderId="18" xfId="3" applyNumberFormat="1" applyFont="1" applyFill="1" applyBorder="1" applyAlignment="1">
      <alignment horizontal="right"/>
    </xf>
    <xf numFmtId="3" fontId="9" fillId="0" borderId="20" xfId="3" applyNumberFormat="1" applyFont="1" applyFill="1" applyBorder="1" applyAlignment="1">
      <alignment horizontal="right"/>
    </xf>
    <xf numFmtId="0" fontId="18" fillId="0" borderId="0" xfId="3" applyFont="1" applyBorder="1"/>
    <xf numFmtId="0" fontId="19" fillId="0" borderId="25" xfId="0" applyFont="1" applyBorder="1"/>
    <xf numFmtId="0" fontId="0" fillId="0" borderId="19" xfId="0" applyBorder="1" applyAlignment="1">
      <alignment textRotation="45"/>
    </xf>
    <xf numFmtId="0" fontId="0" fillId="0" borderId="19" xfId="0" applyBorder="1" applyAlignment="1">
      <alignment textRotation="45" wrapText="1" shrinkToFit="1"/>
    </xf>
    <xf numFmtId="0" fontId="0" fillId="0" borderId="10" xfId="0" applyBorder="1" applyAlignment="1">
      <alignment textRotation="45" wrapText="1" shrinkToFit="1"/>
    </xf>
    <xf numFmtId="0" fontId="0" fillId="0" borderId="26" xfId="0" applyBorder="1" applyAlignment="1">
      <alignment textRotation="45" wrapText="1" shrinkToFit="1"/>
    </xf>
    <xf numFmtId="0" fontId="0" fillId="0" borderId="11" xfId="0" applyBorder="1" applyAlignment="1">
      <alignment textRotation="45" wrapText="1" shrinkToFit="1"/>
    </xf>
    <xf numFmtId="0" fontId="0" fillId="0" borderId="15" xfId="0" applyBorder="1" applyAlignment="1">
      <alignment wrapText="1" shrinkToFit="1"/>
    </xf>
    <xf numFmtId="0" fontId="0" fillId="0" borderId="0" xfId="0" applyBorder="1" applyAlignment="1">
      <alignment textRotation="45" wrapText="1" shrinkToFit="1"/>
    </xf>
    <xf numFmtId="0" fontId="0" fillId="0" borderId="0" xfId="0" applyAlignment="1">
      <alignment textRotation="45" wrapText="1" shrinkToFit="1"/>
    </xf>
    <xf numFmtId="0" fontId="0" fillId="0" borderId="16" xfId="0" applyBorder="1"/>
    <xf numFmtId="0" fontId="0" fillId="0" borderId="1" xfId="0" applyBorder="1"/>
    <xf numFmtId="0" fontId="0" fillId="0" borderId="2" xfId="0" applyBorder="1"/>
    <xf numFmtId="0" fontId="0" fillId="0" borderId="3" xfId="0" applyBorder="1"/>
    <xf numFmtId="0" fontId="0" fillId="0" borderId="27" xfId="0" applyBorder="1"/>
    <xf numFmtId="0" fontId="0" fillId="0" borderId="17" xfId="0" applyBorder="1"/>
    <xf numFmtId="0" fontId="0" fillId="0" borderId="5" xfId="0" applyBorder="1"/>
    <xf numFmtId="0" fontId="0" fillId="0" borderId="6" xfId="0" applyBorder="1"/>
    <xf numFmtId="0" fontId="0" fillId="0" borderId="7" xfId="0" applyBorder="1"/>
    <xf numFmtId="0" fontId="0" fillId="0" borderId="18" xfId="0" applyBorder="1"/>
    <xf numFmtId="0" fontId="0" fillId="0" borderId="28" xfId="0" applyBorder="1"/>
    <xf numFmtId="0" fontId="0" fillId="0" borderId="29" xfId="0" applyBorder="1"/>
    <xf numFmtId="0" fontId="0" fillId="0" borderId="30" xfId="0" applyBorder="1"/>
    <xf numFmtId="0" fontId="2" fillId="0" borderId="0" xfId="0" applyFont="1" applyAlignment="1">
      <alignment horizontal="center" wrapText="1"/>
    </xf>
    <xf numFmtId="49" fontId="2" fillId="0" borderId="0" xfId="0" applyNumberFormat="1" applyFont="1" applyAlignment="1">
      <alignment horizontal="left" wrapText="1"/>
    </xf>
    <xf numFmtId="0" fontId="1" fillId="0" borderId="0" xfId="6" applyAlignment="1"/>
    <xf numFmtId="0" fontId="16" fillId="0" borderId="0" xfId="0" applyFont="1" applyAlignment="1">
      <alignment horizontal="left"/>
    </xf>
    <xf numFmtId="0" fontId="0" fillId="0" borderId="0" xfId="0" applyAlignment="1">
      <alignment horizontal="left"/>
    </xf>
    <xf numFmtId="0" fontId="0" fillId="0" borderId="0" xfId="6" applyFont="1" applyAlignment="1"/>
    <xf numFmtId="0" fontId="16" fillId="0" borderId="0" xfId="0" applyFont="1" applyAlignment="1"/>
    <xf numFmtId="0" fontId="16" fillId="0" borderId="0" xfId="0" applyFont="1" applyBorder="1" applyAlignment="1">
      <alignment horizontal="left"/>
    </xf>
    <xf numFmtId="0" fontId="16" fillId="0" borderId="0" xfId="0" applyFont="1"/>
    <xf numFmtId="0" fontId="0" fillId="0" borderId="0" xfId="0" applyBorder="1" applyAlignment="1">
      <alignment horizontal="left"/>
    </xf>
    <xf numFmtId="0" fontId="0" fillId="0" borderId="0" xfId="0" applyAlignment="1"/>
    <xf numFmtId="0" fontId="1" fillId="0" borderId="0" xfId="6" applyFill="1" applyAlignment="1"/>
    <xf numFmtId="0" fontId="4" fillId="0" borderId="0" xfId="0" applyFont="1"/>
    <xf numFmtId="0" fontId="0" fillId="0" borderId="0" xfId="0" applyFont="1"/>
    <xf numFmtId="0" fontId="4" fillId="0" borderId="0" xfId="0" applyFont="1" applyAlignment="1">
      <alignment vertical="center"/>
    </xf>
    <xf numFmtId="0" fontId="0" fillId="0" borderId="0" xfId="0" applyFont="1" applyAlignment="1">
      <alignment horizontal="left" vertical="center" wrapText="1"/>
    </xf>
    <xf numFmtId="0" fontId="0" fillId="0" borderId="0" xfId="0" applyFont="1" applyAlignment="1">
      <alignment vertical="center" wrapText="1"/>
    </xf>
    <xf numFmtId="0" fontId="0" fillId="0" borderId="0" xfId="0" applyFont="1" applyAlignment="1">
      <alignment wrapText="1"/>
    </xf>
    <xf numFmtId="0" fontId="20" fillId="0" borderId="0" xfId="0" applyFont="1" applyAlignment="1">
      <alignment horizontal="left" vertical="center" wrapText="1"/>
    </xf>
    <xf numFmtId="0" fontId="20" fillId="0" borderId="0" xfId="0" applyFont="1" applyAlignment="1">
      <alignment wrapText="1"/>
    </xf>
    <xf numFmtId="0" fontId="21" fillId="0" borderId="21"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31" xfId="0" applyFont="1" applyBorder="1" applyAlignment="1">
      <alignment horizontal="center" vertical="center" wrapText="1"/>
    </xf>
    <xf numFmtId="0" fontId="21" fillId="0" borderId="32" xfId="0" applyFont="1" applyBorder="1" applyAlignment="1">
      <alignment horizontal="center" vertical="center" wrapText="1"/>
    </xf>
    <xf numFmtId="0" fontId="22" fillId="0" borderId="38" xfId="0" applyFont="1" applyBorder="1" applyAlignment="1">
      <alignment horizontal="center" vertical="center"/>
    </xf>
    <xf numFmtId="0" fontId="22" fillId="0" borderId="38" xfId="0" applyFont="1" applyBorder="1" applyAlignment="1">
      <alignment vertical="center" wrapText="1"/>
    </xf>
    <xf numFmtId="0" fontId="22" fillId="0" borderId="40" xfId="0" applyFont="1" applyBorder="1" applyAlignment="1">
      <alignment horizontal="center" vertical="center" wrapText="1"/>
    </xf>
    <xf numFmtId="0" fontId="15" fillId="0" borderId="0" xfId="5" applyFont="1"/>
    <xf numFmtId="0" fontId="23" fillId="0" borderId="0" xfId="0" applyFont="1"/>
    <xf numFmtId="0" fontId="15" fillId="0" borderId="0" xfId="5" applyFont="1" applyBorder="1"/>
    <xf numFmtId="0" fontId="18" fillId="0" borderId="0" xfId="5" applyFont="1" applyBorder="1"/>
    <xf numFmtId="0" fontId="15" fillId="0" borderId="6" xfId="5" applyBorder="1" applyAlignment="1">
      <alignment horizontal="center"/>
    </xf>
    <xf numFmtId="0" fontId="0" fillId="0" borderId="0" xfId="0" applyBorder="1" applyAlignment="1">
      <alignment horizontal="left" wrapText="1"/>
    </xf>
    <xf numFmtId="0" fontId="16" fillId="0" borderId="22" xfId="3" applyFont="1" applyBorder="1" applyAlignment="1">
      <alignment horizontal="center"/>
    </xf>
    <xf numFmtId="0" fontId="16" fillId="0" borderId="23" xfId="3" applyFont="1" applyBorder="1" applyAlignment="1">
      <alignment horizontal="center"/>
    </xf>
    <xf numFmtId="0" fontId="16" fillId="0" borderId="24" xfId="3" applyFont="1" applyBorder="1" applyAlignment="1">
      <alignment horizontal="center"/>
    </xf>
    <xf numFmtId="0" fontId="11" fillId="0" borderId="8" xfId="3" applyFont="1" applyFill="1" applyBorder="1" applyAlignment="1">
      <alignment horizontal="center" wrapText="1"/>
    </xf>
    <xf numFmtId="0" fontId="11" fillId="0" borderId="19" xfId="3" applyFont="1" applyFill="1" applyBorder="1" applyAlignment="1">
      <alignment horizontal="center"/>
    </xf>
    <xf numFmtId="0" fontId="8" fillId="0" borderId="0" xfId="3" applyFont="1" applyFill="1" applyAlignment="1">
      <alignment horizontal="left" wrapText="1"/>
    </xf>
    <xf numFmtId="0" fontId="9" fillId="0" borderId="6" xfId="3" applyFont="1" applyBorder="1" applyAlignment="1">
      <alignment horizontal="left" wrapText="1"/>
    </xf>
    <xf numFmtId="0" fontId="10" fillId="0" borderId="6" xfId="3" applyFont="1" applyBorder="1" applyAlignment="1">
      <alignment horizontal="left" wrapText="1"/>
    </xf>
    <xf numFmtId="0" fontId="13" fillId="0" borderId="22" xfId="3" applyFont="1" applyBorder="1" applyAlignment="1">
      <alignment horizontal="left"/>
    </xf>
    <xf numFmtId="0" fontId="13" fillId="0" borderId="23" xfId="3" applyFont="1" applyBorder="1" applyAlignment="1">
      <alignment horizontal="left"/>
    </xf>
    <xf numFmtId="0" fontId="13" fillId="0" borderId="24" xfId="3" applyFont="1" applyBorder="1" applyAlignment="1">
      <alignment horizontal="left"/>
    </xf>
    <xf numFmtId="0" fontId="4" fillId="0" borderId="0" xfId="0" applyFont="1" applyBorder="1" applyAlignment="1">
      <alignment horizontal="center"/>
    </xf>
    <xf numFmtId="0" fontId="0" fillId="0" borderId="21" xfId="0" applyBorder="1" applyAlignment="1">
      <alignment horizontal="left"/>
    </xf>
    <xf numFmtId="0" fontId="0" fillId="0" borderId="31" xfId="0" applyBorder="1" applyAlignment="1">
      <alignment horizontal="left"/>
    </xf>
    <xf numFmtId="0" fontId="0" fillId="0" borderId="32" xfId="0" applyBorder="1" applyAlignment="1">
      <alignment horizontal="left"/>
    </xf>
    <xf numFmtId="0" fontId="2" fillId="0" borderId="0" xfId="0" applyFont="1" applyAlignment="1">
      <alignment horizontal="left" vertical="top" wrapText="1"/>
    </xf>
    <xf numFmtId="0" fontId="0" fillId="0" borderId="0" xfId="0" applyFont="1" applyAlignment="1">
      <alignment horizontal="left" vertical="center" wrapText="1"/>
    </xf>
    <xf numFmtId="0" fontId="22" fillId="0" borderId="39" xfId="0" applyFont="1" applyBorder="1" applyAlignment="1">
      <alignment horizontal="center" vertical="center" wrapText="1"/>
    </xf>
    <xf numFmtId="0" fontId="22" fillId="0" borderId="40" xfId="0" applyFont="1" applyBorder="1" applyAlignment="1">
      <alignment horizontal="center" vertical="center" wrapText="1"/>
    </xf>
    <xf numFmtId="0" fontId="22" fillId="0" borderId="41" xfId="0" applyFont="1" applyBorder="1" applyAlignment="1">
      <alignment horizontal="center" vertical="center" wrapText="1"/>
    </xf>
    <xf numFmtId="0" fontId="4" fillId="0" borderId="33" xfId="0" applyFont="1" applyBorder="1" applyAlignment="1">
      <alignment horizontal="left"/>
    </xf>
    <xf numFmtId="0" fontId="4" fillId="0" borderId="34" xfId="0" applyFont="1" applyBorder="1" applyAlignment="1">
      <alignment horizontal="left"/>
    </xf>
    <xf numFmtId="0" fontId="4" fillId="0" borderId="35" xfId="0" applyFont="1" applyBorder="1" applyAlignment="1">
      <alignment horizontal="left"/>
    </xf>
    <xf numFmtId="0" fontId="0" fillId="0" borderId="36" xfId="0" applyFont="1" applyBorder="1" applyAlignment="1">
      <alignment horizontal="left" wrapText="1"/>
    </xf>
    <xf numFmtId="0" fontId="0" fillId="0" borderId="37" xfId="0" applyFont="1" applyBorder="1" applyAlignment="1">
      <alignment horizontal="left" wrapText="1"/>
    </xf>
    <xf numFmtId="0" fontId="0" fillId="0" borderId="38" xfId="0" applyFont="1" applyBorder="1" applyAlignment="1">
      <alignment horizontal="left" wrapText="1"/>
    </xf>
    <xf numFmtId="0" fontId="4" fillId="0" borderId="33" xfId="0" applyFont="1" applyBorder="1" applyAlignment="1">
      <alignment horizontal="left" wrapText="1"/>
    </xf>
    <xf numFmtId="0" fontId="4" fillId="0" borderId="34" xfId="0" applyFont="1" applyBorder="1" applyAlignment="1">
      <alignment horizontal="left" wrapText="1"/>
    </xf>
    <xf numFmtId="0" fontId="4" fillId="0" borderId="35" xfId="0" applyFont="1" applyBorder="1" applyAlignment="1">
      <alignment horizontal="left" wrapText="1"/>
    </xf>
    <xf numFmtId="0" fontId="2" fillId="0" borderId="37" xfId="0" applyFont="1" applyBorder="1" applyAlignment="1">
      <alignment horizontal="left" wrapText="1"/>
    </xf>
    <xf numFmtId="0" fontId="2" fillId="0" borderId="38" xfId="0" applyFont="1" applyBorder="1" applyAlignment="1">
      <alignment horizontal="left" wrapText="1"/>
    </xf>
    <xf numFmtId="10" fontId="0" fillId="0" borderId="0" xfId="2" applyNumberFormat="1" applyFont="1" applyBorder="1" applyAlignment="1">
      <alignment horizontal="right"/>
    </xf>
  </cellXfs>
  <cellStyles count="7">
    <cellStyle name="Comma" xfId="1" builtinId="3"/>
    <cellStyle name="Comma 2" xfId="4"/>
    <cellStyle name="Hyperlink" xfId="5" builtinId="8"/>
    <cellStyle name="Normal" xfId="0" builtinId="0"/>
    <cellStyle name="Normal 2" xfId="3"/>
    <cellStyle name="Normal 3" xfId="6"/>
    <cellStyle name="Percent" xfId="2" builtinId="5"/>
  </cellStyles>
  <dxfs count="72">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worksheet" Target="worksheets/sheet17.xml"/><Relationship Id="rId34" Type="http://schemas.openxmlformats.org/officeDocument/2006/relationships/worksheet" Target="worksheets/sheet30.xml"/><Relationship Id="rId42" Type="http://schemas.openxmlformats.org/officeDocument/2006/relationships/externalLink" Target="externalLinks/externalLink2.xml"/><Relationship Id="rId47" Type="http://schemas.openxmlformats.org/officeDocument/2006/relationships/calcChain" Target="calcChain.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worksheet" Target="worksheets/sheet13.xml"/><Relationship Id="rId25" Type="http://schemas.openxmlformats.org/officeDocument/2006/relationships/worksheet" Target="worksheets/sheet21.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worksheet" Target="worksheets/sheet25.xml"/><Relationship Id="rId41"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7.xml"/><Relationship Id="rId24" Type="http://schemas.openxmlformats.org/officeDocument/2006/relationships/worksheet" Target="worksheets/sheet20.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worksheet" Target="worksheets/sheet24.xml"/><Relationship Id="rId36" Type="http://schemas.openxmlformats.org/officeDocument/2006/relationships/worksheet" Target="worksheets/sheet32.xml"/><Relationship Id="rId10" Type="http://schemas.openxmlformats.org/officeDocument/2006/relationships/worksheet" Target="worksheets/sheet6.xml"/><Relationship Id="rId19" Type="http://schemas.openxmlformats.org/officeDocument/2006/relationships/worksheet" Target="worksheets/sheet15.xml"/><Relationship Id="rId31" Type="http://schemas.openxmlformats.org/officeDocument/2006/relationships/worksheet" Target="worksheets/sheet27.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worksheet" Target="worksheets/sheet26.xml"/><Relationship Id="rId35" Type="http://schemas.openxmlformats.org/officeDocument/2006/relationships/worksheet" Target="worksheets/sheet31.xml"/><Relationship Id="rId43" Type="http://schemas.openxmlformats.org/officeDocument/2006/relationships/externalLink" Target="externalLinks/externalLink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c:f>
              <c:strCache>
                <c:ptCount val="1"/>
                <c:pt idx="0">
                  <c:v>Top 10 World Producers by Volume: Apricot</c:v>
                </c:pt>
              </c:strCache>
            </c:strRef>
          </c:tx>
          <c:spPr>
            <a:solidFill>
              <a:schemeClr val="bg1">
                <a:lumMod val="75000"/>
              </a:schemeClr>
            </a:solidFill>
            <a:ln>
              <a:solidFill>
                <a:schemeClr val="tx1"/>
              </a:solidFill>
            </a:ln>
          </c:spPr>
          <c:invertIfNegative val="0"/>
          <c:cat>
            <c:strRef>
              <c:f>'Data for Charts'!$A$2:$A$11</c:f>
              <c:strCache>
                <c:ptCount val="10"/>
                <c:pt idx="0">
                  <c:v>Ukraine</c:v>
                </c:pt>
                <c:pt idx="1">
                  <c:v>China</c:v>
                </c:pt>
                <c:pt idx="2">
                  <c:v>France</c:v>
                </c:pt>
                <c:pt idx="3">
                  <c:v>Morocco</c:v>
                </c:pt>
                <c:pt idx="4">
                  <c:v>Pakistan</c:v>
                </c:pt>
                <c:pt idx="5">
                  <c:v>Iran</c:v>
                </c:pt>
                <c:pt idx="6">
                  <c:v>Italy</c:v>
                </c:pt>
                <c:pt idx="7">
                  <c:v>Algeria</c:v>
                </c:pt>
                <c:pt idx="8">
                  <c:v>Uzbekistan</c:v>
                </c:pt>
                <c:pt idx="9">
                  <c:v>Turkey</c:v>
                </c:pt>
              </c:strCache>
            </c:strRef>
          </c:cat>
          <c:val>
            <c:numRef>
              <c:f>'Data for Charts'!$B$2:$B$11</c:f>
              <c:numCache>
                <c:formatCode>_(* #,##0_);_(* \(#,##0\);_(* "-"??_);_(@_)</c:formatCode>
                <c:ptCount val="10"/>
                <c:pt idx="0">
                  <c:v>119.9</c:v>
                </c:pt>
                <c:pt idx="1">
                  <c:v>134.01</c:v>
                </c:pt>
                <c:pt idx="2">
                  <c:v>155.124</c:v>
                </c:pt>
                <c:pt idx="3">
                  <c:v>159.124</c:v>
                </c:pt>
                <c:pt idx="4">
                  <c:v>189.42</c:v>
                </c:pt>
                <c:pt idx="5">
                  <c:v>226.505</c:v>
                </c:pt>
                <c:pt idx="6">
                  <c:v>263.13200000000001</c:v>
                </c:pt>
                <c:pt idx="7">
                  <c:v>285.89699999999999</c:v>
                </c:pt>
                <c:pt idx="8">
                  <c:v>356</c:v>
                </c:pt>
                <c:pt idx="9">
                  <c:v>676.13800000000003</c:v>
                </c:pt>
              </c:numCache>
            </c:numRef>
          </c:val>
        </c:ser>
        <c:dLbls>
          <c:showLegendKey val="0"/>
          <c:showVal val="0"/>
          <c:showCatName val="0"/>
          <c:showSerName val="0"/>
          <c:showPercent val="0"/>
          <c:showBubbleSize val="0"/>
        </c:dLbls>
        <c:gapWidth val="150"/>
        <c:axId val="119224960"/>
        <c:axId val="119255424"/>
      </c:barChart>
      <c:catAx>
        <c:axId val="119224960"/>
        <c:scaling>
          <c:orientation val="minMax"/>
        </c:scaling>
        <c:delete val="0"/>
        <c:axPos val="l"/>
        <c:majorTickMark val="out"/>
        <c:minorTickMark val="none"/>
        <c:tickLblPos val="nextTo"/>
        <c:crossAx val="119255424"/>
        <c:crosses val="autoZero"/>
        <c:auto val="1"/>
        <c:lblAlgn val="ctr"/>
        <c:lblOffset val="100"/>
        <c:noMultiLvlLbl val="0"/>
      </c:catAx>
      <c:valAx>
        <c:axId val="119255424"/>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19224960"/>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Charts'!$A$25</c:f>
              <c:strCache>
                <c:ptCount val="1"/>
                <c:pt idx="0">
                  <c:v>Top 10 World Exporters by Value: Apricot</c:v>
                </c:pt>
              </c:strCache>
            </c:strRef>
          </c:tx>
          <c:spPr>
            <a:solidFill>
              <a:schemeClr val="bg1">
                <a:lumMod val="75000"/>
              </a:schemeClr>
            </a:solidFill>
            <a:ln>
              <a:solidFill>
                <a:schemeClr val="tx1"/>
              </a:solidFill>
            </a:ln>
          </c:spPr>
          <c:invertIfNegative val="0"/>
          <c:cat>
            <c:strRef>
              <c:f>'Data for Charts'!$A$14:$A$23</c:f>
              <c:strCache>
                <c:ptCount val="10"/>
                <c:pt idx="0">
                  <c:v>United States of America</c:v>
                </c:pt>
                <c:pt idx="1">
                  <c:v>Armenia</c:v>
                </c:pt>
                <c:pt idx="2">
                  <c:v>Iran</c:v>
                </c:pt>
                <c:pt idx="3">
                  <c:v>Kyrgyzstan</c:v>
                </c:pt>
                <c:pt idx="4">
                  <c:v>Greece</c:v>
                </c:pt>
                <c:pt idx="5">
                  <c:v>Italy</c:v>
                </c:pt>
                <c:pt idx="6">
                  <c:v>Uzbekistan</c:v>
                </c:pt>
                <c:pt idx="7">
                  <c:v>Turkey</c:v>
                </c:pt>
                <c:pt idx="8">
                  <c:v>Spain</c:v>
                </c:pt>
                <c:pt idx="9">
                  <c:v>France</c:v>
                </c:pt>
              </c:strCache>
            </c:strRef>
          </c:cat>
          <c:val>
            <c:numRef>
              <c:f>'Data for Charts'!$B$26:$B$35</c:f>
              <c:numCache>
                <c:formatCode>_(* #,##0_);_(* \(#,##0\);_(* "-"??_);_(@_)</c:formatCode>
                <c:ptCount val="10"/>
                <c:pt idx="0">
                  <c:v>9619</c:v>
                </c:pt>
                <c:pt idx="1">
                  <c:v>10587</c:v>
                </c:pt>
                <c:pt idx="2">
                  <c:v>13080</c:v>
                </c:pt>
                <c:pt idx="3">
                  <c:v>13608</c:v>
                </c:pt>
                <c:pt idx="4">
                  <c:v>18573</c:v>
                </c:pt>
                <c:pt idx="5">
                  <c:v>28936</c:v>
                </c:pt>
                <c:pt idx="6">
                  <c:v>31820</c:v>
                </c:pt>
                <c:pt idx="7">
                  <c:v>36817</c:v>
                </c:pt>
                <c:pt idx="8">
                  <c:v>55836</c:v>
                </c:pt>
                <c:pt idx="9">
                  <c:v>105983</c:v>
                </c:pt>
              </c:numCache>
            </c:numRef>
          </c:val>
        </c:ser>
        <c:dLbls>
          <c:showLegendKey val="0"/>
          <c:showVal val="0"/>
          <c:showCatName val="0"/>
          <c:showSerName val="0"/>
          <c:showPercent val="0"/>
          <c:showBubbleSize val="0"/>
        </c:dLbls>
        <c:gapWidth val="150"/>
        <c:axId val="107390464"/>
        <c:axId val="107392000"/>
      </c:barChart>
      <c:catAx>
        <c:axId val="107390464"/>
        <c:scaling>
          <c:orientation val="minMax"/>
        </c:scaling>
        <c:delete val="0"/>
        <c:axPos val="l"/>
        <c:majorTickMark val="out"/>
        <c:minorTickMark val="none"/>
        <c:tickLblPos val="nextTo"/>
        <c:crossAx val="107392000"/>
        <c:crosses val="autoZero"/>
        <c:auto val="1"/>
        <c:lblAlgn val="ctr"/>
        <c:lblOffset val="100"/>
        <c:noMultiLvlLbl val="0"/>
      </c:catAx>
      <c:valAx>
        <c:axId val="107392000"/>
        <c:scaling>
          <c:orientation val="minMax"/>
        </c:scaling>
        <c:delete val="0"/>
        <c:axPos val="b"/>
        <c:majorGridlines/>
        <c:title>
          <c:tx>
            <c:rich>
              <a:bodyPr/>
              <a:lstStyle/>
              <a:p>
                <a:pPr>
                  <a:defRPr/>
                </a:pPr>
                <a:r>
                  <a:rPr lang="en-US"/>
                  <a:t>Thousands USD</a:t>
                </a:r>
              </a:p>
            </c:rich>
          </c:tx>
          <c:overlay val="0"/>
        </c:title>
        <c:numFmt formatCode="_(* #,##0_);_(* \(#,##0\);_(* &quot;-&quot;??_);_(@_)" sourceLinked="1"/>
        <c:majorTickMark val="out"/>
        <c:minorTickMark val="none"/>
        <c:tickLblPos val="low"/>
        <c:crossAx val="107390464"/>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Charts'!$A$13</c:f>
              <c:strCache>
                <c:ptCount val="1"/>
                <c:pt idx="0">
                  <c:v>Top 10 World Exporters by Volume: Apricot</c:v>
                </c:pt>
              </c:strCache>
            </c:strRef>
          </c:tx>
          <c:spPr>
            <a:solidFill>
              <a:schemeClr val="bg1">
                <a:lumMod val="75000"/>
              </a:schemeClr>
            </a:solidFill>
            <a:ln>
              <a:solidFill>
                <a:schemeClr val="tx1"/>
              </a:solidFill>
            </a:ln>
          </c:spPr>
          <c:invertIfNegative val="0"/>
          <c:cat>
            <c:strRef>
              <c:f>'Data for Charts'!$A$14:$A$23</c:f>
              <c:strCache>
                <c:ptCount val="10"/>
                <c:pt idx="0">
                  <c:v>United States of America</c:v>
                </c:pt>
                <c:pt idx="1">
                  <c:v>Armenia</c:v>
                </c:pt>
                <c:pt idx="2">
                  <c:v>Iran</c:v>
                </c:pt>
                <c:pt idx="3">
                  <c:v>Kyrgyzstan</c:v>
                </c:pt>
                <c:pt idx="4">
                  <c:v>Greece</c:v>
                </c:pt>
                <c:pt idx="5">
                  <c:v>Italy</c:v>
                </c:pt>
                <c:pt idx="6">
                  <c:v>Uzbekistan</c:v>
                </c:pt>
                <c:pt idx="7">
                  <c:v>Turkey</c:v>
                </c:pt>
                <c:pt idx="8">
                  <c:v>Spain</c:v>
                </c:pt>
                <c:pt idx="9">
                  <c:v>France</c:v>
                </c:pt>
              </c:strCache>
            </c:strRef>
          </c:cat>
          <c:val>
            <c:numRef>
              <c:f>'Data for Charts'!$B$14:$B$23</c:f>
              <c:numCache>
                <c:formatCode>_(* #,##0_);_(* \(#,##0\);_(* "-"??_);_(@_)</c:formatCode>
                <c:ptCount val="10"/>
                <c:pt idx="0">
                  <c:v>6.4850000000000003</c:v>
                </c:pt>
                <c:pt idx="1">
                  <c:v>6.5730000000000004</c:v>
                </c:pt>
                <c:pt idx="2">
                  <c:v>8.5210000000000008</c:v>
                </c:pt>
                <c:pt idx="3">
                  <c:v>13.567</c:v>
                </c:pt>
                <c:pt idx="4">
                  <c:v>14.597</c:v>
                </c:pt>
                <c:pt idx="5">
                  <c:v>20.332999999999998</c:v>
                </c:pt>
                <c:pt idx="6">
                  <c:v>26.629000000000001</c:v>
                </c:pt>
                <c:pt idx="7">
                  <c:v>28.489000000000001</c:v>
                </c:pt>
                <c:pt idx="8">
                  <c:v>31.655000000000001</c:v>
                </c:pt>
                <c:pt idx="9">
                  <c:v>48.606000000000002</c:v>
                </c:pt>
              </c:numCache>
            </c:numRef>
          </c:val>
        </c:ser>
        <c:dLbls>
          <c:showLegendKey val="0"/>
          <c:showVal val="0"/>
          <c:showCatName val="0"/>
          <c:showSerName val="0"/>
          <c:showPercent val="0"/>
          <c:showBubbleSize val="0"/>
        </c:dLbls>
        <c:gapWidth val="150"/>
        <c:axId val="109461888"/>
        <c:axId val="109463424"/>
      </c:barChart>
      <c:catAx>
        <c:axId val="109461888"/>
        <c:scaling>
          <c:orientation val="minMax"/>
        </c:scaling>
        <c:delete val="0"/>
        <c:axPos val="l"/>
        <c:majorTickMark val="out"/>
        <c:minorTickMark val="none"/>
        <c:tickLblPos val="nextTo"/>
        <c:crossAx val="109463424"/>
        <c:crosses val="autoZero"/>
        <c:auto val="1"/>
        <c:lblAlgn val="ctr"/>
        <c:lblOffset val="100"/>
        <c:noMultiLvlLbl val="0"/>
      </c:catAx>
      <c:valAx>
        <c:axId val="109463424"/>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09461888"/>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pieChart>
        <c:varyColors val="1"/>
        <c:ser>
          <c:idx val="0"/>
          <c:order val="0"/>
          <c:tx>
            <c:strRef>
              <c:f>'Data for Charts'!$A$38</c:f>
              <c:strCache>
                <c:ptCount val="1"/>
                <c:pt idx="0">
                  <c:v>U.S. Volume Import Share by Source: Apricot</c:v>
                </c:pt>
              </c:strCache>
            </c:strRef>
          </c:tx>
          <c:cat>
            <c:multiLvlStrRef>
              <c:f>'Data for Charts'!$A$41:$B$51</c:f>
              <c:multiLvlStrCache>
                <c:ptCount val="11"/>
                <c:lvl>
                  <c:pt idx="0">
                    <c:v>81.21%</c:v>
                  </c:pt>
                  <c:pt idx="1">
                    <c:v>8.96%</c:v>
                  </c:pt>
                  <c:pt idx="2">
                    <c:v>6.43%</c:v>
                  </c:pt>
                  <c:pt idx="3">
                    <c:v>2.17%</c:v>
                  </c:pt>
                  <c:pt idx="4">
                    <c:v>0.63%</c:v>
                  </c:pt>
                  <c:pt idx="5">
                    <c:v>0.34%</c:v>
                  </c:pt>
                  <c:pt idx="6">
                    <c:v>0.09%</c:v>
                  </c:pt>
                  <c:pt idx="7">
                    <c:v>0.06%</c:v>
                  </c:pt>
                  <c:pt idx="8">
                    <c:v>0.05%</c:v>
                  </c:pt>
                  <c:pt idx="9">
                    <c:v>0.05%</c:v>
                  </c:pt>
                  <c:pt idx="10">
                    <c:v>0.04%</c:v>
                  </c:pt>
                </c:lvl>
                <c:lvl>
                  <c:pt idx="0">
                    <c:v>Chile -</c:v>
                  </c:pt>
                  <c:pt idx="1">
                    <c:v>New Zealand -</c:v>
                  </c:pt>
                  <c:pt idx="2">
                    <c:v>Canada -</c:v>
                  </c:pt>
                  <c:pt idx="3">
                    <c:v>Turkey -</c:v>
                  </c:pt>
                  <c:pt idx="4">
                    <c:v>China -</c:v>
                  </c:pt>
                  <c:pt idx="5">
                    <c:v>Pakistan -</c:v>
                  </c:pt>
                  <c:pt idx="6">
                    <c:v>Poland -</c:v>
                  </c:pt>
                  <c:pt idx="7">
                    <c:v>Argentina -</c:v>
                  </c:pt>
                  <c:pt idx="8">
                    <c:v>India -</c:v>
                  </c:pt>
                  <c:pt idx="9">
                    <c:v>Netherlands -</c:v>
                  </c:pt>
                  <c:pt idx="10">
                    <c:v>AOC -</c:v>
                  </c:pt>
                </c:lvl>
              </c:multiLvlStrCache>
            </c:multiLvlStrRef>
          </c:cat>
          <c:val>
            <c:numRef>
              <c:f>'Data for Charts'!$B$41:$B$51</c:f>
              <c:numCache>
                <c:formatCode>0.00%</c:formatCode>
                <c:ptCount val="11"/>
                <c:pt idx="0">
                  <c:v>0.81212002849361276</c:v>
                </c:pt>
                <c:pt idx="1">
                  <c:v>8.9625141533010766E-2</c:v>
                </c:pt>
                <c:pt idx="2">
                  <c:v>6.4316287176854198E-2</c:v>
                </c:pt>
                <c:pt idx="3">
                  <c:v>2.1729301753479247E-2</c:v>
                </c:pt>
                <c:pt idx="4">
                  <c:v>6.3020973237085214E-3</c:v>
                </c:pt>
                <c:pt idx="5">
                  <c:v>3.3959953383361496E-3</c:v>
                </c:pt>
                <c:pt idx="6">
                  <c:v>8.9255051835933916E-4</c:v>
                </c:pt>
                <c:pt idx="7">
                  <c:v>6.4651471773302367E-4</c:v>
                </c:pt>
                <c:pt idx="8">
                  <c:v>5.1002886763390801E-4</c:v>
                </c:pt>
                <c:pt idx="9">
                  <c:v>4.6205427727209357E-4</c:v>
                </c:pt>
                <c:pt idx="10">
                  <c:v>3.9670682860649909E-4</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80631763432250503"/>
          <c:y val="0.46378054885324649"/>
          <c:w val="0.17904658120751446"/>
          <c:h val="0.40095075265670149"/>
        </c:manualLayout>
      </c:layout>
      <c:overlay val="0"/>
      <c:spPr>
        <a:ln w="31750" cmpd="sng">
          <a:solidFill>
            <a:schemeClr val="tx1"/>
          </a:solidFill>
        </a:ln>
      </c:spPr>
    </c:legend>
    <c:plotVisOnly val="1"/>
    <c:dispBlanksAs val="gap"/>
    <c:showDLblsOverMax val="0"/>
  </c:chart>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sheet1.xml><?xml version="1.0" encoding="utf-8"?>
<chartsheet xmlns="http://schemas.openxmlformats.org/spreadsheetml/2006/main" xmlns:r="http://schemas.openxmlformats.org/officeDocument/2006/relationships">
  <sheetPr codeName="Chart10">
    <tabColor rgb="FFFFC000"/>
  </sheetPr>
  <sheetViews>
    <sheetView zoomScale="104"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codeName="Chart12">
    <tabColor rgb="FFFFC000"/>
  </sheetPr>
  <sheetViews>
    <sheetView zoomScale="104" workbookViewId="0" zoomToFit="1"/>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codeName="Chart9">
    <tabColor rgb="FFFFC000"/>
  </sheetPr>
  <sheetViews>
    <sheetView zoomScale="104" workbookViewId="0" zoomToFit="1"/>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codeName="Chart11">
    <tabColor rgb="FFFFC000"/>
  </sheetPr>
  <sheetViews>
    <sheetView zoomScale="104"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0" y="0"/>
    <xdr:ext cx="8673245" cy="629199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0.72426</cdr:x>
      <cdr:y>0.9618</cdr:y>
    </cdr:from>
    <cdr:to>
      <cdr:x>1</cdr:x>
      <cdr:y>1</cdr:y>
    </cdr:to>
    <cdr:sp macro="" textlink="">
      <cdr:nvSpPr>
        <cdr:cNvPr id="2" name="TextBox 1"/>
        <cdr:cNvSpPr txBox="1"/>
      </cdr:nvSpPr>
      <cdr:spPr>
        <a:xfrm xmlns:a="http://schemas.openxmlformats.org/drawingml/2006/main">
          <a:off x="6275294" y="6051176"/>
          <a:ext cx="2389114" cy="24033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t>Source: United Nations, FAO, 2011</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8673245" cy="629199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0.72426</cdr:x>
      <cdr:y>0.9618</cdr:y>
    </cdr:from>
    <cdr:to>
      <cdr:x>1</cdr:x>
      <cdr:y>1</cdr:y>
    </cdr:to>
    <cdr:sp macro="" textlink="">
      <cdr:nvSpPr>
        <cdr:cNvPr id="2" name="TextBox 1"/>
        <cdr:cNvSpPr txBox="1"/>
      </cdr:nvSpPr>
      <cdr:spPr>
        <a:xfrm xmlns:a="http://schemas.openxmlformats.org/drawingml/2006/main">
          <a:off x="6275294" y="6051176"/>
          <a:ext cx="2389114" cy="2403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8673245" cy="629199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0.72426</cdr:x>
      <cdr:y>0.9618</cdr:y>
    </cdr:from>
    <cdr:to>
      <cdr:x>1</cdr:x>
      <cdr:y>1</cdr:y>
    </cdr:to>
    <cdr:sp macro="" textlink="">
      <cdr:nvSpPr>
        <cdr:cNvPr id="2" name="TextBox 1"/>
        <cdr:cNvSpPr txBox="1"/>
      </cdr:nvSpPr>
      <cdr:spPr>
        <a:xfrm xmlns:a="http://schemas.openxmlformats.org/drawingml/2006/main">
          <a:off x="6275294" y="6051176"/>
          <a:ext cx="2389114" cy="2403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8673245" cy="629199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0.73283</cdr:x>
      <cdr:y>0.86402</cdr:y>
    </cdr:from>
    <cdr:to>
      <cdr:x>0.9859</cdr:x>
      <cdr:y>0.95839</cdr:y>
    </cdr:to>
    <cdr:sp macro="" textlink="'Data for Charts'!$A$39">
      <cdr:nvSpPr>
        <cdr:cNvPr id="2" name="TextBox 1"/>
        <cdr:cNvSpPr txBox="1"/>
      </cdr:nvSpPr>
      <cdr:spPr>
        <a:xfrm xmlns:a="http://schemas.openxmlformats.org/drawingml/2006/main">
          <a:off x="6359031" y="5443751"/>
          <a:ext cx="2195992" cy="594576"/>
        </a:xfrm>
        <a:prstGeom xmlns:a="http://schemas.openxmlformats.org/drawingml/2006/main" prst="rect">
          <a:avLst/>
        </a:prstGeom>
        <a:ln xmlns:a="http://schemas.openxmlformats.org/drawingml/2006/main" w="25400">
          <a:solidFill>
            <a:schemeClr val="tx1"/>
          </a:solidFill>
        </a:ln>
      </cdr:spPr>
      <cdr:txBody>
        <a:bodyPr xmlns:a="http://schemas.openxmlformats.org/drawingml/2006/main" vertOverflow="clip" wrap="square" rtlCol="0"/>
        <a:lstStyle xmlns:a="http://schemas.openxmlformats.org/drawingml/2006/main"/>
        <a:p xmlns:a="http://schemas.openxmlformats.org/drawingml/2006/main">
          <a:fld id="{A005AD50-ED24-40C8-821F-421C9E7AB2CF}" type="TxLink">
            <a:rPr lang="en-US" sz="1100" b="0" i="1" u="none" strike="noStrike">
              <a:solidFill>
                <a:srgbClr val="000000"/>
              </a:solidFill>
              <a:latin typeface="Calibri"/>
              <a:cs typeface="Calibri"/>
            </a:rPr>
            <a:pPr/>
            <a:t>Total Imports -     18,822 (MT)</a:t>
          </a:fld>
          <a:endParaRPr lang="en-US" sz="1100"/>
        </a:p>
      </cdr:txBody>
    </cdr:sp>
  </cdr:relSizeAnchor>
  <cdr:relSizeAnchor xmlns:cdr="http://schemas.openxmlformats.org/drawingml/2006/chartDrawing">
    <cdr:from>
      <cdr:x>0.72882</cdr:x>
      <cdr:y>0.13931</cdr:y>
    </cdr:from>
    <cdr:to>
      <cdr:x>0.96055</cdr:x>
      <cdr:y>0.38028</cdr:y>
    </cdr:to>
    <cdr:sp macro="" textlink="">
      <cdr:nvSpPr>
        <cdr:cNvPr id="4" name="TextBox 3"/>
        <cdr:cNvSpPr txBox="1"/>
      </cdr:nvSpPr>
      <cdr:spPr>
        <a:xfrm xmlns:a="http://schemas.openxmlformats.org/drawingml/2006/main">
          <a:off x="6313264" y="873781"/>
          <a:ext cx="2007335" cy="15114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0.76244</cdr:x>
      <cdr:y>0.07907</cdr:y>
    </cdr:from>
    <cdr:to>
      <cdr:x>0.96418</cdr:x>
      <cdr:y>0.29996</cdr:y>
    </cdr:to>
    <cdr:sp macro="" textlink="">
      <cdr:nvSpPr>
        <cdr:cNvPr id="5" name="TextBox 4"/>
        <cdr:cNvSpPr txBox="1"/>
      </cdr:nvSpPr>
      <cdr:spPr>
        <a:xfrm xmlns:a="http://schemas.openxmlformats.org/drawingml/2006/main">
          <a:off x="6604525" y="495930"/>
          <a:ext cx="1747562" cy="13854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0.73414</cdr:x>
      <cdr:y>0.90985</cdr:y>
    </cdr:from>
    <cdr:to>
      <cdr:x>0.9859</cdr:x>
      <cdr:y>0.95562</cdr:y>
    </cdr:to>
    <cdr:sp macro="" textlink="'Data for Charts'!$A$40">
      <cdr:nvSpPr>
        <cdr:cNvPr id="3" name="TextBox 2"/>
        <cdr:cNvSpPr txBox="1"/>
      </cdr:nvSpPr>
      <cdr:spPr>
        <a:xfrm xmlns:a="http://schemas.openxmlformats.org/drawingml/2006/main">
          <a:off x="6370399" y="5732494"/>
          <a:ext cx="2184624" cy="28837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fld id="{66625230-31DD-4FD9-A8EA-3F826F86E021}" type="TxLink">
            <a:rPr lang="en-US" sz="1100" b="0" i="1" u="none" strike="noStrike">
              <a:solidFill>
                <a:srgbClr val="000000"/>
              </a:solidFill>
              <a:latin typeface="Calibri"/>
              <a:cs typeface="Calibri"/>
            </a:rPr>
            <a:pPr/>
            <a:t>U.S. Production - 60,464 (MT)</a:t>
          </a:fld>
          <a:endParaRPr lang="en-US" sz="1100"/>
        </a:p>
      </cdr:txBody>
    </cdr:sp>
  </cdr:relSizeAnchor>
  <cdr:relSizeAnchor xmlns:cdr="http://schemas.openxmlformats.org/drawingml/2006/chartDrawing">
    <cdr:from>
      <cdr:x>0</cdr:x>
      <cdr:y>0.9618</cdr:y>
    </cdr:from>
    <cdr:to>
      <cdr:x>0.27574</cdr:x>
      <cdr:y>1</cdr:y>
    </cdr:to>
    <cdr:sp macro="" textlink="">
      <cdr:nvSpPr>
        <cdr:cNvPr id="6" name="TextBox 1"/>
        <cdr:cNvSpPr txBox="1"/>
      </cdr:nvSpPr>
      <cdr:spPr>
        <a:xfrm xmlns:a="http://schemas.openxmlformats.org/drawingml/2006/main">
          <a:off x="0" y="6051176"/>
          <a:ext cx="2389114" cy="2403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05nt10\mtedcommon\SC\Invasive%20Species\Luyuan%20Niu\2014%20-%20John%20Morgan%20Updates\APHIS%20Treatments%20-%20Grid%20(Dec%202012%20-%20FORMATTED%20-1)%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DT/Phytosanitary_Regulation/2014%20Q56%20Final%20Files/APHIS%20Treatments%20-%20Grid%20(June%202014%20v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IDT/Phytosanitary_Regulation/2014%20Q56%20Final%20Files/Vegetable%202014/Copy%20of%20PhytoReg-veg-Cabbagebra%20(Oct%20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bbagebrassica"/>
      <sheetName val="Cauliflowerbroccoli"/>
      <sheetName val="1 - Apple"/>
      <sheetName val="2- Apricot"/>
      <sheetName val="3 -Artichoke"/>
      <sheetName val="4 - Asparagus"/>
      <sheetName val="5 - Avocado"/>
      <sheetName val="6 - Banana"/>
      <sheetName val="7 - Carrot"/>
      <sheetName val="8 - Cassava"/>
      <sheetName val="9 - Celery"/>
      <sheetName val="10 - Cherries"/>
      <sheetName val="11-Corn"/>
      <sheetName val="12 - Cucumber"/>
      <sheetName val="13 - Eggplant"/>
      <sheetName val="14 -Grapes"/>
      <sheetName val="15 - Kiwi"/>
      <sheetName val="16 -Olive"/>
      <sheetName val="17 - Onionshallot"/>
      <sheetName val="18 - Papaya"/>
      <sheetName val="19 - Peaches"/>
      <sheetName val="20 - Pearquince"/>
      <sheetName val="21 - Peas"/>
      <sheetName val="22 -Peppers"/>
      <sheetName val="23 -Pineapple"/>
      <sheetName val="24 -Plum"/>
      <sheetName val="25 - Potatoes"/>
      <sheetName val="26 - Spinach"/>
      <sheetName val="27 - Squash"/>
      <sheetName val="28 - Strawberry"/>
      <sheetName val="29 - Tomato"/>
      <sheetName val="Lemon "/>
      <sheetName val="Lime"/>
      <sheetName val="Lemonlime"/>
      <sheetName val="Oranges"/>
      <sheetName val="Coconut"/>
      <sheetName val="Dates"/>
      <sheetName val="Figs"/>
      <sheetName val="Garlic"/>
      <sheetName val="Guavasmangomangosteen"/>
      <sheetName val="Jicamapumpkinbreadfruit"/>
      <sheetName val="Citrus"/>
      <sheetName val="Lettuceleafygreens"/>
      <sheetName val="Melon"/>
      <sheetName val="Mushroomtruffle"/>
      <sheetName val="roottuber"/>
      <sheetName val="Mangosteen"/>
      <sheetName val="Guava"/>
      <sheetName val="Mango"/>
      <sheetName val="10 - Bananas"/>
      <sheetName val="6 - Banan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Eligible Fruits"/>
      <sheetName val="Eligible Vegetables"/>
      <sheetName val="Apple"/>
      <sheetName val="Apricot"/>
      <sheetName val="Avocado"/>
      <sheetName val="Banana"/>
      <sheetName val="Cantaloupe, Honey Dew"/>
      <sheetName val="Cherries"/>
      <sheetName val="Coconut"/>
      <sheetName val="Dates"/>
      <sheetName val="Figs"/>
      <sheetName val="Grapes"/>
      <sheetName val="Grapefruit"/>
      <sheetName val="Guava"/>
      <sheetName val="Kiwi"/>
      <sheetName val="Lemon, Lime"/>
      <sheetName val="Mango"/>
      <sheetName val="Olive"/>
      <sheetName val="Oranges"/>
      <sheetName val="Papaya"/>
      <sheetName val="Peaches"/>
      <sheetName val="Pear"/>
      <sheetName val="Pineapple"/>
      <sheetName val="Plum"/>
      <sheetName val="Strawberry"/>
      <sheetName val="Tangerines"/>
      <sheetName val="Watermelon"/>
      <sheetName val="Artichoke"/>
      <sheetName val="Asparagus"/>
      <sheetName val="Cassava"/>
      <sheetName val="Radishes"/>
      <sheetName val="Brussel Sprouts"/>
      <sheetName val="Carrot"/>
      <sheetName val="Cabbage, Brassica"/>
      <sheetName val="Cauliflower, Broccoli"/>
      <sheetName val="Celery"/>
      <sheetName val="Corn"/>
      <sheetName val="Cucumber"/>
      <sheetName val="Eggplant"/>
      <sheetName val="Garlic"/>
      <sheetName val="Green Bean"/>
      <sheetName val="Lettuce, Chicory"/>
      <sheetName val="Mushroom"/>
      <sheetName val="Okra"/>
      <sheetName val="Onion, Shallots"/>
      <sheetName val="Peas"/>
      <sheetName val="Peppers"/>
      <sheetName val="Potato"/>
      <sheetName val="Spinach"/>
      <sheetName val="Squash"/>
      <sheetName val="Sweet Potato"/>
      <sheetName val="Tomat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for Charts"/>
      <sheetName val="Key"/>
      <sheetName val="Table of Contents"/>
      <sheetName val="Summary of Production and Trade"/>
      <sheetName val="Dummy1"/>
      <sheetName val="Top 10 Producers (Volume)"/>
      <sheetName val="Top 10 Exports (Volume)"/>
      <sheetName val="Top 10 Exporters (Volume)"/>
      <sheetName val="US Import Share (Volume)"/>
      <sheetName val="Import Regs (2014)"/>
      <sheetName val="Tariff, Action, Risk (2006-13)"/>
      <sheetName val="Tariff, Action, Risk (2006)"/>
      <sheetName val="Tariff, Action, Risk (2007)"/>
      <sheetName val="Tariff, Action, Risk (2008)"/>
      <sheetName val="Tariff, Action, Risk (2009)"/>
      <sheetName val="Tariff, Action, Risk (2010)"/>
      <sheetName val="Tariff, Action, Risk (2011)"/>
      <sheetName val="Tariff, Action, Risk (2012)"/>
      <sheetName val="Tariff, Action, Risk (2013)"/>
      <sheetName val="Action Rates (2006-13)"/>
      <sheetName val="Action Rates (2006)"/>
      <sheetName val="Action Rates (2007)"/>
      <sheetName val="Action Rates (2008)"/>
      <sheetName val="Action Rates (2009)"/>
      <sheetName val="Action Rates (2010)"/>
      <sheetName val="Action Rates (2011)"/>
      <sheetName val="Action Rates (2012)"/>
      <sheetName val="Action Rates (2013)"/>
      <sheetName val="Risk Rates (2006-13)"/>
      <sheetName val="Risk Rates (2006)"/>
      <sheetName val="Risk Rates (2007)"/>
      <sheetName val="Risk Rates (2008)"/>
      <sheetName val="Risk Rates (2009)"/>
      <sheetName val="Risk Rates (2010)"/>
      <sheetName val="Risk Rates (2011)"/>
      <sheetName val="Risk Rates (2012)"/>
      <sheetName val="Risk Rates (2013)"/>
      <sheetName val="Notes (Regulations)"/>
      <sheetName val="Notes (Statistics)"/>
    </sheetNames>
    <sheetDataSet>
      <sheetData sheetId="0"/>
      <sheetData sheetId="1"/>
      <sheetData sheetId="2"/>
      <sheetData sheetId="3"/>
      <sheetData sheetId="4"/>
      <sheetData sheetId="5" refreshError="1"/>
      <sheetData sheetId="6" refreshError="1"/>
      <sheetData sheetId="7" refreshError="1"/>
      <sheetData sheetId="8" refreshError="1"/>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3" Type="http://schemas.openxmlformats.org/officeDocument/2006/relationships/hyperlink" Target="http://www.ers.usda.gov/data-products/phytosanitary-regulation.aspx" TargetMode="External"/><Relationship Id="rId2" Type="http://schemas.openxmlformats.org/officeDocument/2006/relationships/hyperlink" Target="http://www.ers.usda.gov/data-products/phytosanitary-regulation/about-this-product.aspx" TargetMode="External"/><Relationship Id="rId1" Type="http://schemas.openxmlformats.org/officeDocument/2006/relationships/hyperlink" Target="mailto:pferrier@ers.usda.gov" TargetMode="External"/><Relationship Id="rId4" Type="http://schemas.openxmlformats.org/officeDocument/2006/relationships/hyperlink" Target="http://www.ers.usda.gov/data-products/phytosanitary-regulation/documentation.aspx"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1"/>
  </sheetPr>
  <dimension ref="A1:C53"/>
  <sheetViews>
    <sheetView topLeftCell="A22" workbookViewId="0">
      <selection activeCell="E38" sqref="E38"/>
    </sheetView>
  </sheetViews>
  <sheetFormatPr defaultRowHeight="15" x14ac:dyDescent="0.25"/>
  <cols>
    <col min="1" max="1" width="23.28515625" bestFit="1" customWidth="1"/>
    <col min="2" max="2" width="19.5703125" customWidth="1"/>
    <col min="3" max="3" width="12.85546875" customWidth="1"/>
  </cols>
  <sheetData>
    <row r="1" spans="1:2" x14ac:dyDescent="0.25">
      <c r="A1" t="str">
        <f>CONCATENATE(Key!D5,Key!A1)</f>
        <v>Top 10 World Producers by Volume: Apricot</v>
      </c>
    </row>
    <row r="2" spans="1:2" x14ac:dyDescent="0.25">
      <c r="A2" t="s">
        <v>113</v>
      </c>
      <c r="B2" s="34">
        <v>119.9</v>
      </c>
    </row>
    <row r="3" spans="1:2" x14ac:dyDescent="0.25">
      <c r="A3" t="s">
        <v>114</v>
      </c>
      <c r="B3" s="34">
        <v>134.01</v>
      </c>
    </row>
    <row r="4" spans="1:2" x14ac:dyDescent="0.25">
      <c r="A4" t="s">
        <v>115</v>
      </c>
      <c r="B4" s="34">
        <v>155.124</v>
      </c>
    </row>
    <row r="5" spans="1:2" x14ac:dyDescent="0.25">
      <c r="A5" t="s">
        <v>105</v>
      </c>
      <c r="B5" s="34">
        <v>159.124</v>
      </c>
    </row>
    <row r="6" spans="1:2" x14ac:dyDescent="0.25">
      <c r="A6" t="s">
        <v>116</v>
      </c>
      <c r="B6" s="34">
        <v>189.42</v>
      </c>
    </row>
    <row r="7" spans="1:2" x14ac:dyDescent="0.25">
      <c r="A7" t="s">
        <v>117</v>
      </c>
      <c r="B7" s="34">
        <v>226.505</v>
      </c>
    </row>
    <row r="8" spans="1:2" x14ac:dyDescent="0.25">
      <c r="A8" t="s">
        <v>118</v>
      </c>
      <c r="B8" s="34">
        <v>263.13200000000001</v>
      </c>
    </row>
    <row r="9" spans="1:2" x14ac:dyDescent="0.25">
      <c r="A9" t="s">
        <v>119</v>
      </c>
      <c r="B9" s="34">
        <v>285.89699999999999</v>
      </c>
    </row>
    <row r="10" spans="1:2" x14ac:dyDescent="0.25">
      <c r="A10" t="s">
        <v>120</v>
      </c>
      <c r="B10" s="34">
        <v>356</v>
      </c>
    </row>
    <row r="11" spans="1:2" x14ac:dyDescent="0.25">
      <c r="A11" t="s">
        <v>121</v>
      </c>
      <c r="B11" s="34">
        <v>676.13800000000003</v>
      </c>
    </row>
    <row r="13" spans="1:2" x14ac:dyDescent="0.25">
      <c r="A13" t="str">
        <f>CONCATENATE(Key!D6,Key!A1)</f>
        <v>Top 10 World Exporters by Volume: Apricot</v>
      </c>
    </row>
    <row r="14" spans="1:2" x14ac:dyDescent="0.25">
      <c r="A14" t="s">
        <v>122</v>
      </c>
      <c r="B14" s="34">
        <v>6.4850000000000003</v>
      </c>
    </row>
    <row r="15" spans="1:2" x14ac:dyDescent="0.25">
      <c r="A15" t="s">
        <v>123</v>
      </c>
      <c r="B15" s="34">
        <v>6.5730000000000004</v>
      </c>
    </row>
    <row r="16" spans="1:2" x14ac:dyDescent="0.25">
      <c r="A16" t="s">
        <v>117</v>
      </c>
      <c r="B16" s="34">
        <v>8.5210000000000008</v>
      </c>
    </row>
    <row r="17" spans="1:2" x14ac:dyDescent="0.25">
      <c r="A17" t="s">
        <v>124</v>
      </c>
      <c r="B17" s="34">
        <v>13.567</v>
      </c>
    </row>
    <row r="18" spans="1:2" x14ac:dyDescent="0.25">
      <c r="A18" t="s">
        <v>125</v>
      </c>
      <c r="B18" s="34">
        <v>14.597</v>
      </c>
    </row>
    <row r="19" spans="1:2" x14ac:dyDescent="0.25">
      <c r="A19" t="s">
        <v>118</v>
      </c>
      <c r="B19" s="34">
        <v>20.332999999999998</v>
      </c>
    </row>
    <row r="20" spans="1:2" x14ac:dyDescent="0.25">
      <c r="A20" t="s">
        <v>120</v>
      </c>
      <c r="B20" s="34">
        <v>26.629000000000001</v>
      </c>
    </row>
    <row r="21" spans="1:2" x14ac:dyDescent="0.25">
      <c r="A21" t="s">
        <v>121</v>
      </c>
      <c r="B21" s="34">
        <v>28.489000000000001</v>
      </c>
    </row>
    <row r="22" spans="1:2" x14ac:dyDescent="0.25">
      <c r="A22" t="s">
        <v>109</v>
      </c>
      <c r="B22" s="34">
        <v>31.655000000000001</v>
      </c>
    </row>
    <row r="23" spans="1:2" x14ac:dyDescent="0.25">
      <c r="A23" t="s">
        <v>115</v>
      </c>
      <c r="B23" s="34">
        <v>48.606000000000002</v>
      </c>
    </row>
    <row r="25" spans="1:2" x14ac:dyDescent="0.25">
      <c r="A25" t="str">
        <f>CONCATENATE(Key!D7,Key!A1)</f>
        <v>Top 10 World Exporters by Value: Apricot</v>
      </c>
    </row>
    <row r="26" spans="1:2" x14ac:dyDescent="0.25">
      <c r="A26" t="s">
        <v>126</v>
      </c>
      <c r="B26" s="34">
        <v>9619</v>
      </c>
    </row>
    <row r="27" spans="1:2" x14ac:dyDescent="0.25">
      <c r="A27" t="s">
        <v>107</v>
      </c>
      <c r="B27" s="34">
        <v>10587</v>
      </c>
    </row>
    <row r="28" spans="1:2" x14ac:dyDescent="0.25">
      <c r="A28" t="s">
        <v>122</v>
      </c>
      <c r="B28" s="34">
        <v>13080</v>
      </c>
    </row>
    <row r="29" spans="1:2" x14ac:dyDescent="0.25">
      <c r="A29" t="s">
        <v>117</v>
      </c>
      <c r="B29" s="34">
        <v>13608</v>
      </c>
    </row>
    <row r="30" spans="1:2" x14ac:dyDescent="0.25">
      <c r="A30" t="s">
        <v>125</v>
      </c>
      <c r="B30" s="34">
        <v>18573</v>
      </c>
    </row>
    <row r="31" spans="1:2" x14ac:dyDescent="0.25">
      <c r="A31" t="s">
        <v>121</v>
      </c>
      <c r="B31" s="34">
        <v>28936</v>
      </c>
    </row>
    <row r="32" spans="1:2" x14ac:dyDescent="0.25">
      <c r="A32" t="s">
        <v>120</v>
      </c>
      <c r="B32" s="34">
        <v>31820</v>
      </c>
    </row>
    <row r="33" spans="1:3" x14ac:dyDescent="0.25">
      <c r="A33" t="s">
        <v>118</v>
      </c>
      <c r="B33" s="34">
        <v>36817</v>
      </c>
    </row>
    <row r="34" spans="1:3" x14ac:dyDescent="0.25">
      <c r="A34" t="s">
        <v>109</v>
      </c>
      <c r="B34" s="34">
        <v>55836</v>
      </c>
    </row>
    <row r="35" spans="1:3" x14ac:dyDescent="0.25">
      <c r="A35" t="s">
        <v>115</v>
      </c>
      <c r="B35" s="34">
        <v>105983</v>
      </c>
    </row>
    <row r="38" spans="1:3" ht="56.25" customHeight="1" x14ac:dyDescent="0.25">
      <c r="A38" s="131" t="str">
        <f>CONCATENATE(Key!D8,Key!A1)</f>
        <v>U.S. Volume Import Share by Source: Apricot</v>
      </c>
      <c r="B38" s="131"/>
    </row>
    <row r="39" spans="1:3" x14ac:dyDescent="0.25">
      <c r="A39" s="56" t="str">
        <f>CONCATENATE("Total Imports -     ",FIXED(B52,0,FALSE)," (MT)")</f>
        <v>Total Imports -     18,822 (MT)</v>
      </c>
      <c r="C39" s="1"/>
    </row>
    <row r="40" spans="1:3" x14ac:dyDescent="0.25">
      <c r="A40" s="56" t="str">
        <f xml:space="preserve"> CONCATENATE("U.S. Production - ", FIXED(B53,0,FALSE)," (MT)")</f>
        <v>U.S. Production - 60,464 (MT)</v>
      </c>
      <c r="C40" s="1"/>
    </row>
    <row r="41" spans="1:3" x14ac:dyDescent="0.25">
      <c r="A41" s="1" t="str">
        <f>CONCATENATE(C41," -")</f>
        <v>Chile -</v>
      </c>
      <c r="B41" s="6">
        <v>0.81212002849361276</v>
      </c>
      <c r="C41" s="1" t="s">
        <v>100</v>
      </c>
    </row>
    <row r="42" spans="1:3" x14ac:dyDescent="0.25">
      <c r="A42" s="1" t="str">
        <f t="shared" ref="A42:A51" si="0">CONCATENATE(C42," -")</f>
        <v>New Zealand -</v>
      </c>
      <c r="B42" s="6">
        <v>8.9625141533010766E-2</v>
      </c>
      <c r="C42" s="1" t="s">
        <v>106</v>
      </c>
    </row>
    <row r="43" spans="1:3" x14ac:dyDescent="0.25">
      <c r="A43" s="1" t="str">
        <f t="shared" si="0"/>
        <v>Canada -</v>
      </c>
      <c r="B43" s="6">
        <v>6.4316287176854198E-2</v>
      </c>
      <c r="C43" s="1" t="s">
        <v>99</v>
      </c>
    </row>
    <row r="44" spans="1:3" x14ac:dyDescent="0.25">
      <c r="A44" s="1" t="str">
        <f t="shared" si="0"/>
        <v>Turkey -</v>
      </c>
      <c r="B44" s="6">
        <v>2.1729301753479247E-2</v>
      </c>
      <c r="C44" s="1" t="s">
        <v>121</v>
      </c>
    </row>
    <row r="45" spans="1:3" x14ac:dyDescent="0.25">
      <c r="A45" s="1" t="str">
        <f t="shared" si="0"/>
        <v>China -</v>
      </c>
      <c r="B45" s="6">
        <v>6.3020973237085214E-3</v>
      </c>
      <c r="C45" s="1" t="s">
        <v>114</v>
      </c>
    </row>
    <row r="46" spans="1:3" x14ac:dyDescent="0.25">
      <c r="A46" s="1" t="str">
        <f t="shared" si="0"/>
        <v>Pakistan -</v>
      </c>
      <c r="B46" s="6">
        <v>3.3959953383361496E-3</v>
      </c>
      <c r="C46" s="1" t="s">
        <v>116</v>
      </c>
    </row>
    <row r="47" spans="1:3" x14ac:dyDescent="0.25">
      <c r="A47" s="1" t="str">
        <f t="shared" si="0"/>
        <v>Poland -</v>
      </c>
      <c r="B47" s="6">
        <v>8.9255051835933916E-4</v>
      </c>
      <c r="C47" s="1" t="s">
        <v>254</v>
      </c>
    </row>
    <row r="48" spans="1:3" x14ac:dyDescent="0.25">
      <c r="A48" s="1" t="str">
        <f t="shared" si="0"/>
        <v>Argentina -</v>
      </c>
      <c r="B48" s="6">
        <v>6.4651471773302367E-4</v>
      </c>
      <c r="C48" s="1" t="s">
        <v>93</v>
      </c>
    </row>
    <row r="49" spans="1:3" x14ac:dyDescent="0.25">
      <c r="A49" s="1" t="str">
        <f t="shared" si="0"/>
        <v>India -</v>
      </c>
      <c r="B49" s="6">
        <v>5.1002886763390801E-4</v>
      </c>
      <c r="C49" s="1" t="s">
        <v>201</v>
      </c>
    </row>
    <row r="50" spans="1:3" x14ac:dyDescent="0.25">
      <c r="A50" s="1" t="str">
        <f t="shared" si="0"/>
        <v>Netherlands -</v>
      </c>
      <c r="B50" s="6">
        <v>4.6205427727209357E-4</v>
      </c>
      <c r="C50" s="1" t="s">
        <v>310</v>
      </c>
    </row>
    <row r="51" spans="1:3" x14ac:dyDescent="0.25">
      <c r="A51" s="1" t="str">
        <f t="shared" si="0"/>
        <v>AOC -</v>
      </c>
      <c r="B51" s="6">
        <v>3.9670682860649909E-4</v>
      </c>
      <c r="C51" s="1" t="s">
        <v>430</v>
      </c>
    </row>
    <row r="52" spans="1:3" x14ac:dyDescent="0.25">
      <c r="A52" t="s">
        <v>49</v>
      </c>
      <c r="B52" s="35">
        <v>18822.464</v>
      </c>
    </row>
    <row r="53" spans="1:3" x14ac:dyDescent="0.25">
      <c r="A53" t="s">
        <v>50</v>
      </c>
      <c r="B53" s="34">
        <f>'Summary of Production and Trade'!B200*1000</f>
        <v>60464</v>
      </c>
    </row>
  </sheetData>
  <mergeCells count="1">
    <mergeCell ref="A38:B38"/>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I19" sqref="I19"/>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40" t="str">
        <f>CONCATENATE(Key!D1,Key!A2," (",Key!B8,")")</f>
        <v>Aggregate Tariff, Action, and Risk Rates: Apricot (2012)</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1015</v>
      </c>
      <c r="C4" s="3">
        <v>2</v>
      </c>
      <c r="D4" s="3">
        <v>0</v>
      </c>
      <c r="E4" s="3">
        <v>0</v>
      </c>
      <c r="F4" s="3">
        <v>0</v>
      </c>
      <c r="G4" s="3">
        <v>0</v>
      </c>
      <c r="H4" s="6">
        <v>8.2918740000000003E-4</v>
      </c>
      <c r="I4" s="6">
        <v>0</v>
      </c>
      <c r="J4" s="6">
        <v>0</v>
      </c>
    </row>
    <row r="5" spans="1:10" x14ac:dyDescent="0.25">
      <c r="A5" s="1">
        <v>2</v>
      </c>
      <c r="B5" s="1" t="s">
        <v>99</v>
      </c>
      <c r="C5" s="3">
        <v>0</v>
      </c>
      <c r="D5" s="3">
        <v>0</v>
      </c>
      <c r="E5" s="3">
        <v>0</v>
      </c>
      <c r="F5" s="3">
        <v>0</v>
      </c>
      <c r="G5" s="3">
        <v>0</v>
      </c>
      <c r="H5" s="6">
        <v>0</v>
      </c>
      <c r="I5" s="6">
        <v>0</v>
      </c>
      <c r="J5" s="6">
        <v>0</v>
      </c>
    </row>
    <row r="6" spans="1:10" x14ac:dyDescent="0.25">
      <c r="A6" s="1">
        <v>3</v>
      </c>
      <c r="B6" s="1" t="s">
        <v>100</v>
      </c>
      <c r="C6" s="3">
        <v>898.55499999999995</v>
      </c>
      <c r="D6" s="3">
        <v>1886.625</v>
      </c>
      <c r="E6" s="3">
        <v>1867.7760000000001</v>
      </c>
      <c r="F6" s="3">
        <v>8.6289999999999996</v>
      </c>
      <c r="G6" s="3">
        <v>0</v>
      </c>
      <c r="H6" s="6">
        <v>0</v>
      </c>
      <c r="I6" s="6">
        <v>4.5129589591989747E-3</v>
      </c>
      <c r="J6" s="6">
        <v>0</v>
      </c>
    </row>
    <row r="7" spans="1:10" x14ac:dyDescent="0.25">
      <c r="A7" s="1">
        <v>4</v>
      </c>
      <c r="B7" s="1" t="s">
        <v>106</v>
      </c>
      <c r="C7" s="3">
        <v>204.95699999999999</v>
      </c>
      <c r="D7" s="3">
        <v>213.07599999999999</v>
      </c>
      <c r="E7" s="3">
        <v>13.608000000000001</v>
      </c>
      <c r="F7" s="3">
        <v>199.46799999999999</v>
      </c>
      <c r="G7" s="3">
        <v>0</v>
      </c>
      <c r="H7" s="6">
        <v>5.5829160000000003E-4</v>
      </c>
      <c r="I7" s="163" t="s">
        <v>1025</v>
      </c>
      <c r="J7" s="6">
        <v>0.21053356793367722</v>
      </c>
    </row>
    <row r="8" spans="1:10" x14ac:dyDescent="0.25">
      <c r="A8" s="1">
        <v>5</v>
      </c>
      <c r="B8" s="1" t="s">
        <v>121</v>
      </c>
      <c r="C8" s="3">
        <v>0</v>
      </c>
      <c r="D8" s="3">
        <v>0</v>
      </c>
      <c r="E8" s="3">
        <v>0</v>
      </c>
      <c r="F8" s="3">
        <v>0</v>
      </c>
      <c r="G8" s="3">
        <v>0</v>
      </c>
      <c r="H8" s="6">
        <v>0</v>
      </c>
      <c r="I8" s="6">
        <v>0</v>
      </c>
      <c r="J8" s="6">
        <v>0</v>
      </c>
    </row>
    <row r="9" spans="1:10" x14ac:dyDescent="0.25">
      <c r="A9" s="1" t="s">
        <v>98</v>
      </c>
      <c r="B9" s="1" t="s">
        <v>98</v>
      </c>
      <c r="C9" s="3" t="s">
        <v>98</v>
      </c>
      <c r="D9" s="3" t="s">
        <v>98</v>
      </c>
      <c r="E9" s="3" t="s">
        <v>98</v>
      </c>
      <c r="F9" s="3" t="s">
        <v>98</v>
      </c>
      <c r="G9" s="3" t="s">
        <v>98</v>
      </c>
      <c r="H9" s="6" t="s">
        <v>98</v>
      </c>
      <c r="I9" s="6" t="s">
        <v>98</v>
      </c>
      <c r="J9" s="6" t="s">
        <v>98</v>
      </c>
    </row>
    <row r="10" spans="1:10" ht="43.5" customHeight="1" x14ac:dyDescent="0.25">
      <c r="A10" s="1" t="s">
        <v>98</v>
      </c>
      <c r="B10" s="131" t="s">
        <v>1027</v>
      </c>
      <c r="C10" s="131"/>
      <c r="D10" s="131"/>
      <c r="E10" s="131"/>
      <c r="F10" s="131"/>
      <c r="G10" s="131"/>
      <c r="H10" s="131"/>
      <c r="I10" s="131"/>
      <c r="J10" s="131"/>
    </row>
    <row r="11" spans="1:10" x14ac:dyDescent="0.25">
      <c r="A11" s="1" t="s">
        <v>98</v>
      </c>
      <c r="B11" s="1" t="s">
        <v>98</v>
      </c>
      <c r="C11" s="3" t="s">
        <v>98</v>
      </c>
      <c r="D11" s="3" t="s">
        <v>98</v>
      </c>
      <c r="E11" s="3" t="s">
        <v>98</v>
      </c>
      <c r="F11" s="3" t="s">
        <v>98</v>
      </c>
      <c r="G11" s="3" t="s">
        <v>98</v>
      </c>
      <c r="H11" s="6" t="s">
        <v>98</v>
      </c>
      <c r="I11" s="6" t="s">
        <v>98</v>
      </c>
      <c r="J11" s="6" t="s">
        <v>98</v>
      </c>
    </row>
    <row r="12" spans="1:10" x14ac:dyDescent="0.25">
      <c r="A12" s="1" t="s">
        <v>98</v>
      </c>
      <c r="B12" s="1" t="s">
        <v>98</v>
      </c>
      <c r="C12" s="3" t="s">
        <v>98</v>
      </c>
      <c r="D12" s="3" t="s">
        <v>98</v>
      </c>
      <c r="E12" s="3" t="s">
        <v>98</v>
      </c>
      <c r="F12" s="3" t="s">
        <v>98</v>
      </c>
      <c r="G12" s="3" t="s">
        <v>98</v>
      </c>
      <c r="H12" s="6" t="s">
        <v>98</v>
      </c>
      <c r="I12" s="6" t="s">
        <v>98</v>
      </c>
      <c r="J12" s="6" t="s">
        <v>98</v>
      </c>
    </row>
    <row r="13" spans="1:10" x14ac:dyDescent="0.25">
      <c r="A13" s="1" t="s">
        <v>98</v>
      </c>
      <c r="B13" s="1" t="s">
        <v>98</v>
      </c>
      <c r="C13" s="3" t="s">
        <v>98</v>
      </c>
      <c r="D13" s="3" t="s">
        <v>98</v>
      </c>
      <c r="E13" s="3" t="s">
        <v>98</v>
      </c>
      <c r="F13" s="3" t="s">
        <v>98</v>
      </c>
      <c r="G13" s="3" t="s">
        <v>98</v>
      </c>
      <c r="H13" s="6" t="s">
        <v>98</v>
      </c>
      <c r="I13" s="6" t="s">
        <v>98</v>
      </c>
      <c r="J13" s="6" t="s">
        <v>98</v>
      </c>
    </row>
    <row r="14" spans="1:10" x14ac:dyDescent="0.25">
      <c r="H14" s="6"/>
      <c r="I14" s="6"/>
      <c r="J14" s="6"/>
    </row>
    <row r="16" spans="1:10" x14ac:dyDescent="0.25">
      <c r="G16" s="1"/>
    </row>
    <row r="17" spans="7:7" x14ac:dyDescent="0.25">
      <c r="G17" s="1"/>
    </row>
  </sheetData>
  <mergeCells count="1">
    <mergeCell ref="B10:J10"/>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C9" sqref="A1:XFD1048576"/>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40" t="str">
        <f>CONCATENATE(Key!D1,Key!A2," (",Key!B8,")")</f>
        <v>Aggregate Tariff, Action, and Risk Rates: Apricot (2012)</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1015</v>
      </c>
      <c r="C4" s="3">
        <v>5.4139999999999997</v>
      </c>
      <c r="D4" s="3">
        <v>0</v>
      </c>
      <c r="E4" s="3">
        <v>0</v>
      </c>
      <c r="F4" s="3">
        <v>0</v>
      </c>
      <c r="G4" s="3">
        <v>0</v>
      </c>
      <c r="H4" s="6">
        <v>5.0377059674916892E-4</v>
      </c>
      <c r="I4" s="6">
        <v>0</v>
      </c>
      <c r="J4" s="6">
        <v>0</v>
      </c>
    </row>
    <row r="5" spans="1:10" x14ac:dyDescent="0.25">
      <c r="A5" s="1">
        <v>2</v>
      </c>
      <c r="B5" s="1" t="s">
        <v>99</v>
      </c>
      <c r="C5" s="3">
        <v>0</v>
      </c>
      <c r="D5" s="3">
        <v>0</v>
      </c>
      <c r="E5" s="3">
        <v>0</v>
      </c>
      <c r="F5" s="3">
        <v>0</v>
      </c>
      <c r="G5" s="3">
        <v>0</v>
      </c>
      <c r="H5" s="6">
        <v>0</v>
      </c>
      <c r="I5" s="6">
        <v>0</v>
      </c>
      <c r="J5" s="6">
        <v>0</v>
      </c>
    </row>
    <row r="6" spans="1:10" x14ac:dyDescent="0.25">
      <c r="A6" s="1">
        <v>3</v>
      </c>
      <c r="B6" s="1" t="s">
        <v>100</v>
      </c>
      <c r="C6" s="3">
        <v>1580.712</v>
      </c>
      <c r="D6" s="3">
        <v>1362.6669999999999</v>
      </c>
      <c r="E6" s="3">
        <v>1358.9269999999999</v>
      </c>
      <c r="F6" s="3">
        <v>3.74</v>
      </c>
      <c r="G6" s="3">
        <v>0</v>
      </c>
      <c r="H6" s="6">
        <v>0</v>
      </c>
      <c r="I6" s="6">
        <v>0</v>
      </c>
      <c r="J6" s="6">
        <v>0</v>
      </c>
    </row>
    <row r="7" spans="1:10" x14ac:dyDescent="0.25">
      <c r="A7" s="1">
        <v>4</v>
      </c>
      <c r="B7" s="1" t="s">
        <v>106</v>
      </c>
      <c r="C7" s="3">
        <v>82.918999999999997</v>
      </c>
      <c r="D7" s="3">
        <v>79.007999999999996</v>
      </c>
      <c r="E7" s="3">
        <v>13.478</v>
      </c>
      <c r="F7" s="3">
        <v>65.53</v>
      </c>
      <c r="G7" s="3">
        <v>0</v>
      </c>
      <c r="H7" s="6">
        <v>5.076751E-4</v>
      </c>
      <c r="I7" s="6">
        <v>0</v>
      </c>
      <c r="J7" s="6">
        <v>0</v>
      </c>
    </row>
    <row r="8" spans="1:10" x14ac:dyDescent="0.25">
      <c r="A8" s="1">
        <v>5</v>
      </c>
      <c r="B8" s="1" t="s">
        <v>121</v>
      </c>
      <c r="C8" s="3">
        <v>36.337000000000003</v>
      </c>
      <c r="D8" s="3">
        <v>0</v>
      </c>
      <c r="E8" s="3">
        <v>0</v>
      </c>
      <c r="F8" s="3">
        <v>0</v>
      </c>
      <c r="G8" s="3">
        <v>0</v>
      </c>
      <c r="H8" s="6">
        <v>5.8418689999999998E-4</v>
      </c>
      <c r="I8" s="6">
        <v>0</v>
      </c>
      <c r="J8" s="6">
        <v>0</v>
      </c>
    </row>
    <row r="9" spans="1:10" x14ac:dyDescent="0.25">
      <c r="A9" s="1" t="s">
        <v>98</v>
      </c>
      <c r="B9" s="1" t="s">
        <v>98</v>
      </c>
      <c r="C9" s="3" t="s">
        <v>98</v>
      </c>
      <c r="D9" s="3" t="s">
        <v>98</v>
      </c>
      <c r="E9" s="3" t="s">
        <v>98</v>
      </c>
      <c r="F9" s="3" t="s">
        <v>98</v>
      </c>
      <c r="G9" s="3" t="s">
        <v>98</v>
      </c>
      <c r="H9" s="6" t="s">
        <v>98</v>
      </c>
      <c r="I9" s="6" t="s">
        <v>98</v>
      </c>
      <c r="J9" s="6" t="s">
        <v>98</v>
      </c>
    </row>
    <row r="10" spans="1:10" x14ac:dyDescent="0.25">
      <c r="A10" s="1" t="s">
        <v>98</v>
      </c>
      <c r="B10" s="1" t="s">
        <v>98</v>
      </c>
      <c r="C10" s="3" t="s">
        <v>98</v>
      </c>
      <c r="D10" s="3" t="s">
        <v>98</v>
      </c>
      <c r="E10" s="3" t="s">
        <v>98</v>
      </c>
      <c r="F10" s="3" t="s">
        <v>98</v>
      </c>
      <c r="G10" s="3" t="s">
        <v>98</v>
      </c>
      <c r="H10" s="6" t="s">
        <v>98</v>
      </c>
      <c r="I10" s="6" t="s">
        <v>98</v>
      </c>
      <c r="J10" s="6" t="s">
        <v>98</v>
      </c>
    </row>
    <row r="11" spans="1:10" x14ac:dyDescent="0.25">
      <c r="A11" s="1" t="s">
        <v>98</v>
      </c>
      <c r="B11" s="1" t="s">
        <v>98</v>
      </c>
      <c r="C11" s="3" t="s">
        <v>98</v>
      </c>
      <c r="D11" s="3" t="s">
        <v>98</v>
      </c>
      <c r="E11" s="3" t="s">
        <v>98</v>
      </c>
      <c r="F11" s="3" t="s">
        <v>98</v>
      </c>
      <c r="G11" s="3" t="s">
        <v>98</v>
      </c>
      <c r="H11" s="6" t="s">
        <v>98</v>
      </c>
      <c r="I11" s="6" t="s">
        <v>98</v>
      </c>
      <c r="J11" s="6" t="s">
        <v>98</v>
      </c>
    </row>
    <row r="12" spans="1:10" x14ac:dyDescent="0.25">
      <c r="A12" s="1" t="s">
        <v>98</v>
      </c>
      <c r="B12" s="1" t="s">
        <v>98</v>
      </c>
      <c r="C12" s="3" t="s">
        <v>98</v>
      </c>
      <c r="D12" s="3" t="s">
        <v>98</v>
      </c>
      <c r="E12" s="3" t="s">
        <v>98</v>
      </c>
      <c r="F12" s="3" t="s">
        <v>98</v>
      </c>
      <c r="G12" s="3" t="s">
        <v>98</v>
      </c>
      <c r="H12" s="6" t="s">
        <v>98</v>
      </c>
      <c r="I12" s="6" t="s">
        <v>98</v>
      </c>
      <c r="J12" s="6" t="s">
        <v>98</v>
      </c>
    </row>
    <row r="13" spans="1:10" x14ac:dyDescent="0.25">
      <c r="A13" s="1" t="s">
        <v>98</v>
      </c>
      <c r="B13" s="1" t="s">
        <v>98</v>
      </c>
      <c r="C13" s="3" t="s">
        <v>98</v>
      </c>
      <c r="D13" s="3" t="s">
        <v>98</v>
      </c>
      <c r="E13" s="3" t="s">
        <v>98</v>
      </c>
      <c r="F13" s="3" t="s">
        <v>98</v>
      </c>
      <c r="G13" s="3" t="s">
        <v>98</v>
      </c>
      <c r="H13" s="6" t="s">
        <v>98</v>
      </c>
      <c r="I13" s="6" t="s">
        <v>98</v>
      </c>
      <c r="J13" s="6" t="s">
        <v>98</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C9" sqref="A1:XFD1048576"/>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40" t="str">
        <f>CONCATENATE(Key!D1,Key!A2," (",Key!B8,")")</f>
        <v>Aggregate Tariff, Action, and Risk Rates: Apricot (2012)</v>
      </c>
    </row>
    <row r="3" spans="1:10" x14ac:dyDescent="0.25">
      <c r="B3" s="4" t="str">
        <f>'Tariff, Action, Risk (2010)'!B3</f>
        <v>Exporter</v>
      </c>
      <c r="C3" s="4" t="str">
        <f>'Tariff, Action, Risk (2010)'!C3</f>
        <v>Imports (MTs)</v>
      </c>
      <c r="D3" s="4" t="str">
        <f>'Tariff, Action, Risk (2010)'!D3</f>
        <v>Entered (MTs)</v>
      </c>
      <c r="E3" s="4" t="str">
        <f>'Tariff, Action, Risk (2010)'!E3</f>
        <v>Precleared (MTs)</v>
      </c>
      <c r="F3" s="4" t="str">
        <f>'Tariff, Action, Risk (2010)'!F3</f>
        <v>Inspections (MTs)</v>
      </c>
      <c r="G3" s="4" t="str">
        <f>'Tariff, Action, Risk (2010)'!G3</f>
        <v>NARP (MTs)</v>
      </c>
      <c r="H3" s="4" t="str">
        <f>'Tariff, Action, Risk (2010)'!H3</f>
        <v>Tariff Rate</v>
      </c>
      <c r="I3" s="4" t="str">
        <f>'Tariff, Action, Risk (2010)'!I3</f>
        <v>Action Rate</v>
      </c>
      <c r="J3" s="4" t="str">
        <f>'Tariff, Action, Risk (2010)'!J3</f>
        <v>Risk Rate</v>
      </c>
    </row>
    <row r="4" spans="1:10" x14ac:dyDescent="0.25">
      <c r="A4" s="1">
        <v>1</v>
      </c>
      <c r="B4" s="1" t="s">
        <v>1015</v>
      </c>
      <c r="C4" s="3">
        <v>15.225</v>
      </c>
      <c r="D4" s="3">
        <v>0</v>
      </c>
      <c r="E4" s="3">
        <v>0</v>
      </c>
      <c r="F4" s="3">
        <v>0</v>
      </c>
      <c r="G4" s="3">
        <v>0</v>
      </c>
      <c r="H4" s="6">
        <v>4.1154473310344824E-4</v>
      </c>
      <c r="I4" s="6">
        <v>0</v>
      </c>
      <c r="J4" s="6">
        <v>0</v>
      </c>
    </row>
    <row r="5" spans="1:10" x14ac:dyDescent="0.25">
      <c r="A5" s="1">
        <v>2</v>
      </c>
      <c r="B5" s="1" t="s">
        <v>99</v>
      </c>
      <c r="C5" s="3">
        <v>0</v>
      </c>
      <c r="D5" s="3">
        <v>0</v>
      </c>
      <c r="E5" s="3">
        <v>0</v>
      </c>
      <c r="F5" s="3">
        <v>0</v>
      </c>
      <c r="G5" s="3">
        <v>0</v>
      </c>
      <c r="H5" s="6">
        <v>0</v>
      </c>
      <c r="I5" s="6">
        <v>0</v>
      </c>
      <c r="J5" s="6">
        <v>0</v>
      </c>
    </row>
    <row r="6" spans="1:10" x14ac:dyDescent="0.25">
      <c r="A6" s="1">
        <v>3</v>
      </c>
      <c r="B6" s="1" t="s">
        <v>100</v>
      </c>
      <c r="C6" s="3">
        <v>3727.4340000000002</v>
      </c>
      <c r="D6" s="3">
        <v>1947.287</v>
      </c>
      <c r="E6" s="3">
        <v>1927.9269999999999</v>
      </c>
      <c r="F6" s="3">
        <v>1.44</v>
      </c>
      <c r="G6" s="3">
        <v>0</v>
      </c>
      <c r="H6" s="6">
        <v>1.8016768E-6</v>
      </c>
      <c r="I6" s="6">
        <v>7.0038652251194333E-3</v>
      </c>
      <c r="J6" s="6">
        <v>0</v>
      </c>
    </row>
    <row r="7" spans="1:10" x14ac:dyDescent="0.25">
      <c r="A7" s="1">
        <v>4</v>
      </c>
      <c r="B7" s="1" t="s">
        <v>106</v>
      </c>
      <c r="C7" s="3">
        <v>219.19499999999999</v>
      </c>
      <c r="D7" s="3">
        <v>92.17</v>
      </c>
      <c r="E7" s="3">
        <v>22.164000000000001</v>
      </c>
      <c r="F7" s="3">
        <v>72.019000000000005</v>
      </c>
      <c r="G7" s="3">
        <v>0</v>
      </c>
      <c r="H7" s="6">
        <v>5.7550549999999998E-4</v>
      </c>
      <c r="I7" s="6">
        <v>0.1087664564881218</v>
      </c>
      <c r="J7" s="6">
        <v>0.10876645648812182</v>
      </c>
    </row>
    <row r="8" spans="1:10" x14ac:dyDescent="0.25">
      <c r="A8" s="1">
        <v>5</v>
      </c>
      <c r="B8" s="1" t="s">
        <v>121</v>
      </c>
      <c r="C8" s="3">
        <v>290.22000000000003</v>
      </c>
      <c r="D8" s="3">
        <v>0</v>
      </c>
      <c r="E8" s="3">
        <v>0</v>
      </c>
      <c r="F8" s="3">
        <v>0</v>
      </c>
      <c r="G8" s="3">
        <v>0</v>
      </c>
      <c r="H8" s="6">
        <v>5.7419719999999999E-4</v>
      </c>
      <c r="I8" s="6">
        <v>0</v>
      </c>
      <c r="J8" s="6">
        <v>0</v>
      </c>
    </row>
    <row r="9" spans="1:10" x14ac:dyDescent="0.25">
      <c r="A9" s="1" t="s">
        <v>98</v>
      </c>
      <c r="B9" s="1" t="s">
        <v>98</v>
      </c>
      <c r="C9" s="3" t="s">
        <v>98</v>
      </c>
      <c r="D9" s="3" t="s">
        <v>98</v>
      </c>
      <c r="E9" s="3" t="s">
        <v>98</v>
      </c>
      <c r="F9" s="3" t="s">
        <v>98</v>
      </c>
      <c r="G9" s="3" t="s">
        <v>98</v>
      </c>
      <c r="H9" s="6" t="s">
        <v>98</v>
      </c>
      <c r="I9" s="6" t="s">
        <v>98</v>
      </c>
      <c r="J9" s="6" t="s">
        <v>98</v>
      </c>
    </row>
    <row r="10" spans="1:10" x14ac:dyDescent="0.25">
      <c r="A10" s="1" t="s">
        <v>98</v>
      </c>
      <c r="B10" s="1" t="s">
        <v>98</v>
      </c>
      <c r="C10" s="3" t="s">
        <v>98</v>
      </c>
      <c r="D10" s="3" t="s">
        <v>98</v>
      </c>
      <c r="E10" s="3" t="s">
        <v>98</v>
      </c>
      <c r="F10" s="3" t="s">
        <v>98</v>
      </c>
      <c r="G10" s="3" t="s">
        <v>98</v>
      </c>
      <c r="H10" s="6" t="s">
        <v>98</v>
      </c>
      <c r="I10" s="6" t="s">
        <v>98</v>
      </c>
      <c r="J10" s="6" t="s">
        <v>98</v>
      </c>
    </row>
    <row r="11" spans="1:10" x14ac:dyDescent="0.25">
      <c r="A11" s="1" t="s">
        <v>98</v>
      </c>
      <c r="B11" s="1" t="s">
        <v>98</v>
      </c>
      <c r="C11" s="3" t="s">
        <v>98</v>
      </c>
      <c r="D11" s="3" t="s">
        <v>98</v>
      </c>
      <c r="E11" s="3" t="s">
        <v>98</v>
      </c>
      <c r="F11" s="3" t="s">
        <v>98</v>
      </c>
      <c r="G11" s="3" t="s">
        <v>98</v>
      </c>
      <c r="H11" s="6" t="s">
        <v>98</v>
      </c>
      <c r="I11" s="6" t="s">
        <v>98</v>
      </c>
      <c r="J11" s="6" t="s">
        <v>98</v>
      </c>
    </row>
    <row r="12" spans="1:10" x14ac:dyDescent="0.25">
      <c r="A12" s="1" t="s">
        <v>98</v>
      </c>
      <c r="B12" s="1" t="s">
        <v>98</v>
      </c>
      <c r="C12" s="3" t="s">
        <v>98</v>
      </c>
      <c r="D12" s="3" t="s">
        <v>98</v>
      </c>
      <c r="E12" s="3" t="s">
        <v>98</v>
      </c>
      <c r="F12" s="3" t="s">
        <v>98</v>
      </c>
      <c r="G12" s="3" t="s">
        <v>98</v>
      </c>
      <c r="H12" s="6" t="s">
        <v>98</v>
      </c>
      <c r="I12" s="6" t="s">
        <v>98</v>
      </c>
      <c r="J12" s="6" t="s">
        <v>98</v>
      </c>
    </row>
    <row r="13" spans="1:10" x14ac:dyDescent="0.25">
      <c r="A13" s="1" t="s">
        <v>98</v>
      </c>
      <c r="B13" s="1" t="s">
        <v>98</v>
      </c>
      <c r="C13" s="3" t="s">
        <v>98</v>
      </c>
      <c r="D13" s="3" t="s">
        <v>98</v>
      </c>
      <c r="E13" s="3" t="s">
        <v>98</v>
      </c>
      <c r="F13" s="3" t="s">
        <v>98</v>
      </c>
      <c r="G13" s="3" t="s">
        <v>98</v>
      </c>
      <c r="H13" s="6" t="s">
        <v>98</v>
      </c>
      <c r="I13" s="6" t="s">
        <v>98</v>
      </c>
      <c r="J13" s="6" t="s">
        <v>98</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L17"/>
  <sheetViews>
    <sheetView workbookViewId="0">
      <selection activeCell="C9" sqref="A1:XFD1048576"/>
    </sheetView>
  </sheetViews>
  <sheetFormatPr defaultRowHeight="15" x14ac:dyDescent="0.25"/>
  <cols>
    <col min="1" max="2" width="9.140625" style="1"/>
    <col min="3" max="3" width="15.5703125" style="3" bestFit="1" customWidth="1"/>
    <col min="4" max="5" width="15.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2" x14ac:dyDescent="0.25">
      <c r="B2" s="40" t="str">
        <f>CONCATENATE(Key!D1,Key!A2," (",Key!B8,")")</f>
        <v>Aggregate Tariff, Action, and Risk Rates: Apricot (2012)</v>
      </c>
    </row>
    <row r="3" spans="1:12"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c r="L3" s="4"/>
    </row>
    <row r="4" spans="1:12" x14ac:dyDescent="0.25">
      <c r="A4" s="1">
        <v>1</v>
      </c>
      <c r="B4" s="1" t="s">
        <v>1015</v>
      </c>
      <c r="C4" s="3">
        <v>125.622</v>
      </c>
      <c r="D4" s="3">
        <v>0</v>
      </c>
      <c r="E4" s="3">
        <v>0</v>
      </c>
      <c r="F4" s="3">
        <v>0</v>
      </c>
      <c r="G4" s="3">
        <v>0</v>
      </c>
      <c r="H4" s="6">
        <v>4.1279670000000002E-4</v>
      </c>
      <c r="I4" s="6">
        <v>0</v>
      </c>
      <c r="J4" s="6">
        <v>0</v>
      </c>
      <c r="L4" s="6"/>
    </row>
    <row r="5" spans="1:12" x14ac:dyDescent="0.25">
      <c r="A5" s="1">
        <v>2</v>
      </c>
      <c r="B5" s="1" t="s">
        <v>99</v>
      </c>
      <c r="C5" s="3">
        <v>1207.08</v>
      </c>
      <c r="D5" s="3">
        <v>0</v>
      </c>
      <c r="E5" s="3">
        <v>0</v>
      </c>
      <c r="F5" s="3">
        <v>0</v>
      </c>
      <c r="G5" s="3">
        <v>0</v>
      </c>
      <c r="H5" s="6">
        <v>0</v>
      </c>
      <c r="I5" s="6">
        <v>0</v>
      </c>
      <c r="J5" s="6">
        <v>0</v>
      </c>
      <c r="L5" s="6"/>
    </row>
    <row r="6" spans="1:12" x14ac:dyDescent="0.25">
      <c r="A6" s="1">
        <v>3</v>
      </c>
      <c r="B6" s="1" t="s">
        <v>100</v>
      </c>
      <c r="C6" s="3">
        <v>1763.2560000000001</v>
      </c>
      <c r="D6" s="3">
        <v>1056.2059999999999</v>
      </c>
      <c r="E6" s="3">
        <v>1051.982</v>
      </c>
      <c r="F6" s="3">
        <v>4.2240000000000002</v>
      </c>
      <c r="G6" s="3">
        <v>0</v>
      </c>
      <c r="H6" s="6">
        <v>1.8016768E-6</v>
      </c>
      <c r="I6" s="6">
        <v>0</v>
      </c>
      <c r="J6" s="6">
        <v>0</v>
      </c>
      <c r="L6" s="6"/>
    </row>
    <row r="7" spans="1:12" x14ac:dyDescent="0.25">
      <c r="A7" s="1">
        <v>4</v>
      </c>
      <c r="B7" s="1" t="s">
        <v>106</v>
      </c>
      <c r="C7" s="3">
        <v>237.56700000000001</v>
      </c>
      <c r="D7" s="3">
        <v>73.685000000000002</v>
      </c>
      <c r="E7" s="3">
        <v>0</v>
      </c>
      <c r="F7" s="3">
        <v>73.685000000000002</v>
      </c>
      <c r="G7" s="3">
        <v>0</v>
      </c>
      <c r="H7" s="6">
        <v>5.7550549999999998E-4</v>
      </c>
      <c r="I7" s="6">
        <v>0</v>
      </c>
      <c r="J7" s="6">
        <v>0</v>
      </c>
      <c r="L7" s="6"/>
    </row>
    <row r="8" spans="1:12" x14ac:dyDescent="0.25">
      <c r="A8" s="1">
        <v>5</v>
      </c>
      <c r="B8" s="1" t="s">
        <v>121</v>
      </c>
      <c r="C8" s="3">
        <v>2.0249999999999999</v>
      </c>
      <c r="D8" s="3">
        <v>0</v>
      </c>
      <c r="E8" s="3">
        <v>0</v>
      </c>
      <c r="F8" s="3">
        <v>0</v>
      </c>
      <c r="G8" s="3">
        <v>0</v>
      </c>
      <c r="H8" s="6">
        <v>5.7419719999999999E-4</v>
      </c>
      <c r="I8" s="6">
        <v>0</v>
      </c>
      <c r="J8" s="6">
        <v>0</v>
      </c>
      <c r="L8" s="6"/>
    </row>
    <row r="9" spans="1:12" x14ac:dyDescent="0.25">
      <c r="A9" s="1" t="s">
        <v>98</v>
      </c>
      <c r="B9" s="1" t="s">
        <v>98</v>
      </c>
      <c r="C9" s="3" t="s">
        <v>98</v>
      </c>
      <c r="D9" s="3" t="s">
        <v>98</v>
      </c>
      <c r="E9" s="3" t="s">
        <v>98</v>
      </c>
      <c r="F9" s="3" t="s">
        <v>98</v>
      </c>
      <c r="G9" s="3" t="s">
        <v>98</v>
      </c>
      <c r="H9" s="6" t="s">
        <v>98</v>
      </c>
      <c r="I9" s="6" t="s">
        <v>98</v>
      </c>
      <c r="J9" s="6" t="s">
        <v>98</v>
      </c>
      <c r="L9" s="6"/>
    </row>
    <row r="10" spans="1:12" x14ac:dyDescent="0.25">
      <c r="A10" s="1" t="s">
        <v>98</v>
      </c>
      <c r="B10" s="1" t="s">
        <v>98</v>
      </c>
      <c r="C10" s="3" t="s">
        <v>98</v>
      </c>
      <c r="D10" s="3" t="s">
        <v>98</v>
      </c>
      <c r="E10" s="3" t="s">
        <v>98</v>
      </c>
      <c r="F10" s="3" t="s">
        <v>98</v>
      </c>
      <c r="G10" s="3" t="s">
        <v>98</v>
      </c>
      <c r="H10" s="6" t="s">
        <v>98</v>
      </c>
      <c r="I10" s="6" t="s">
        <v>98</v>
      </c>
      <c r="J10" s="6" t="s">
        <v>98</v>
      </c>
      <c r="L10" s="6"/>
    </row>
    <row r="11" spans="1:12" x14ac:dyDescent="0.25">
      <c r="A11" s="1" t="s">
        <v>98</v>
      </c>
      <c r="B11" s="1" t="s">
        <v>98</v>
      </c>
      <c r="C11" s="3" t="s">
        <v>98</v>
      </c>
      <c r="D11" s="3" t="s">
        <v>98</v>
      </c>
      <c r="E11" s="3" t="s">
        <v>98</v>
      </c>
      <c r="F11" s="3" t="s">
        <v>98</v>
      </c>
      <c r="G11" s="3" t="s">
        <v>98</v>
      </c>
      <c r="H11" s="6" t="s">
        <v>98</v>
      </c>
      <c r="I11" s="6" t="s">
        <v>98</v>
      </c>
      <c r="J11" s="6" t="s">
        <v>98</v>
      </c>
      <c r="L11" s="6"/>
    </row>
    <row r="12" spans="1:12" x14ac:dyDescent="0.25">
      <c r="A12" s="1" t="s">
        <v>98</v>
      </c>
      <c r="B12" s="1" t="s">
        <v>98</v>
      </c>
      <c r="C12" s="3" t="s">
        <v>98</v>
      </c>
      <c r="D12" s="3" t="s">
        <v>98</v>
      </c>
      <c r="E12" s="3" t="s">
        <v>98</v>
      </c>
      <c r="F12" s="3" t="s">
        <v>98</v>
      </c>
      <c r="G12" s="3" t="s">
        <v>98</v>
      </c>
      <c r="H12" s="6" t="s">
        <v>98</v>
      </c>
      <c r="I12" s="6" t="s">
        <v>98</v>
      </c>
      <c r="J12" s="6" t="s">
        <v>98</v>
      </c>
      <c r="L12" s="6"/>
    </row>
    <row r="13" spans="1:12" x14ac:dyDescent="0.25">
      <c r="A13" s="1" t="s">
        <v>98</v>
      </c>
      <c r="B13" s="1" t="s">
        <v>98</v>
      </c>
      <c r="C13" s="3" t="s">
        <v>98</v>
      </c>
      <c r="D13" s="3" t="s">
        <v>98</v>
      </c>
      <c r="E13" s="3" t="s">
        <v>98</v>
      </c>
      <c r="F13" s="3" t="s">
        <v>98</v>
      </c>
      <c r="G13" s="3" t="s">
        <v>98</v>
      </c>
      <c r="H13" s="6" t="s">
        <v>98</v>
      </c>
      <c r="I13" s="6" t="s">
        <v>98</v>
      </c>
      <c r="J13" s="6" t="s">
        <v>98</v>
      </c>
      <c r="L13" s="6"/>
    </row>
    <row r="14" spans="1:12" x14ac:dyDescent="0.25">
      <c r="H14" s="6"/>
      <c r="I14" s="6"/>
      <c r="J14" s="6"/>
    </row>
    <row r="16" spans="1:12" x14ac:dyDescent="0.25">
      <c r="G16" s="1"/>
    </row>
    <row r="17" s="1" customFormat="1" x14ac:dyDescent="0.25"/>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sqref="A1:XFD1048576"/>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40" t="e">
        <v>#REF!</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1015</v>
      </c>
      <c r="C4" s="3">
        <v>28.521000000000001</v>
      </c>
      <c r="D4" s="3">
        <v>0</v>
      </c>
      <c r="E4" s="3">
        <v>0</v>
      </c>
      <c r="F4" s="3">
        <v>0</v>
      </c>
      <c r="G4" s="3">
        <v>0</v>
      </c>
      <c r="H4" s="6">
        <v>4.1279670000000002E-4</v>
      </c>
      <c r="I4" s="6">
        <v>0</v>
      </c>
      <c r="J4" s="6">
        <v>0</v>
      </c>
    </row>
    <row r="5" spans="1:10" x14ac:dyDescent="0.25">
      <c r="A5" s="1">
        <v>2</v>
      </c>
      <c r="B5" s="1" t="s">
        <v>99</v>
      </c>
      <c r="C5" s="3">
        <v>0</v>
      </c>
      <c r="D5" s="3">
        <v>0</v>
      </c>
      <c r="E5" s="3">
        <v>0</v>
      </c>
      <c r="F5" s="3">
        <v>0</v>
      </c>
      <c r="G5" s="3">
        <v>0</v>
      </c>
      <c r="H5" s="6">
        <v>0</v>
      </c>
      <c r="I5" s="6">
        <v>0</v>
      </c>
      <c r="J5" s="6">
        <v>0</v>
      </c>
    </row>
    <row r="6" spans="1:10" x14ac:dyDescent="0.25">
      <c r="A6" s="1">
        <v>3</v>
      </c>
      <c r="B6" s="1" t="s">
        <v>100</v>
      </c>
      <c r="C6" s="3">
        <v>1323.3989999999999</v>
      </c>
      <c r="D6" s="3">
        <v>658.84900000000005</v>
      </c>
      <c r="E6" s="3">
        <v>657.00099999999998</v>
      </c>
      <c r="F6" s="3">
        <v>1.8480000000000001</v>
      </c>
      <c r="G6" s="3">
        <v>0</v>
      </c>
      <c r="H6" s="6">
        <v>1.8016767999999997E-6</v>
      </c>
      <c r="I6" s="6">
        <v>0</v>
      </c>
      <c r="J6" s="6">
        <v>0</v>
      </c>
    </row>
    <row r="7" spans="1:10" x14ac:dyDescent="0.25">
      <c r="A7" s="1">
        <v>4</v>
      </c>
      <c r="B7" s="1" t="s">
        <v>106</v>
      </c>
      <c r="C7" s="3">
        <v>171.726</v>
      </c>
      <c r="D7" s="3">
        <v>58.956000000000003</v>
      </c>
      <c r="E7" s="3">
        <v>23.382000000000001</v>
      </c>
      <c r="F7" s="3">
        <v>35.573999999999998</v>
      </c>
      <c r="G7" s="3">
        <v>0</v>
      </c>
      <c r="H7" s="6">
        <v>5.7550549999999998E-4</v>
      </c>
      <c r="I7" s="6">
        <v>0</v>
      </c>
      <c r="J7" s="6">
        <v>0</v>
      </c>
    </row>
    <row r="8" spans="1:10" x14ac:dyDescent="0.25">
      <c r="A8" s="1">
        <v>5</v>
      </c>
      <c r="B8" s="1" t="s">
        <v>121</v>
      </c>
      <c r="C8" s="3">
        <v>0</v>
      </c>
      <c r="D8" s="3">
        <v>0</v>
      </c>
      <c r="E8" s="3">
        <v>0</v>
      </c>
      <c r="F8" s="3">
        <v>0</v>
      </c>
      <c r="G8" s="3">
        <v>0</v>
      </c>
      <c r="H8" s="6">
        <v>0</v>
      </c>
      <c r="I8" s="6">
        <v>0</v>
      </c>
      <c r="J8" s="6">
        <v>0</v>
      </c>
    </row>
    <row r="9" spans="1:10" x14ac:dyDescent="0.25">
      <c r="A9" s="1" t="s">
        <v>98</v>
      </c>
      <c r="B9" s="1" t="s">
        <v>98</v>
      </c>
      <c r="C9" s="3" t="s">
        <v>98</v>
      </c>
      <c r="D9" s="3" t="s">
        <v>98</v>
      </c>
      <c r="E9" s="3" t="s">
        <v>98</v>
      </c>
      <c r="F9" s="3" t="s">
        <v>98</v>
      </c>
      <c r="G9" s="3" t="s">
        <v>98</v>
      </c>
      <c r="H9" s="6" t="s">
        <v>98</v>
      </c>
      <c r="I9" s="6" t="s">
        <v>98</v>
      </c>
      <c r="J9" s="6" t="s">
        <v>98</v>
      </c>
    </row>
    <row r="10" spans="1:10" x14ac:dyDescent="0.25">
      <c r="A10" s="1" t="s">
        <v>98</v>
      </c>
      <c r="B10" s="1" t="s">
        <v>98</v>
      </c>
      <c r="C10" s="3" t="s">
        <v>98</v>
      </c>
      <c r="D10" s="3" t="s">
        <v>98</v>
      </c>
      <c r="E10" s="3" t="s">
        <v>98</v>
      </c>
      <c r="F10" s="3" t="s">
        <v>98</v>
      </c>
      <c r="G10" s="3" t="s">
        <v>98</v>
      </c>
      <c r="H10" s="6" t="s">
        <v>98</v>
      </c>
      <c r="I10" s="6" t="s">
        <v>98</v>
      </c>
      <c r="J10" s="6" t="s">
        <v>98</v>
      </c>
    </row>
    <row r="11" spans="1:10" x14ac:dyDescent="0.25">
      <c r="A11" s="1" t="s">
        <v>98</v>
      </c>
      <c r="B11" s="1" t="s">
        <v>98</v>
      </c>
      <c r="C11" s="3" t="s">
        <v>98</v>
      </c>
      <c r="D11" s="3" t="s">
        <v>98</v>
      </c>
      <c r="E11" s="3" t="s">
        <v>98</v>
      </c>
      <c r="F11" s="3" t="s">
        <v>98</v>
      </c>
      <c r="G11" s="3" t="s">
        <v>98</v>
      </c>
      <c r="H11" s="6" t="s">
        <v>98</v>
      </c>
      <c r="I11" s="6" t="s">
        <v>98</v>
      </c>
      <c r="J11" s="6" t="s">
        <v>98</v>
      </c>
    </row>
    <row r="12" spans="1:10" x14ac:dyDescent="0.25">
      <c r="A12" s="1" t="s">
        <v>98</v>
      </c>
      <c r="B12" s="1" t="s">
        <v>98</v>
      </c>
      <c r="C12" s="3" t="s">
        <v>98</v>
      </c>
      <c r="D12" s="3" t="s">
        <v>98</v>
      </c>
      <c r="E12" s="3" t="s">
        <v>98</v>
      </c>
      <c r="F12" s="3" t="s">
        <v>98</v>
      </c>
      <c r="G12" s="3" t="s">
        <v>98</v>
      </c>
      <c r="H12" s="6" t="s">
        <v>98</v>
      </c>
      <c r="I12" s="6" t="s">
        <v>98</v>
      </c>
      <c r="J12" s="6" t="s">
        <v>98</v>
      </c>
    </row>
    <row r="13" spans="1:10" x14ac:dyDescent="0.25">
      <c r="A13" s="1" t="s">
        <v>98</v>
      </c>
      <c r="B13" s="1" t="s">
        <v>98</v>
      </c>
      <c r="C13" s="3" t="s">
        <v>98</v>
      </c>
      <c r="D13" s="3" t="s">
        <v>98</v>
      </c>
      <c r="E13" s="3" t="s">
        <v>98</v>
      </c>
      <c r="F13" s="3" t="s">
        <v>98</v>
      </c>
      <c r="G13" s="3" t="s">
        <v>98</v>
      </c>
      <c r="H13" s="6" t="s">
        <v>98</v>
      </c>
      <c r="I13" s="6" t="s">
        <v>98</v>
      </c>
      <c r="J13" s="6" t="s">
        <v>98</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K14"/>
  <sheetViews>
    <sheetView workbookViewId="0">
      <selection activeCell="B3" sqref="B3"/>
    </sheetView>
  </sheetViews>
  <sheetFormatPr defaultRowHeight="15" x14ac:dyDescent="0.25"/>
  <cols>
    <col min="1" max="2" width="9.140625" style="1"/>
    <col min="3" max="3" width="14.85546875" style="3" bestFit="1" customWidth="1"/>
    <col min="4" max="4" width="18.7109375" style="3" bestFit="1" customWidth="1"/>
    <col min="5" max="5" width="11.5703125" style="1" bestFit="1" customWidth="1"/>
    <col min="6" max="6" width="17.140625" style="1" bestFit="1" customWidth="1"/>
    <col min="7" max="7" width="16" style="1" bestFit="1" customWidth="1"/>
    <col min="8" max="8" width="18.28515625" style="1" bestFit="1" customWidth="1"/>
    <col min="9" max="9" width="20.42578125" style="1" bestFit="1" customWidth="1"/>
    <col min="10" max="10" width="14.85546875" style="1" bestFit="1" customWidth="1"/>
    <col min="11" max="16384" width="9.140625" style="1"/>
  </cols>
  <sheetData>
    <row r="2" spans="1:11" x14ac:dyDescent="0.25">
      <c r="B2" s="2" t="str">
        <f>CONCATENATE(Key!D3,Key!A1," (",Key!B1,")")</f>
        <v>Disaggregated Risk Rates: Apricot (2006-2013)</v>
      </c>
    </row>
    <row r="3" spans="1:11" x14ac:dyDescent="0.25">
      <c r="B3" s="2"/>
      <c r="F3" s="143" t="s">
        <v>2</v>
      </c>
      <c r="G3" s="143"/>
      <c r="H3" s="143"/>
      <c r="I3" s="143"/>
      <c r="J3" s="143"/>
    </row>
    <row r="4" spans="1:11" x14ac:dyDescent="0.25">
      <c r="B4" s="7" t="s">
        <v>3</v>
      </c>
      <c r="C4" s="8" t="s">
        <v>4</v>
      </c>
      <c r="D4" s="8" t="s">
        <v>1</v>
      </c>
      <c r="E4" s="7" t="s">
        <v>5</v>
      </c>
      <c r="F4" s="7" t="s">
        <v>6</v>
      </c>
      <c r="G4" s="7" t="s">
        <v>7</v>
      </c>
      <c r="H4" s="7" t="s">
        <v>8</v>
      </c>
      <c r="I4" s="7" t="s">
        <v>9</v>
      </c>
      <c r="J4" s="7" t="s">
        <v>10</v>
      </c>
    </row>
    <row r="5" spans="1:11" x14ac:dyDescent="0.25">
      <c r="A5" s="1">
        <v>1</v>
      </c>
      <c r="B5" s="1" t="s">
        <v>1015</v>
      </c>
      <c r="C5" s="3">
        <v>237.27500000000001</v>
      </c>
      <c r="D5" s="3">
        <v>1.92</v>
      </c>
      <c r="E5" s="6">
        <v>0</v>
      </c>
      <c r="F5" s="6" t="s">
        <v>98</v>
      </c>
      <c r="G5" s="6" t="s">
        <v>98</v>
      </c>
      <c r="H5" s="6" t="s">
        <v>98</v>
      </c>
      <c r="I5" s="6" t="s">
        <v>98</v>
      </c>
      <c r="J5" s="6" t="s">
        <v>98</v>
      </c>
    </row>
    <row r="6" spans="1:11" x14ac:dyDescent="0.25">
      <c r="A6" s="1">
        <v>2</v>
      </c>
      <c r="B6" s="1" t="s">
        <v>99</v>
      </c>
      <c r="C6" s="3">
        <v>1210.5909999999999</v>
      </c>
      <c r="D6" s="3">
        <v>0</v>
      </c>
      <c r="E6" s="6">
        <v>0</v>
      </c>
      <c r="F6" s="6" t="s">
        <v>98</v>
      </c>
      <c r="G6" s="6" t="s">
        <v>98</v>
      </c>
      <c r="H6" s="6" t="s">
        <v>98</v>
      </c>
      <c r="I6" s="6" t="s">
        <v>98</v>
      </c>
      <c r="J6" s="6" t="s">
        <v>98</v>
      </c>
    </row>
    <row r="7" spans="1:11" x14ac:dyDescent="0.25">
      <c r="A7" s="1">
        <v>3</v>
      </c>
      <c r="B7" s="1" t="s">
        <v>100</v>
      </c>
      <c r="C7" s="3">
        <v>15286.1</v>
      </c>
      <c r="D7" s="3">
        <v>1203.6010000000001</v>
      </c>
      <c r="E7" s="6">
        <v>3.1744573274842022E-2</v>
      </c>
      <c r="F7" s="6">
        <v>1</v>
      </c>
      <c r="G7" s="6">
        <v>0</v>
      </c>
      <c r="H7" s="6">
        <v>0</v>
      </c>
      <c r="I7" s="6">
        <v>0</v>
      </c>
      <c r="J7" s="6">
        <v>0</v>
      </c>
    </row>
    <row r="8" spans="1:11" x14ac:dyDescent="0.25">
      <c r="A8" s="1">
        <v>4</v>
      </c>
      <c r="B8" s="1" t="s">
        <v>106</v>
      </c>
      <c r="C8" s="3">
        <v>1686.9659999999999</v>
      </c>
      <c r="D8" s="3">
        <v>1086.0556000000001</v>
      </c>
      <c r="E8" s="6">
        <v>6.8375957546928628E-2</v>
      </c>
      <c r="F8" s="6">
        <v>0.95681718858079978</v>
      </c>
      <c r="G8" s="6">
        <v>2.1559227757722926E-2</v>
      </c>
      <c r="H8" s="6">
        <v>0</v>
      </c>
      <c r="I8" s="6">
        <v>0</v>
      </c>
      <c r="J8" s="6">
        <v>2.1623583661477326E-2</v>
      </c>
    </row>
    <row r="9" spans="1:11" x14ac:dyDescent="0.25">
      <c r="A9" s="1">
        <v>5</v>
      </c>
      <c r="B9" s="1" t="s">
        <v>121</v>
      </c>
      <c r="C9" s="3">
        <v>408.99900000000002</v>
      </c>
      <c r="D9" s="3">
        <v>0</v>
      </c>
      <c r="E9" s="6">
        <v>0</v>
      </c>
      <c r="F9" s="6" t="s">
        <v>98</v>
      </c>
      <c r="G9" s="6" t="s">
        <v>98</v>
      </c>
      <c r="H9" s="6" t="s">
        <v>98</v>
      </c>
      <c r="I9" s="6" t="s">
        <v>98</v>
      </c>
      <c r="J9" s="6" t="s">
        <v>98</v>
      </c>
      <c r="K9" s="9"/>
    </row>
    <row r="10" spans="1:11" x14ac:dyDescent="0.25">
      <c r="A10" s="1" t="s">
        <v>98</v>
      </c>
      <c r="B10" s="1" t="s">
        <v>98</v>
      </c>
      <c r="C10" s="3" t="s">
        <v>98</v>
      </c>
      <c r="D10" s="3" t="s">
        <v>98</v>
      </c>
      <c r="E10" s="6" t="s">
        <v>98</v>
      </c>
      <c r="F10" s="6" t="s">
        <v>98</v>
      </c>
      <c r="G10" s="6" t="s">
        <v>98</v>
      </c>
      <c r="H10" s="6" t="s">
        <v>98</v>
      </c>
      <c r="I10" s="6" t="s">
        <v>98</v>
      </c>
      <c r="J10" s="6" t="s">
        <v>98</v>
      </c>
    </row>
    <row r="11" spans="1:11" x14ac:dyDescent="0.25">
      <c r="A11" s="1" t="s">
        <v>98</v>
      </c>
      <c r="B11" s="1" t="s">
        <v>98</v>
      </c>
      <c r="C11" s="3" t="s">
        <v>98</v>
      </c>
      <c r="D11" s="3" t="s">
        <v>98</v>
      </c>
      <c r="E11" s="6" t="s">
        <v>98</v>
      </c>
      <c r="F11" s="6" t="s">
        <v>98</v>
      </c>
      <c r="G11" s="6" t="s">
        <v>98</v>
      </c>
      <c r="H11" s="6" t="s">
        <v>98</v>
      </c>
      <c r="I11" s="6" t="s">
        <v>98</v>
      </c>
      <c r="J11" s="6" t="s">
        <v>98</v>
      </c>
    </row>
    <row r="12" spans="1:11" x14ac:dyDescent="0.25">
      <c r="A12" s="1" t="s">
        <v>98</v>
      </c>
      <c r="B12" s="1" t="s">
        <v>98</v>
      </c>
      <c r="C12" s="3" t="s">
        <v>98</v>
      </c>
      <c r="D12" s="3" t="s">
        <v>98</v>
      </c>
      <c r="E12" s="6" t="s">
        <v>98</v>
      </c>
      <c r="F12" s="6" t="s">
        <v>98</v>
      </c>
      <c r="G12" s="6" t="s">
        <v>98</v>
      </c>
      <c r="H12" s="6" t="s">
        <v>98</v>
      </c>
      <c r="I12" s="6" t="s">
        <v>98</v>
      </c>
      <c r="J12" s="6" t="s">
        <v>98</v>
      </c>
    </row>
    <row r="13" spans="1:11" x14ac:dyDescent="0.25">
      <c r="A13" s="1" t="s">
        <v>98</v>
      </c>
      <c r="B13" s="1" t="s">
        <v>98</v>
      </c>
      <c r="C13" s="3" t="s">
        <v>98</v>
      </c>
      <c r="D13" s="3" t="s">
        <v>98</v>
      </c>
      <c r="E13" s="6" t="s">
        <v>98</v>
      </c>
      <c r="F13" s="6" t="s">
        <v>98</v>
      </c>
      <c r="G13" s="6" t="s">
        <v>98</v>
      </c>
      <c r="H13" s="6" t="s">
        <v>98</v>
      </c>
      <c r="I13" s="6" t="s">
        <v>98</v>
      </c>
      <c r="J13" s="6" t="s">
        <v>98</v>
      </c>
    </row>
    <row r="14" spans="1:11" x14ac:dyDescent="0.25">
      <c r="A14" s="1" t="s">
        <v>98</v>
      </c>
      <c r="B14" s="1" t="s">
        <v>98</v>
      </c>
      <c r="C14" s="3" t="s">
        <v>98</v>
      </c>
      <c r="D14" s="3" t="s">
        <v>98</v>
      </c>
      <c r="E14" s="6" t="s">
        <v>98</v>
      </c>
      <c r="F14" s="6" t="s">
        <v>98</v>
      </c>
      <c r="G14" s="6" t="s">
        <v>98</v>
      </c>
      <c r="H14" s="6" t="s">
        <v>98</v>
      </c>
      <c r="I14" s="6" t="s">
        <v>98</v>
      </c>
      <c r="J14" s="6" t="s">
        <v>98</v>
      </c>
    </row>
  </sheetData>
  <mergeCells count="1">
    <mergeCell ref="F3:J3"/>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H19" sqref="H19"/>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20.7109375" style="1" bestFit="1" customWidth="1"/>
    <col min="10" max="10" width="15.140625" style="1" bestFit="1" customWidth="1"/>
    <col min="11" max="16384" width="9.140625" style="1"/>
  </cols>
  <sheetData>
    <row r="2" spans="1:10" x14ac:dyDescent="0.25">
      <c r="B2" s="2" t="str">
        <f>CONCATENATE(Key!D3,Key!A1," (",Key!B2,")")</f>
        <v>Disaggregated Risk Rates: Apricot (2006)</v>
      </c>
    </row>
    <row r="3" spans="1:10" x14ac:dyDescent="0.25">
      <c r="B3" s="2"/>
      <c r="F3" s="143" t="s">
        <v>11</v>
      </c>
      <c r="G3" s="143"/>
      <c r="H3" s="143"/>
      <c r="I3" s="143"/>
      <c r="J3" s="143"/>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1015</v>
      </c>
      <c r="C5" s="3">
        <v>37.08</v>
      </c>
      <c r="D5" s="3">
        <v>1.92</v>
      </c>
      <c r="E5" s="6">
        <v>0</v>
      </c>
      <c r="F5" s="6" t="s">
        <v>98</v>
      </c>
      <c r="G5" s="6" t="s">
        <v>98</v>
      </c>
      <c r="H5" s="6" t="s">
        <v>98</v>
      </c>
      <c r="I5" s="6" t="s">
        <v>98</v>
      </c>
      <c r="J5" s="6" t="s">
        <v>98</v>
      </c>
    </row>
    <row r="6" spans="1:10" x14ac:dyDescent="0.25">
      <c r="A6" s="1">
        <v>2</v>
      </c>
      <c r="B6" s="1" t="s">
        <v>99</v>
      </c>
      <c r="C6" s="3">
        <v>3.5110000000000001</v>
      </c>
      <c r="D6" s="3">
        <v>0</v>
      </c>
      <c r="E6" s="6">
        <v>0</v>
      </c>
      <c r="F6" s="6" t="s">
        <v>98</v>
      </c>
      <c r="G6" s="6" t="s">
        <v>98</v>
      </c>
      <c r="H6" s="6" t="s">
        <v>98</v>
      </c>
      <c r="I6" s="6" t="s">
        <v>98</v>
      </c>
      <c r="J6" s="6" t="s">
        <v>98</v>
      </c>
    </row>
    <row r="7" spans="1:10" x14ac:dyDescent="0.25">
      <c r="A7" s="1">
        <v>3</v>
      </c>
      <c r="B7" s="1" t="s">
        <v>100</v>
      </c>
      <c r="C7" s="3">
        <v>2180.5500000000002</v>
      </c>
      <c r="D7" s="3">
        <v>167.83199999999999</v>
      </c>
      <c r="E7" s="6">
        <v>6.7628321722886298E-2</v>
      </c>
      <c r="F7" s="6">
        <v>1</v>
      </c>
      <c r="G7" s="6">
        <v>0</v>
      </c>
      <c r="H7" s="6">
        <v>0</v>
      </c>
      <c r="I7" s="6">
        <v>0</v>
      </c>
      <c r="J7" s="6">
        <v>0</v>
      </c>
    </row>
    <row r="8" spans="1:10" x14ac:dyDescent="0.25">
      <c r="A8" s="1">
        <v>4</v>
      </c>
      <c r="B8" s="1" t="s">
        <v>106</v>
      </c>
      <c r="C8" s="3">
        <v>205.79</v>
      </c>
      <c r="D8" s="3">
        <v>136.24</v>
      </c>
      <c r="E8" s="6">
        <v>0.19110141020163779</v>
      </c>
      <c r="F8" s="6">
        <v>1</v>
      </c>
      <c r="G8" s="6">
        <v>0</v>
      </c>
      <c r="H8" s="6">
        <v>0</v>
      </c>
      <c r="I8" s="6">
        <v>0</v>
      </c>
      <c r="J8" s="6">
        <v>0</v>
      </c>
    </row>
    <row r="9" spans="1:10" x14ac:dyDescent="0.25">
      <c r="A9" s="1">
        <v>5</v>
      </c>
      <c r="B9" s="1" t="s">
        <v>121</v>
      </c>
      <c r="C9" s="3">
        <v>76.98</v>
      </c>
      <c r="D9" s="3">
        <v>0</v>
      </c>
      <c r="E9" s="6">
        <v>0</v>
      </c>
      <c r="F9" s="6" t="s">
        <v>98</v>
      </c>
      <c r="G9" s="6" t="s">
        <v>98</v>
      </c>
      <c r="H9" s="6" t="s">
        <v>98</v>
      </c>
      <c r="I9" s="6" t="s">
        <v>98</v>
      </c>
      <c r="J9" s="6" t="s">
        <v>98</v>
      </c>
    </row>
    <row r="10" spans="1:10" x14ac:dyDescent="0.25">
      <c r="A10" s="1" t="s">
        <v>98</v>
      </c>
      <c r="B10" s="1" t="s">
        <v>98</v>
      </c>
      <c r="C10" s="3" t="s">
        <v>98</v>
      </c>
      <c r="D10" s="3" t="s">
        <v>98</v>
      </c>
      <c r="E10" s="6" t="s">
        <v>98</v>
      </c>
      <c r="F10" s="6" t="s">
        <v>98</v>
      </c>
      <c r="G10" s="6" t="s">
        <v>98</v>
      </c>
      <c r="H10" s="6" t="s">
        <v>98</v>
      </c>
      <c r="I10" s="6" t="s">
        <v>98</v>
      </c>
      <c r="J10" s="6" t="s">
        <v>98</v>
      </c>
    </row>
    <row r="11" spans="1:10" x14ac:dyDescent="0.25">
      <c r="A11" s="1" t="s">
        <v>98</v>
      </c>
      <c r="B11" s="1" t="s">
        <v>98</v>
      </c>
      <c r="C11" s="3" t="s">
        <v>98</v>
      </c>
      <c r="D11" s="3" t="s">
        <v>98</v>
      </c>
      <c r="E11" s="6" t="s">
        <v>98</v>
      </c>
      <c r="F11" s="6" t="s">
        <v>98</v>
      </c>
      <c r="G11" s="6" t="s">
        <v>98</v>
      </c>
      <c r="H11" s="6" t="s">
        <v>98</v>
      </c>
      <c r="I11" s="6" t="s">
        <v>98</v>
      </c>
      <c r="J11" s="6" t="s">
        <v>98</v>
      </c>
    </row>
    <row r="12" spans="1:10" x14ac:dyDescent="0.25">
      <c r="A12" s="1" t="s">
        <v>98</v>
      </c>
      <c r="B12" s="1" t="s">
        <v>98</v>
      </c>
      <c r="C12" s="3" t="s">
        <v>98</v>
      </c>
      <c r="D12" s="3" t="s">
        <v>98</v>
      </c>
      <c r="E12" s="6" t="s">
        <v>98</v>
      </c>
      <c r="F12" s="6" t="s">
        <v>98</v>
      </c>
      <c r="G12" s="6" t="s">
        <v>98</v>
      </c>
      <c r="H12" s="6" t="s">
        <v>98</v>
      </c>
      <c r="I12" s="6" t="s">
        <v>98</v>
      </c>
      <c r="J12" s="6" t="s">
        <v>98</v>
      </c>
    </row>
    <row r="13" spans="1:10" x14ac:dyDescent="0.25">
      <c r="A13" s="1" t="s">
        <v>98</v>
      </c>
      <c r="B13" s="1" t="s">
        <v>98</v>
      </c>
      <c r="C13" s="3" t="s">
        <v>98</v>
      </c>
      <c r="D13" s="3" t="s">
        <v>98</v>
      </c>
      <c r="E13" s="6" t="s">
        <v>98</v>
      </c>
      <c r="F13" s="6" t="s">
        <v>98</v>
      </c>
      <c r="G13" s="6" t="s">
        <v>98</v>
      </c>
      <c r="H13" s="6" t="s">
        <v>98</v>
      </c>
      <c r="I13" s="6" t="s">
        <v>98</v>
      </c>
      <c r="J13" s="6" t="s">
        <v>98</v>
      </c>
    </row>
    <row r="14" spans="1:10" x14ac:dyDescent="0.25">
      <c r="A14" s="1" t="s">
        <v>98</v>
      </c>
      <c r="B14" s="1" t="s">
        <v>98</v>
      </c>
      <c r="C14" s="3" t="s">
        <v>98</v>
      </c>
      <c r="D14" s="3" t="s">
        <v>98</v>
      </c>
      <c r="E14" s="6" t="s">
        <v>98</v>
      </c>
      <c r="F14" s="6" t="s">
        <v>98</v>
      </c>
      <c r="G14" s="6" t="s">
        <v>98</v>
      </c>
      <c r="H14" s="6" t="s">
        <v>98</v>
      </c>
      <c r="I14" s="6" t="s">
        <v>98</v>
      </c>
      <c r="J14" s="6" t="s">
        <v>98</v>
      </c>
    </row>
    <row r="15" spans="1:10" x14ac:dyDescent="0.25">
      <c r="E15" s="6"/>
      <c r="F15" s="6"/>
    </row>
  </sheetData>
  <mergeCells count="1">
    <mergeCell ref="F3:J3"/>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B3" sqref="B3"/>
    </sheetView>
  </sheetViews>
  <sheetFormatPr defaultRowHeight="15" x14ac:dyDescent="0.25"/>
  <cols>
    <col min="1" max="2" width="9.140625" style="1"/>
    <col min="3" max="3" width="14.5703125" style="3" bestFit="1" customWidth="1"/>
    <col min="4" max="4" width="18.7109375" style="3" bestFit="1"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6.42578125" style="1" customWidth="1"/>
    <col min="11" max="16384" width="9.140625" style="1"/>
  </cols>
  <sheetData>
    <row r="2" spans="1:10" x14ac:dyDescent="0.25">
      <c r="B2" s="2" t="str">
        <f>CONCATENATE(Key!D3,Key!A1," (",Key!B3,")")</f>
        <v>Disaggregated Risk Rates: Apricot (2007)</v>
      </c>
    </row>
    <row r="3" spans="1:10" x14ac:dyDescent="0.25">
      <c r="B3" s="2"/>
      <c r="F3" s="143" t="s">
        <v>11</v>
      </c>
      <c r="G3" s="143"/>
      <c r="H3" s="143"/>
      <c r="I3" s="143"/>
      <c r="J3" s="143"/>
    </row>
    <row r="4" spans="1:10" s="7" customFormat="1"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1015</v>
      </c>
      <c r="C5" s="3">
        <v>10.651999999999999</v>
      </c>
      <c r="D5" s="3">
        <v>0</v>
      </c>
      <c r="E5" s="6">
        <v>0</v>
      </c>
      <c r="F5" s="6" t="s">
        <v>98</v>
      </c>
      <c r="G5" s="6" t="s">
        <v>98</v>
      </c>
      <c r="H5" s="6" t="s">
        <v>98</v>
      </c>
      <c r="I5" s="6" t="s">
        <v>98</v>
      </c>
      <c r="J5" s="6" t="s">
        <v>98</v>
      </c>
    </row>
    <row r="6" spans="1:10" x14ac:dyDescent="0.25">
      <c r="A6" s="1">
        <v>2</v>
      </c>
      <c r="B6" s="1" t="s">
        <v>99</v>
      </c>
      <c r="C6" s="3">
        <v>0</v>
      </c>
      <c r="D6" s="3">
        <v>0</v>
      </c>
      <c r="E6" s="6">
        <v>0</v>
      </c>
      <c r="F6" s="6" t="s">
        <v>98</v>
      </c>
      <c r="G6" s="6" t="s">
        <v>98</v>
      </c>
      <c r="H6" s="6" t="s">
        <v>98</v>
      </c>
      <c r="I6" s="6" t="s">
        <v>98</v>
      </c>
      <c r="J6" s="6" t="s">
        <v>98</v>
      </c>
    </row>
    <row r="7" spans="1:10" x14ac:dyDescent="0.25">
      <c r="A7" s="1">
        <v>3</v>
      </c>
      <c r="B7" s="1" t="s">
        <v>100</v>
      </c>
      <c r="C7" s="3">
        <v>1413.9960000000001</v>
      </c>
      <c r="D7" s="3">
        <v>1009.902</v>
      </c>
      <c r="E7" s="6">
        <v>0.20697651340054388</v>
      </c>
      <c r="F7" s="6">
        <v>1</v>
      </c>
      <c r="G7" s="6">
        <v>0</v>
      </c>
      <c r="H7" s="6">
        <v>0</v>
      </c>
      <c r="I7" s="6">
        <v>0</v>
      </c>
      <c r="J7" s="6">
        <v>0</v>
      </c>
    </row>
    <row r="8" spans="1:10" x14ac:dyDescent="0.25">
      <c r="A8" s="1">
        <v>4</v>
      </c>
      <c r="B8" s="1" t="s">
        <v>106</v>
      </c>
      <c r="C8" s="3">
        <v>377.89600000000002</v>
      </c>
      <c r="D8" s="3">
        <v>335.49759999999998</v>
      </c>
      <c r="E8" s="6">
        <v>2.0195607912567318E-2</v>
      </c>
      <c r="F8" s="6">
        <v>1</v>
      </c>
      <c r="G8" s="6">
        <v>0</v>
      </c>
      <c r="H8" s="6">
        <v>0</v>
      </c>
      <c r="I8" s="6">
        <v>0</v>
      </c>
      <c r="J8" s="6">
        <v>0</v>
      </c>
    </row>
    <row r="9" spans="1:10" x14ac:dyDescent="0.25">
      <c r="A9" s="1">
        <v>5</v>
      </c>
      <c r="B9" s="1" t="s">
        <v>121</v>
      </c>
      <c r="C9" s="3">
        <v>0</v>
      </c>
      <c r="D9" s="3">
        <v>0</v>
      </c>
      <c r="E9" s="6">
        <v>0</v>
      </c>
      <c r="F9" s="6" t="s">
        <v>98</v>
      </c>
      <c r="G9" s="6" t="s">
        <v>98</v>
      </c>
      <c r="H9" s="6" t="s">
        <v>98</v>
      </c>
      <c r="I9" s="6" t="s">
        <v>98</v>
      </c>
      <c r="J9" s="6" t="s">
        <v>98</v>
      </c>
    </row>
    <row r="10" spans="1:10" x14ac:dyDescent="0.25">
      <c r="A10" s="1" t="s">
        <v>98</v>
      </c>
      <c r="B10" s="1" t="s">
        <v>98</v>
      </c>
      <c r="C10" s="3" t="s">
        <v>98</v>
      </c>
      <c r="D10" s="3" t="s">
        <v>98</v>
      </c>
      <c r="E10" s="6" t="s">
        <v>98</v>
      </c>
      <c r="F10" s="6" t="s">
        <v>98</v>
      </c>
      <c r="G10" s="6" t="s">
        <v>98</v>
      </c>
      <c r="H10" s="6" t="s">
        <v>98</v>
      </c>
      <c r="I10" s="6" t="s">
        <v>98</v>
      </c>
      <c r="J10" s="6" t="s">
        <v>98</v>
      </c>
    </row>
    <row r="11" spans="1:10" x14ac:dyDescent="0.25">
      <c r="A11" s="1" t="s">
        <v>98</v>
      </c>
      <c r="B11" s="1" t="s">
        <v>98</v>
      </c>
      <c r="C11" s="3" t="s">
        <v>98</v>
      </c>
      <c r="D11" s="3" t="s">
        <v>98</v>
      </c>
      <c r="E11" s="6" t="s">
        <v>98</v>
      </c>
      <c r="F11" s="6" t="s">
        <v>98</v>
      </c>
      <c r="G11" s="6" t="s">
        <v>98</v>
      </c>
      <c r="H11" s="6" t="s">
        <v>98</v>
      </c>
      <c r="I11" s="6" t="s">
        <v>98</v>
      </c>
      <c r="J11" s="6" t="s">
        <v>98</v>
      </c>
    </row>
    <row r="12" spans="1:10" x14ac:dyDescent="0.25">
      <c r="A12" s="1" t="s">
        <v>98</v>
      </c>
      <c r="B12" s="1" t="s">
        <v>98</v>
      </c>
      <c r="C12" s="3" t="s">
        <v>98</v>
      </c>
      <c r="D12" s="3" t="s">
        <v>98</v>
      </c>
      <c r="E12" s="6" t="s">
        <v>98</v>
      </c>
      <c r="F12" s="6" t="s">
        <v>98</v>
      </c>
      <c r="G12" s="6" t="s">
        <v>98</v>
      </c>
      <c r="H12" s="6" t="s">
        <v>98</v>
      </c>
      <c r="I12" s="6" t="s">
        <v>98</v>
      </c>
      <c r="J12" s="6" t="s">
        <v>98</v>
      </c>
    </row>
    <row r="13" spans="1:10" x14ac:dyDescent="0.25">
      <c r="A13" s="1" t="s">
        <v>98</v>
      </c>
      <c r="B13" s="1" t="s">
        <v>98</v>
      </c>
      <c r="C13" s="3" t="s">
        <v>98</v>
      </c>
      <c r="D13" s="3" t="s">
        <v>98</v>
      </c>
      <c r="E13" s="6" t="s">
        <v>98</v>
      </c>
      <c r="F13" s="6" t="s">
        <v>98</v>
      </c>
      <c r="G13" s="6" t="s">
        <v>98</v>
      </c>
      <c r="H13" s="6" t="s">
        <v>98</v>
      </c>
      <c r="I13" s="6" t="s">
        <v>98</v>
      </c>
      <c r="J13" s="6" t="s">
        <v>98</v>
      </c>
    </row>
    <row r="14" spans="1:10" x14ac:dyDescent="0.25">
      <c r="A14" s="1" t="s">
        <v>98</v>
      </c>
      <c r="B14" s="1" t="s">
        <v>98</v>
      </c>
      <c r="C14" s="3" t="s">
        <v>98</v>
      </c>
      <c r="D14" s="3" t="s">
        <v>98</v>
      </c>
      <c r="E14" s="6" t="s">
        <v>98</v>
      </c>
      <c r="F14" s="6" t="s">
        <v>98</v>
      </c>
      <c r="G14" s="6" t="s">
        <v>98</v>
      </c>
      <c r="H14" s="6" t="s">
        <v>98</v>
      </c>
      <c r="I14" s="6" t="s">
        <v>98</v>
      </c>
      <c r="J14" s="6" t="s">
        <v>98</v>
      </c>
    </row>
    <row r="15" spans="1:10" x14ac:dyDescent="0.25">
      <c r="E15" s="6"/>
      <c r="F15" s="6"/>
    </row>
  </sheetData>
  <mergeCells count="1">
    <mergeCell ref="F3:J3"/>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B3" sqref="B3"/>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CONCATENATE(Key!D3,Key!A1," (",Key!B4,")")</f>
        <v>Disaggregated Risk Rates: Apricot (2008)</v>
      </c>
    </row>
    <row r="3" spans="1:10" x14ac:dyDescent="0.25">
      <c r="B3" s="2"/>
      <c r="F3" s="143" t="s">
        <v>11</v>
      </c>
      <c r="G3" s="143"/>
      <c r="H3" s="143"/>
      <c r="I3" s="143"/>
      <c r="J3" s="143"/>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1015</v>
      </c>
      <c r="C5" s="3">
        <v>12.760999999999999</v>
      </c>
      <c r="D5" s="3">
        <v>0</v>
      </c>
      <c r="E5" s="6">
        <v>0</v>
      </c>
      <c r="F5" s="6" t="s">
        <v>98</v>
      </c>
      <c r="G5" s="6" t="s">
        <v>98</v>
      </c>
      <c r="H5" s="6" t="s">
        <v>98</v>
      </c>
      <c r="I5" s="6" t="s">
        <v>98</v>
      </c>
      <c r="J5" s="6" t="s">
        <v>98</v>
      </c>
    </row>
    <row r="6" spans="1:10" x14ac:dyDescent="0.25">
      <c r="A6" s="1">
        <v>2</v>
      </c>
      <c r="B6" s="1" t="s">
        <v>99</v>
      </c>
      <c r="C6" s="3">
        <v>0</v>
      </c>
      <c r="D6" s="3">
        <v>0</v>
      </c>
      <c r="E6" s="6">
        <v>0</v>
      </c>
      <c r="F6" s="6" t="s">
        <v>98</v>
      </c>
      <c r="G6" s="6" t="s">
        <v>98</v>
      </c>
      <c r="H6" s="6" t="s">
        <v>98</v>
      </c>
      <c r="I6" s="6" t="s">
        <v>98</v>
      </c>
      <c r="J6" s="6" t="s">
        <v>98</v>
      </c>
    </row>
    <row r="7" spans="1:10" x14ac:dyDescent="0.25">
      <c r="A7" s="1">
        <v>3</v>
      </c>
      <c r="B7" s="1" t="s">
        <v>100</v>
      </c>
      <c r="C7" s="3">
        <v>2398.1979999999999</v>
      </c>
      <c r="D7" s="3">
        <v>5.9859999999999998</v>
      </c>
      <c r="E7" s="6">
        <v>6.308489170269025E-3</v>
      </c>
      <c r="F7" s="6">
        <v>1</v>
      </c>
      <c r="G7" s="6">
        <v>0</v>
      </c>
      <c r="H7" s="6">
        <v>0</v>
      </c>
      <c r="I7" s="6">
        <v>0</v>
      </c>
      <c r="J7" s="6">
        <v>0</v>
      </c>
    </row>
    <row r="8" spans="1:10" x14ac:dyDescent="0.25">
      <c r="A8" s="1">
        <v>4</v>
      </c>
      <c r="B8" s="1" t="s">
        <v>106</v>
      </c>
      <c r="C8" s="3">
        <v>186.916</v>
      </c>
      <c r="D8" s="3">
        <v>168.042</v>
      </c>
      <c r="E8" s="6">
        <v>5.2971414264924663E-3</v>
      </c>
      <c r="F8" s="6">
        <v>1</v>
      </c>
      <c r="G8" s="6">
        <v>0</v>
      </c>
      <c r="H8" s="6">
        <v>0</v>
      </c>
      <c r="I8" s="6">
        <v>0</v>
      </c>
      <c r="J8" s="6">
        <v>0</v>
      </c>
    </row>
    <row r="9" spans="1:10" x14ac:dyDescent="0.25">
      <c r="A9" s="1">
        <v>5</v>
      </c>
      <c r="B9" s="1" t="s">
        <v>121</v>
      </c>
      <c r="C9" s="3">
        <v>3.4369999999999998</v>
      </c>
      <c r="D9" s="3">
        <v>0</v>
      </c>
      <c r="E9" s="6">
        <v>0</v>
      </c>
      <c r="F9" s="6" t="s">
        <v>98</v>
      </c>
      <c r="G9" s="6" t="s">
        <v>98</v>
      </c>
      <c r="H9" s="6" t="s">
        <v>98</v>
      </c>
      <c r="I9" s="6" t="s">
        <v>98</v>
      </c>
      <c r="J9" s="6" t="s">
        <v>98</v>
      </c>
    </row>
    <row r="10" spans="1:10" x14ac:dyDescent="0.25">
      <c r="A10" s="1" t="s">
        <v>98</v>
      </c>
      <c r="B10" s="1" t="s">
        <v>98</v>
      </c>
      <c r="C10" s="3" t="s">
        <v>98</v>
      </c>
      <c r="D10" s="3" t="s">
        <v>98</v>
      </c>
      <c r="E10" s="6" t="s">
        <v>98</v>
      </c>
      <c r="F10" s="6" t="s">
        <v>98</v>
      </c>
      <c r="G10" s="6" t="s">
        <v>98</v>
      </c>
      <c r="H10" s="6" t="s">
        <v>98</v>
      </c>
      <c r="I10" s="6" t="s">
        <v>98</v>
      </c>
      <c r="J10" s="6" t="s">
        <v>98</v>
      </c>
    </row>
    <row r="11" spans="1:10" x14ac:dyDescent="0.25">
      <c r="A11" s="1" t="s">
        <v>98</v>
      </c>
      <c r="B11" s="1" t="s">
        <v>98</v>
      </c>
      <c r="C11" s="3" t="s">
        <v>98</v>
      </c>
      <c r="D11" s="3" t="s">
        <v>98</v>
      </c>
      <c r="E11" s="6" t="s">
        <v>98</v>
      </c>
      <c r="F11" s="6" t="s">
        <v>98</v>
      </c>
      <c r="G11" s="6" t="s">
        <v>98</v>
      </c>
      <c r="H11" s="6" t="s">
        <v>98</v>
      </c>
      <c r="I11" s="6" t="s">
        <v>98</v>
      </c>
      <c r="J11" s="6" t="s">
        <v>98</v>
      </c>
    </row>
    <row r="12" spans="1:10" x14ac:dyDescent="0.25">
      <c r="A12" s="1" t="s">
        <v>98</v>
      </c>
      <c r="B12" s="1" t="s">
        <v>98</v>
      </c>
      <c r="C12" s="3" t="s">
        <v>98</v>
      </c>
      <c r="D12" s="3" t="s">
        <v>98</v>
      </c>
      <c r="E12" s="6" t="s">
        <v>98</v>
      </c>
      <c r="F12" s="6" t="s">
        <v>98</v>
      </c>
      <c r="G12" s="6" t="s">
        <v>98</v>
      </c>
      <c r="H12" s="6" t="s">
        <v>98</v>
      </c>
      <c r="I12" s="6" t="s">
        <v>98</v>
      </c>
      <c r="J12" s="6" t="s">
        <v>98</v>
      </c>
    </row>
    <row r="13" spans="1:10" x14ac:dyDescent="0.25">
      <c r="A13" s="1" t="s">
        <v>98</v>
      </c>
      <c r="B13" s="1" t="s">
        <v>98</v>
      </c>
      <c r="C13" s="3" t="s">
        <v>98</v>
      </c>
      <c r="D13" s="3" t="s">
        <v>98</v>
      </c>
      <c r="E13" s="6" t="s">
        <v>98</v>
      </c>
      <c r="F13" s="6" t="s">
        <v>98</v>
      </c>
      <c r="G13" s="6" t="s">
        <v>98</v>
      </c>
      <c r="H13" s="6" t="s">
        <v>98</v>
      </c>
      <c r="I13" s="6" t="s">
        <v>98</v>
      </c>
      <c r="J13" s="6" t="s">
        <v>98</v>
      </c>
    </row>
    <row r="14" spans="1:10" x14ac:dyDescent="0.25">
      <c r="A14" s="1" t="s">
        <v>98</v>
      </c>
      <c r="B14" s="1" t="s">
        <v>98</v>
      </c>
      <c r="C14" s="3" t="s">
        <v>98</v>
      </c>
      <c r="D14" s="3" t="s">
        <v>98</v>
      </c>
      <c r="E14" s="6" t="s">
        <v>98</v>
      </c>
      <c r="F14" s="6" t="s">
        <v>98</v>
      </c>
      <c r="G14" s="6" t="s">
        <v>98</v>
      </c>
      <c r="H14" s="6" t="s">
        <v>98</v>
      </c>
      <c r="I14" s="6" t="s">
        <v>98</v>
      </c>
      <c r="J14" s="6" t="s">
        <v>98</v>
      </c>
    </row>
    <row r="15" spans="1:10" x14ac:dyDescent="0.25">
      <c r="E15" s="6"/>
      <c r="F15" s="6"/>
    </row>
  </sheetData>
  <mergeCells count="1">
    <mergeCell ref="F3:J3"/>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4"/>
  <sheetViews>
    <sheetView workbookViewId="0">
      <selection activeCell="B3" sqref="B3"/>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CONCATENATE(Key!D3,Key!A1," (",Key!B5,")")</f>
        <v>Disaggregated Risk Rates: Apricot (2009)</v>
      </c>
    </row>
    <row r="3" spans="1:10" x14ac:dyDescent="0.25">
      <c r="B3" s="2"/>
      <c r="F3" s="143" t="s">
        <v>11</v>
      </c>
      <c r="G3" s="143"/>
      <c r="H3" s="143"/>
      <c r="I3" s="143"/>
      <c r="J3" s="143"/>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1015</v>
      </c>
      <c r="C5" s="3">
        <v>2</v>
      </c>
      <c r="D5" s="3">
        <v>0</v>
      </c>
      <c r="E5" s="6">
        <v>0</v>
      </c>
      <c r="F5" s="6" t="s">
        <v>98</v>
      </c>
      <c r="G5" s="6" t="s">
        <v>98</v>
      </c>
      <c r="H5" s="6" t="s">
        <v>98</v>
      </c>
      <c r="I5" s="6" t="s">
        <v>98</v>
      </c>
      <c r="J5" s="6" t="s">
        <v>98</v>
      </c>
    </row>
    <row r="6" spans="1:10" x14ac:dyDescent="0.25">
      <c r="A6" s="1">
        <v>2</v>
      </c>
      <c r="B6" s="1" t="s">
        <v>99</v>
      </c>
      <c r="C6" s="3">
        <v>0</v>
      </c>
      <c r="D6" s="3">
        <v>0</v>
      </c>
      <c r="E6" s="6">
        <v>0</v>
      </c>
      <c r="F6" s="6" t="s">
        <v>98</v>
      </c>
      <c r="G6" s="6" t="s">
        <v>98</v>
      </c>
      <c r="H6" s="6" t="s">
        <v>98</v>
      </c>
      <c r="I6" s="6" t="s">
        <v>98</v>
      </c>
      <c r="J6" s="6" t="s">
        <v>98</v>
      </c>
    </row>
    <row r="7" spans="1:10" x14ac:dyDescent="0.25">
      <c r="A7" s="1">
        <v>3</v>
      </c>
      <c r="B7" s="1" t="s">
        <v>100</v>
      </c>
      <c r="C7" s="3">
        <v>898.55499999999995</v>
      </c>
      <c r="D7" s="3">
        <v>8.6289999999999996</v>
      </c>
      <c r="E7" s="6">
        <v>4.5129589591989747E-3</v>
      </c>
      <c r="F7" s="6">
        <v>1</v>
      </c>
      <c r="G7" s="6">
        <v>0</v>
      </c>
      <c r="H7" s="6">
        <v>0</v>
      </c>
      <c r="I7" s="6">
        <v>0</v>
      </c>
      <c r="J7" s="6">
        <v>0</v>
      </c>
    </row>
    <row r="8" spans="1:10" x14ac:dyDescent="0.25">
      <c r="A8" s="1">
        <v>4</v>
      </c>
      <c r="B8" s="1" t="s">
        <v>106</v>
      </c>
      <c r="C8" s="3">
        <v>204.95699999999999</v>
      </c>
      <c r="D8" s="3">
        <v>199.46799999999999</v>
      </c>
      <c r="E8" s="6">
        <v>0.21053356793367722</v>
      </c>
      <c r="F8" s="6">
        <v>1</v>
      </c>
      <c r="G8" s="6">
        <v>0</v>
      </c>
      <c r="H8" s="6">
        <v>0</v>
      </c>
      <c r="I8" s="6">
        <v>0</v>
      </c>
      <c r="J8" s="6">
        <v>0</v>
      </c>
    </row>
    <row r="9" spans="1:10" x14ac:dyDescent="0.25">
      <c r="A9" s="1">
        <v>5</v>
      </c>
      <c r="B9" s="1" t="s">
        <v>121</v>
      </c>
      <c r="C9" s="3">
        <v>0</v>
      </c>
      <c r="D9" s="3">
        <v>0</v>
      </c>
      <c r="E9" s="6">
        <v>0</v>
      </c>
      <c r="F9" s="6" t="s">
        <v>98</v>
      </c>
      <c r="G9" s="6" t="s">
        <v>98</v>
      </c>
      <c r="H9" s="6" t="s">
        <v>98</v>
      </c>
      <c r="I9" s="6" t="s">
        <v>98</v>
      </c>
      <c r="J9" s="6" t="s">
        <v>98</v>
      </c>
    </row>
    <row r="10" spans="1:10" x14ac:dyDescent="0.25">
      <c r="A10" s="1" t="s">
        <v>98</v>
      </c>
      <c r="B10" s="1" t="s">
        <v>98</v>
      </c>
      <c r="C10" s="3" t="s">
        <v>98</v>
      </c>
      <c r="D10" s="3" t="s">
        <v>98</v>
      </c>
      <c r="E10" s="6" t="s">
        <v>98</v>
      </c>
      <c r="F10" s="6" t="s">
        <v>98</v>
      </c>
      <c r="G10" s="6" t="s">
        <v>98</v>
      </c>
      <c r="H10" s="6" t="s">
        <v>98</v>
      </c>
      <c r="I10" s="6" t="s">
        <v>98</v>
      </c>
      <c r="J10" s="6" t="s">
        <v>98</v>
      </c>
    </row>
    <row r="11" spans="1:10" x14ac:dyDescent="0.25">
      <c r="A11" s="1" t="s">
        <v>98</v>
      </c>
      <c r="B11" s="1" t="s">
        <v>98</v>
      </c>
      <c r="C11" s="3" t="s">
        <v>98</v>
      </c>
      <c r="D11" s="3" t="s">
        <v>98</v>
      </c>
      <c r="E11" s="6" t="s">
        <v>98</v>
      </c>
      <c r="F11" s="6" t="s">
        <v>98</v>
      </c>
      <c r="G11" s="6" t="s">
        <v>98</v>
      </c>
      <c r="H11" s="6" t="s">
        <v>98</v>
      </c>
      <c r="I11" s="6" t="s">
        <v>98</v>
      </c>
      <c r="J11" s="6" t="s">
        <v>98</v>
      </c>
    </row>
    <row r="12" spans="1:10" x14ac:dyDescent="0.25">
      <c r="A12" s="1" t="s">
        <v>98</v>
      </c>
      <c r="B12" s="1" t="s">
        <v>98</v>
      </c>
      <c r="C12" s="3" t="s">
        <v>98</v>
      </c>
      <c r="D12" s="3" t="s">
        <v>98</v>
      </c>
      <c r="E12" s="6" t="s">
        <v>98</v>
      </c>
      <c r="F12" s="6" t="s">
        <v>98</v>
      </c>
      <c r="G12" s="6" t="s">
        <v>98</v>
      </c>
      <c r="H12" s="6" t="s">
        <v>98</v>
      </c>
      <c r="I12" s="6" t="s">
        <v>98</v>
      </c>
      <c r="J12" s="6" t="s">
        <v>98</v>
      </c>
    </row>
    <row r="13" spans="1:10" x14ac:dyDescent="0.25">
      <c r="A13" s="1" t="s">
        <v>98</v>
      </c>
      <c r="B13" s="1" t="s">
        <v>98</v>
      </c>
      <c r="C13" s="3" t="s">
        <v>98</v>
      </c>
      <c r="D13" s="3" t="s">
        <v>98</v>
      </c>
      <c r="E13" s="6" t="s">
        <v>98</v>
      </c>
      <c r="F13" s="6" t="s">
        <v>98</v>
      </c>
      <c r="G13" s="6" t="s">
        <v>98</v>
      </c>
      <c r="H13" s="6" t="s">
        <v>98</v>
      </c>
      <c r="I13" s="6" t="s">
        <v>98</v>
      </c>
      <c r="J13" s="6" t="s">
        <v>98</v>
      </c>
    </row>
    <row r="14" spans="1:10" x14ac:dyDescent="0.25">
      <c r="A14" s="1" t="s">
        <v>98</v>
      </c>
      <c r="B14" s="1" t="s">
        <v>98</v>
      </c>
      <c r="C14" s="3" t="s">
        <v>98</v>
      </c>
      <c r="D14" s="3" t="s">
        <v>98</v>
      </c>
      <c r="E14" s="6" t="s">
        <v>98</v>
      </c>
      <c r="F14" s="6" t="s">
        <v>98</v>
      </c>
      <c r="G14" s="6" t="s">
        <v>98</v>
      </c>
      <c r="H14" s="6" t="s">
        <v>98</v>
      </c>
      <c r="I14" s="6" t="s">
        <v>98</v>
      </c>
      <c r="J14" s="6" t="s">
        <v>98</v>
      </c>
    </row>
  </sheetData>
  <mergeCells count="1">
    <mergeCell ref="F3:J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sheetPr>
  <dimension ref="A1:E19"/>
  <sheetViews>
    <sheetView workbookViewId="0">
      <selection activeCell="P26" sqref="P26"/>
    </sheetView>
  </sheetViews>
  <sheetFormatPr defaultRowHeight="15" x14ac:dyDescent="0.25"/>
  <sheetData>
    <row r="1" spans="1:5" x14ac:dyDescent="0.25">
      <c r="A1" t="s">
        <v>72</v>
      </c>
      <c r="B1" t="str">
        <f>CONCATENATE(MIN(B2:B38),"-",MAX(B2:B9))</f>
        <v>2006-2013</v>
      </c>
      <c r="D1" t="s">
        <v>54</v>
      </c>
    </row>
    <row r="2" spans="1:5" x14ac:dyDescent="0.25">
      <c r="A2" t="str">
        <f>A1</f>
        <v>Apricot</v>
      </c>
      <c r="B2">
        <v>2006</v>
      </c>
      <c r="D2" t="s">
        <v>39</v>
      </c>
    </row>
    <row r="3" spans="1:5" x14ac:dyDescent="0.25">
      <c r="A3" t="str">
        <f t="shared" ref="A3:A9" si="0">A2</f>
        <v>Apricot</v>
      </c>
      <c r="B3">
        <f>B2+1</f>
        <v>2007</v>
      </c>
      <c r="D3" t="s">
        <v>38</v>
      </c>
    </row>
    <row r="4" spans="1:5" x14ac:dyDescent="0.25">
      <c r="A4" t="str">
        <f t="shared" si="0"/>
        <v>Apricot</v>
      </c>
      <c r="B4">
        <f t="shared" ref="B4:B9" si="1">B3+1</f>
        <v>2008</v>
      </c>
    </row>
    <row r="5" spans="1:5" x14ac:dyDescent="0.25">
      <c r="A5" t="str">
        <f t="shared" si="0"/>
        <v>Apricot</v>
      </c>
      <c r="B5">
        <f t="shared" si="1"/>
        <v>2009</v>
      </c>
      <c r="D5" s="63" t="s">
        <v>45</v>
      </c>
      <c r="E5" s="62"/>
    </row>
    <row r="6" spans="1:5" x14ac:dyDescent="0.25">
      <c r="A6" t="str">
        <f t="shared" si="0"/>
        <v>Apricot</v>
      </c>
      <c r="B6">
        <f t="shared" si="1"/>
        <v>2010</v>
      </c>
      <c r="D6" s="63" t="s">
        <v>51</v>
      </c>
      <c r="E6" s="62"/>
    </row>
    <row r="7" spans="1:5" x14ac:dyDescent="0.25">
      <c r="A7" t="str">
        <f t="shared" si="0"/>
        <v>Apricot</v>
      </c>
      <c r="B7">
        <f t="shared" si="1"/>
        <v>2011</v>
      </c>
      <c r="D7" s="63" t="s">
        <v>52</v>
      </c>
      <c r="E7" s="62"/>
    </row>
    <row r="8" spans="1:5" x14ac:dyDescent="0.25">
      <c r="A8" t="str">
        <f t="shared" si="0"/>
        <v>Apricot</v>
      </c>
      <c r="B8">
        <f t="shared" si="1"/>
        <v>2012</v>
      </c>
      <c r="D8" s="63" t="s">
        <v>53</v>
      </c>
      <c r="E8" s="62"/>
    </row>
    <row r="9" spans="1:5" x14ac:dyDescent="0.25">
      <c r="A9" t="str">
        <f t="shared" si="0"/>
        <v>Apricot</v>
      </c>
      <c r="B9">
        <f t="shared" si="1"/>
        <v>2013</v>
      </c>
      <c r="D9" s="64" t="s">
        <v>58</v>
      </c>
      <c r="E9" s="62"/>
    </row>
    <row r="10" spans="1:5" x14ac:dyDescent="0.25">
      <c r="B10">
        <v>2014</v>
      </c>
      <c r="D10" s="62"/>
      <c r="E10" s="62"/>
    </row>
    <row r="11" spans="1:5" x14ac:dyDescent="0.25">
      <c r="A11" t="s">
        <v>44</v>
      </c>
      <c r="B11" t="str">
        <f>CONCATENATE(MIN(B12:B48),"-",MAX(B12:B48))</f>
        <v>2006-2013</v>
      </c>
    </row>
    <row r="12" spans="1:5" x14ac:dyDescent="0.25">
      <c r="A12" t="s">
        <v>44</v>
      </c>
      <c r="B12">
        <v>2006</v>
      </c>
    </row>
    <row r="13" spans="1:5" x14ac:dyDescent="0.25">
      <c r="A13" t="s">
        <v>44</v>
      </c>
      <c r="B13">
        <f>B12+1</f>
        <v>2007</v>
      </c>
    </row>
    <row r="14" spans="1:5" x14ac:dyDescent="0.25">
      <c r="A14" t="s">
        <v>44</v>
      </c>
      <c r="B14">
        <f t="shared" ref="B14:B19" si="2">B13+1</f>
        <v>2008</v>
      </c>
    </row>
    <row r="15" spans="1:5" x14ac:dyDescent="0.25">
      <c r="A15" t="s">
        <v>44</v>
      </c>
      <c r="B15">
        <f t="shared" si="2"/>
        <v>2009</v>
      </c>
    </row>
    <row r="16" spans="1:5" x14ac:dyDescent="0.25">
      <c r="A16" t="s">
        <v>44</v>
      </c>
      <c r="B16">
        <f t="shared" si="2"/>
        <v>2010</v>
      </c>
    </row>
    <row r="17" spans="1:2" x14ac:dyDescent="0.25">
      <c r="A17" t="s">
        <v>44</v>
      </c>
      <c r="B17">
        <f t="shared" si="2"/>
        <v>2011</v>
      </c>
    </row>
    <row r="18" spans="1:2" x14ac:dyDescent="0.25">
      <c r="A18" t="s">
        <v>44</v>
      </c>
      <c r="B18">
        <f t="shared" si="2"/>
        <v>2012</v>
      </c>
    </row>
    <row r="19" spans="1:2" x14ac:dyDescent="0.25">
      <c r="A19" t="s">
        <v>44</v>
      </c>
      <c r="B19">
        <f t="shared" si="2"/>
        <v>2013</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B3" sqref="B3"/>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CONCATENATE(Key!D3,Key!A1," (",Key!B6,")")</f>
        <v>Disaggregated Risk Rates: Apricot (2010)</v>
      </c>
    </row>
    <row r="3" spans="1:10" x14ac:dyDescent="0.25">
      <c r="B3" s="2"/>
      <c r="F3" s="143" t="s">
        <v>11</v>
      </c>
      <c r="G3" s="143"/>
      <c r="H3" s="143"/>
      <c r="I3" s="143"/>
      <c r="J3" s="143"/>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1015</v>
      </c>
      <c r="C5" s="3">
        <v>5.4139999999999997</v>
      </c>
      <c r="D5" s="3">
        <v>0</v>
      </c>
      <c r="E5" s="6">
        <v>0</v>
      </c>
      <c r="F5" s="6" t="s">
        <v>98</v>
      </c>
      <c r="G5" s="6" t="s">
        <v>98</v>
      </c>
      <c r="H5" s="6" t="s">
        <v>98</v>
      </c>
      <c r="I5" s="6" t="s">
        <v>98</v>
      </c>
      <c r="J5" s="6" t="s">
        <v>98</v>
      </c>
    </row>
    <row r="6" spans="1:10" x14ac:dyDescent="0.25">
      <c r="A6" s="1">
        <v>2</v>
      </c>
      <c r="B6" s="1" t="s">
        <v>99</v>
      </c>
      <c r="C6" s="3">
        <v>0</v>
      </c>
      <c r="D6" s="3">
        <v>0</v>
      </c>
      <c r="E6" s="6">
        <v>0</v>
      </c>
      <c r="F6" s="6" t="s">
        <v>98</v>
      </c>
      <c r="G6" s="6" t="s">
        <v>98</v>
      </c>
      <c r="H6" s="6" t="s">
        <v>98</v>
      </c>
      <c r="I6" s="6" t="s">
        <v>98</v>
      </c>
      <c r="J6" s="6" t="s">
        <v>98</v>
      </c>
    </row>
    <row r="7" spans="1:10" x14ac:dyDescent="0.25">
      <c r="A7" s="1">
        <v>3</v>
      </c>
      <c r="B7" s="1" t="s">
        <v>100</v>
      </c>
      <c r="C7" s="3">
        <v>1580.712</v>
      </c>
      <c r="D7" s="3">
        <v>3.74</v>
      </c>
      <c r="E7" s="6">
        <v>0</v>
      </c>
      <c r="F7" s="6" t="s">
        <v>98</v>
      </c>
      <c r="G7" s="6" t="s">
        <v>98</v>
      </c>
      <c r="H7" s="6" t="s">
        <v>98</v>
      </c>
      <c r="I7" s="6" t="s">
        <v>98</v>
      </c>
      <c r="J7" s="6" t="s">
        <v>98</v>
      </c>
    </row>
    <row r="8" spans="1:10" x14ac:dyDescent="0.25">
      <c r="A8" s="1">
        <v>4</v>
      </c>
      <c r="B8" s="1" t="s">
        <v>106</v>
      </c>
      <c r="C8" s="3">
        <v>82.918999999999997</v>
      </c>
      <c r="D8" s="3">
        <v>65.53</v>
      </c>
      <c r="E8" s="6">
        <v>0</v>
      </c>
      <c r="F8" s="6" t="s">
        <v>98</v>
      </c>
      <c r="G8" s="6" t="s">
        <v>98</v>
      </c>
      <c r="H8" s="6" t="s">
        <v>98</v>
      </c>
      <c r="I8" s="6" t="s">
        <v>98</v>
      </c>
      <c r="J8" s="6" t="s">
        <v>98</v>
      </c>
    </row>
    <row r="9" spans="1:10" x14ac:dyDescent="0.25">
      <c r="A9" s="1">
        <v>5</v>
      </c>
      <c r="B9" s="1" t="s">
        <v>121</v>
      </c>
      <c r="C9" s="3">
        <v>36.337000000000003</v>
      </c>
      <c r="D9" s="3">
        <v>0</v>
      </c>
      <c r="E9" s="6">
        <v>0</v>
      </c>
      <c r="F9" s="6" t="s">
        <v>98</v>
      </c>
      <c r="G9" s="6" t="s">
        <v>98</v>
      </c>
      <c r="H9" s="6" t="s">
        <v>98</v>
      </c>
      <c r="I9" s="6" t="s">
        <v>98</v>
      </c>
      <c r="J9" s="6" t="s">
        <v>98</v>
      </c>
    </row>
    <row r="10" spans="1:10" x14ac:dyDescent="0.25">
      <c r="A10" s="1" t="s">
        <v>98</v>
      </c>
      <c r="B10" s="1" t="s">
        <v>98</v>
      </c>
      <c r="C10" s="3" t="s">
        <v>98</v>
      </c>
      <c r="D10" s="3" t="s">
        <v>98</v>
      </c>
      <c r="E10" s="6" t="s">
        <v>98</v>
      </c>
      <c r="F10" s="6" t="s">
        <v>98</v>
      </c>
      <c r="G10" s="6" t="s">
        <v>98</v>
      </c>
      <c r="H10" s="6" t="s">
        <v>98</v>
      </c>
      <c r="I10" s="6" t="s">
        <v>98</v>
      </c>
      <c r="J10" s="6" t="s">
        <v>98</v>
      </c>
    </row>
    <row r="11" spans="1:10" x14ac:dyDescent="0.25">
      <c r="A11" s="1" t="s">
        <v>98</v>
      </c>
      <c r="B11" s="1" t="s">
        <v>98</v>
      </c>
      <c r="C11" s="3" t="s">
        <v>98</v>
      </c>
      <c r="D11" s="3" t="s">
        <v>98</v>
      </c>
      <c r="E11" s="6" t="s">
        <v>98</v>
      </c>
      <c r="F11" s="6" t="s">
        <v>98</v>
      </c>
      <c r="G11" s="6" t="s">
        <v>98</v>
      </c>
      <c r="H11" s="6" t="s">
        <v>98</v>
      </c>
      <c r="I11" s="6" t="s">
        <v>98</v>
      </c>
      <c r="J11" s="6" t="s">
        <v>98</v>
      </c>
    </row>
    <row r="12" spans="1:10" x14ac:dyDescent="0.25">
      <c r="A12" s="1" t="s">
        <v>98</v>
      </c>
      <c r="B12" s="1" t="s">
        <v>98</v>
      </c>
      <c r="C12" s="3" t="s">
        <v>98</v>
      </c>
      <c r="D12" s="3" t="s">
        <v>98</v>
      </c>
      <c r="E12" s="6" t="s">
        <v>98</v>
      </c>
      <c r="F12" s="6" t="s">
        <v>98</v>
      </c>
      <c r="G12" s="6" t="s">
        <v>98</v>
      </c>
      <c r="H12" s="6" t="s">
        <v>98</v>
      </c>
      <c r="I12" s="6" t="s">
        <v>98</v>
      </c>
      <c r="J12" s="6" t="s">
        <v>98</v>
      </c>
    </row>
    <row r="13" spans="1:10" x14ac:dyDescent="0.25">
      <c r="A13" s="1" t="s">
        <v>98</v>
      </c>
      <c r="B13" s="1" t="s">
        <v>98</v>
      </c>
      <c r="C13" s="3" t="s">
        <v>98</v>
      </c>
      <c r="D13" s="3" t="s">
        <v>98</v>
      </c>
      <c r="E13" s="6" t="s">
        <v>98</v>
      </c>
      <c r="F13" s="6" t="s">
        <v>98</v>
      </c>
      <c r="G13" s="6" t="s">
        <v>98</v>
      </c>
      <c r="H13" s="6" t="s">
        <v>98</v>
      </c>
      <c r="I13" s="6" t="s">
        <v>98</v>
      </c>
      <c r="J13" s="6" t="s">
        <v>98</v>
      </c>
    </row>
    <row r="14" spans="1:10" x14ac:dyDescent="0.25">
      <c r="A14" s="1" t="s">
        <v>98</v>
      </c>
      <c r="B14" s="1" t="s">
        <v>98</v>
      </c>
      <c r="C14" s="3" t="s">
        <v>98</v>
      </c>
      <c r="D14" s="3" t="s">
        <v>98</v>
      </c>
      <c r="E14" s="6" t="s">
        <v>98</v>
      </c>
      <c r="F14" s="6" t="s">
        <v>98</v>
      </c>
      <c r="G14" s="6" t="s">
        <v>98</v>
      </c>
      <c r="H14" s="6" t="s">
        <v>98</v>
      </c>
      <c r="I14" s="6" t="s">
        <v>98</v>
      </c>
      <c r="J14" s="6" t="s">
        <v>98</v>
      </c>
    </row>
    <row r="15" spans="1:10" x14ac:dyDescent="0.25">
      <c r="E15" s="6"/>
      <c r="F15" s="6"/>
    </row>
  </sheetData>
  <mergeCells count="1">
    <mergeCell ref="F3:J3"/>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G22" sqref="G22"/>
    </sheetView>
  </sheetViews>
  <sheetFormatPr defaultRowHeight="15" x14ac:dyDescent="0.25"/>
  <cols>
    <col min="1" max="2" width="9.140625" style="1"/>
    <col min="3" max="3" width="14.5703125" style="3" bestFit="1" customWidth="1"/>
    <col min="4" max="4" width="15.1406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CONCATENATE(Key!D3,Key!A1," (",Key!B7,")")</f>
        <v>Disaggregated Risk Rates: Apricot (2011)</v>
      </c>
      <c r="C2" s="10"/>
      <c r="D2" s="10"/>
      <c r="E2" s="11"/>
      <c r="F2" s="11"/>
      <c r="G2" s="11"/>
      <c r="H2" s="11"/>
      <c r="I2" s="11"/>
      <c r="J2" s="11"/>
    </row>
    <row r="3" spans="1:10" x14ac:dyDescent="0.25">
      <c r="B3" s="2"/>
      <c r="C3" s="10"/>
      <c r="D3" s="10"/>
      <c r="E3" s="11"/>
      <c r="F3" s="143" t="s">
        <v>11</v>
      </c>
      <c r="G3" s="143"/>
      <c r="H3" s="143"/>
      <c r="I3" s="143"/>
      <c r="J3" s="143"/>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1015</v>
      </c>
      <c r="C5" s="3">
        <v>15.225</v>
      </c>
      <c r="D5" s="3">
        <v>0</v>
      </c>
      <c r="E5" s="6">
        <v>0</v>
      </c>
      <c r="F5" s="6" t="s">
        <v>98</v>
      </c>
      <c r="G5" s="6" t="s">
        <v>98</v>
      </c>
      <c r="H5" s="6" t="s">
        <v>98</v>
      </c>
      <c r="I5" s="6" t="s">
        <v>98</v>
      </c>
      <c r="J5" s="6" t="s">
        <v>98</v>
      </c>
    </row>
    <row r="6" spans="1:10" x14ac:dyDescent="0.25">
      <c r="A6" s="1">
        <v>2</v>
      </c>
      <c r="B6" s="1" t="s">
        <v>99</v>
      </c>
      <c r="C6" s="3">
        <v>0</v>
      </c>
      <c r="D6" s="3">
        <v>0</v>
      </c>
      <c r="E6" s="6">
        <v>0</v>
      </c>
      <c r="F6" s="6" t="s">
        <v>98</v>
      </c>
      <c r="G6" s="6" t="s">
        <v>98</v>
      </c>
      <c r="H6" s="6" t="s">
        <v>98</v>
      </c>
      <c r="I6" s="6" t="s">
        <v>98</v>
      </c>
      <c r="J6" s="6" t="s">
        <v>98</v>
      </c>
    </row>
    <row r="7" spans="1:10" x14ac:dyDescent="0.25">
      <c r="A7" s="1">
        <v>3</v>
      </c>
      <c r="B7" s="1" t="s">
        <v>100</v>
      </c>
      <c r="C7" s="3">
        <v>3727.4340000000002</v>
      </c>
      <c r="D7" s="3">
        <v>1.44</v>
      </c>
      <c r="E7" s="6">
        <v>7.0038652251194333E-3</v>
      </c>
      <c r="F7" s="6">
        <v>1</v>
      </c>
      <c r="G7" s="6">
        <v>0</v>
      </c>
      <c r="H7" s="6">
        <v>0</v>
      </c>
      <c r="I7" s="6">
        <v>0</v>
      </c>
      <c r="J7" s="6">
        <v>0</v>
      </c>
    </row>
    <row r="8" spans="1:10" x14ac:dyDescent="0.25">
      <c r="A8" s="1">
        <v>4</v>
      </c>
      <c r="B8" s="1" t="s">
        <v>106</v>
      </c>
      <c r="C8" s="3">
        <v>219.19499999999999</v>
      </c>
      <c r="D8" s="3">
        <v>72.019000000000005</v>
      </c>
      <c r="E8" s="6">
        <v>0.1087664564881218</v>
      </c>
      <c r="F8" s="6">
        <v>0.79187344913151358</v>
      </c>
      <c r="G8" s="6">
        <v>0.10390818858560796</v>
      </c>
      <c r="H8" s="6">
        <v>0</v>
      </c>
      <c r="I8" s="6">
        <v>0</v>
      </c>
      <c r="J8" s="6">
        <v>0.10421836228287844</v>
      </c>
    </row>
    <row r="9" spans="1:10" x14ac:dyDescent="0.25">
      <c r="A9" s="1">
        <v>5</v>
      </c>
      <c r="B9" s="1" t="s">
        <v>121</v>
      </c>
      <c r="C9" s="3">
        <v>290.22000000000003</v>
      </c>
      <c r="D9" s="3">
        <v>0</v>
      </c>
      <c r="E9" s="6">
        <v>0</v>
      </c>
      <c r="F9" s="6" t="s">
        <v>98</v>
      </c>
      <c r="G9" s="6" t="s">
        <v>98</v>
      </c>
      <c r="H9" s="6" t="s">
        <v>98</v>
      </c>
      <c r="I9" s="6" t="s">
        <v>98</v>
      </c>
      <c r="J9" s="6" t="s">
        <v>98</v>
      </c>
    </row>
    <row r="10" spans="1:10" x14ac:dyDescent="0.25">
      <c r="A10" s="1" t="s">
        <v>98</v>
      </c>
      <c r="B10" s="1" t="s">
        <v>98</v>
      </c>
      <c r="C10" s="3" t="s">
        <v>98</v>
      </c>
      <c r="D10" s="3" t="s">
        <v>98</v>
      </c>
      <c r="E10" s="6" t="s">
        <v>98</v>
      </c>
      <c r="F10" s="6" t="s">
        <v>98</v>
      </c>
      <c r="G10" s="6" t="s">
        <v>98</v>
      </c>
      <c r="H10" s="6" t="s">
        <v>98</v>
      </c>
      <c r="I10" s="6" t="s">
        <v>98</v>
      </c>
      <c r="J10" s="6" t="s">
        <v>98</v>
      </c>
    </row>
    <row r="11" spans="1:10" x14ac:dyDescent="0.25">
      <c r="A11" s="1" t="s">
        <v>98</v>
      </c>
      <c r="B11" s="1" t="s">
        <v>98</v>
      </c>
      <c r="C11" s="3" t="s">
        <v>98</v>
      </c>
      <c r="D11" s="3" t="s">
        <v>98</v>
      </c>
      <c r="E11" s="6" t="s">
        <v>98</v>
      </c>
      <c r="F11" s="6" t="s">
        <v>98</v>
      </c>
      <c r="G11" s="6" t="s">
        <v>98</v>
      </c>
      <c r="H11" s="6" t="s">
        <v>98</v>
      </c>
      <c r="I11" s="6" t="s">
        <v>98</v>
      </c>
      <c r="J11" s="6" t="s">
        <v>98</v>
      </c>
    </row>
    <row r="12" spans="1:10" x14ac:dyDescent="0.25">
      <c r="A12" s="1" t="s">
        <v>98</v>
      </c>
      <c r="B12" s="1" t="s">
        <v>98</v>
      </c>
      <c r="C12" s="3" t="s">
        <v>98</v>
      </c>
      <c r="D12" s="3" t="s">
        <v>98</v>
      </c>
      <c r="E12" s="6" t="s">
        <v>98</v>
      </c>
      <c r="F12" s="6" t="s">
        <v>98</v>
      </c>
      <c r="G12" s="6" t="s">
        <v>98</v>
      </c>
      <c r="H12" s="6" t="s">
        <v>98</v>
      </c>
      <c r="I12" s="6" t="s">
        <v>98</v>
      </c>
      <c r="J12" s="6" t="s">
        <v>98</v>
      </c>
    </row>
    <row r="13" spans="1:10" x14ac:dyDescent="0.25">
      <c r="A13" s="1" t="s">
        <v>98</v>
      </c>
      <c r="B13" s="1" t="s">
        <v>98</v>
      </c>
      <c r="C13" s="3" t="s">
        <v>98</v>
      </c>
      <c r="D13" s="3" t="s">
        <v>98</v>
      </c>
      <c r="E13" s="6" t="s">
        <v>98</v>
      </c>
      <c r="F13" s="6" t="s">
        <v>98</v>
      </c>
      <c r="G13" s="6" t="s">
        <v>98</v>
      </c>
      <c r="H13" s="6" t="s">
        <v>98</v>
      </c>
      <c r="I13" s="6" t="s">
        <v>98</v>
      </c>
      <c r="J13" s="6" t="s">
        <v>98</v>
      </c>
    </row>
    <row r="14" spans="1:10" x14ac:dyDescent="0.25">
      <c r="A14" s="1" t="s">
        <v>98</v>
      </c>
      <c r="B14" s="1" t="s">
        <v>98</v>
      </c>
      <c r="C14" s="3" t="s">
        <v>98</v>
      </c>
      <c r="D14" s="3" t="s">
        <v>98</v>
      </c>
      <c r="E14" s="6" t="s">
        <v>98</v>
      </c>
      <c r="F14" s="6" t="s">
        <v>98</v>
      </c>
      <c r="G14" s="6" t="s">
        <v>98</v>
      </c>
      <c r="H14" s="6" t="s">
        <v>98</v>
      </c>
      <c r="I14" s="6" t="s">
        <v>98</v>
      </c>
      <c r="J14" s="6" t="s">
        <v>98</v>
      </c>
    </row>
    <row r="15" spans="1:10" x14ac:dyDescent="0.25">
      <c r="E15" s="6"/>
      <c r="F15" s="6"/>
    </row>
  </sheetData>
  <mergeCells count="1">
    <mergeCell ref="F3:J3"/>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B2" sqref="B2"/>
    </sheetView>
  </sheetViews>
  <sheetFormatPr defaultRowHeight="15" x14ac:dyDescent="0.25"/>
  <cols>
    <col min="1" max="2" width="9.140625" style="1"/>
    <col min="3" max="3" width="14.5703125" style="3" bestFit="1" customWidth="1"/>
    <col min="4" max="4" width="15.1406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CONCATENATE(Key!D3,Key!A1," (",Key!B9,")")</f>
        <v>Disaggregated Risk Rates: Apricot (2013)</v>
      </c>
      <c r="C2" s="10"/>
      <c r="D2" s="10"/>
      <c r="E2" s="11"/>
      <c r="F2" s="11"/>
      <c r="G2" s="11"/>
      <c r="H2" s="11"/>
      <c r="I2" s="11"/>
      <c r="J2" s="11"/>
    </row>
    <row r="3" spans="1:10" x14ac:dyDescent="0.25">
      <c r="B3" s="2"/>
      <c r="C3" s="10"/>
      <c r="D3" s="10"/>
      <c r="E3" s="11"/>
      <c r="F3" s="143" t="s">
        <v>11</v>
      </c>
      <c r="G3" s="143"/>
      <c r="H3" s="143"/>
      <c r="I3" s="143"/>
      <c r="J3" s="143"/>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1015</v>
      </c>
      <c r="C5" s="3">
        <v>125.622</v>
      </c>
      <c r="D5" s="3">
        <v>0</v>
      </c>
      <c r="E5" s="6">
        <v>0</v>
      </c>
      <c r="F5" s="6" t="s">
        <v>98</v>
      </c>
      <c r="G5" s="6" t="s">
        <v>98</v>
      </c>
      <c r="H5" s="6" t="s">
        <v>98</v>
      </c>
      <c r="I5" s="6" t="s">
        <v>98</v>
      </c>
      <c r="J5" s="6" t="s">
        <v>98</v>
      </c>
    </row>
    <row r="6" spans="1:10" x14ac:dyDescent="0.25">
      <c r="A6" s="1">
        <v>2</v>
      </c>
      <c r="B6" s="1" t="s">
        <v>99</v>
      </c>
      <c r="C6" s="3">
        <v>1207.08</v>
      </c>
      <c r="D6" s="3">
        <v>0</v>
      </c>
      <c r="E6" s="6">
        <v>0</v>
      </c>
      <c r="F6" s="6" t="s">
        <v>98</v>
      </c>
      <c r="G6" s="6" t="s">
        <v>98</v>
      </c>
      <c r="H6" s="6" t="s">
        <v>98</v>
      </c>
      <c r="I6" s="6" t="s">
        <v>98</v>
      </c>
      <c r="J6" s="6" t="s">
        <v>98</v>
      </c>
    </row>
    <row r="7" spans="1:10" x14ac:dyDescent="0.25">
      <c r="A7" s="1">
        <v>3</v>
      </c>
      <c r="B7" s="1" t="s">
        <v>100</v>
      </c>
      <c r="C7" s="3">
        <v>1763.2560000000001</v>
      </c>
      <c r="D7" s="3">
        <v>4.2240000000000002</v>
      </c>
      <c r="E7" s="6">
        <v>0</v>
      </c>
      <c r="F7" s="6" t="s">
        <v>98</v>
      </c>
      <c r="G7" s="6" t="s">
        <v>98</v>
      </c>
      <c r="H7" s="6" t="s">
        <v>98</v>
      </c>
      <c r="I7" s="6" t="s">
        <v>98</v>
      </c>
      <c r="J7" s="6" t="s">
        <v>98</v>
      </c>
    </row>
    <row r="8" spans="1:10" x14ac:dyDescent="0.25">
      <c r="A8" s="1">
        <v>4</v>
      </c>
      <c r="B8" s="1" t="s">
        <v>106</v>
      </c>
      <c r="C8" s="3">
        <v>237.56700000000001</v>
      </c>
      <c r="D8" s="3">
        <v>73.685000000000002</v>
      </c>
      <c r="E8" s="6">
        <v>0</v>
      </c>
      <c r="F8" s="6" t="s">
        <v>98</v>
      </c>
      <c r="G8" s="6" t="s">
        <v>98</v>
      </c>
      <c r="H8" s="6" t="s">
        <v>98</v>
      </c>
      <c r="I8" s="6" t="s">
        <v>98</v>
      </c>
      <c r="J8" s="6" t="s">
        <v>98</v>
      </c>
    </row>
    <row r="9" spans="1:10" x14ac:dyDescent="0.25">
      <c r="A9" s="1">
        <v>5</v>
      </c>
      <c r="B9" s="1" t="s">
        <v>121</v>
      </c>
      <c r="C9" s="3">
        <v>2.0249999999999999</v>
      </c>
      <c r="D9" s="3">
        <v>0</v>
      </c>
      <c r="E9" s="6">
        <v>0</v>
      </c>
      <c r="F9" s="6" t="s">
        <v>98</v>
      </c>
      <c r="G9" s="6" t="s">
        <v>98</v>
      </c>
      <c r="H9" s="6" t="s">
        <v>98</v>
      </c>
      <c r="I9" s="6" t="s">
        <v>98</v>
      </c>
      <c r="J9" s="6" t="s">
        <v>98</v>
      </c>
    </row>
    <row r="10" spans="1:10" x14ac:dyDescent="0.25">
      <c r="A10" s="1" t="s">
        <v>98</v>
      </c>
      <c r="B10" s="1" t="s">
        <v>98</v>
      </c>
      <c r="C10" s="3" t="s">
        <v>98</v>
      </c>
      <c r="D10" s="3" t="s">
        <v>98</v>
      </c>
      <c r="E10" s="6" t="s">
        <v>98</v>
      </c>
      <c r="F10" s="6" t="s">
        <v>98</v>
      </c>
      <c r="G10" s="6" t="s">
        <v>98</v>
      </c>
      <c r="H10" s="6" t="s">
        <v>98</v>
      </c>
      <c r="I10" s="6" t="s">
        <v>98</v>
      </c>
      <c r="J10" s="6" t="s">
        <v>98</v>
      </c>
    </row>
    <row r="11" spans="1:10" x14ac:dyDescent="0.25">
      <c r="A11" s="1" t="s">
        <v>98</v>
      </c>
      <c r="B11" s="1" t="s">
        <v>98</v>
      </c>
      <c r="C11" s="3" t="s">
        <v>98</v>
      </c>
      <c r="D11" s="3" t="s">
        <v>98</v>
      </c>
      <c r="E11" s="6" t="s">
        <v>98</v>
      </c>
      <c r="F11" s="6" t="s">
        <v>98</v>
      </c>
      <c r="G11" s="6" t="s">
        <v>98</v>
      </c>
      <c r="H11" s="6" t="s">
        <v>98</v>
      </c>
      <c r="I11" s="6" t="s">
        <v>98</v>
      </c>
      <c r="J11" s="6" t="s">
        <v>98</v>
      </c>
    </row>
    <row r="12" spans="1:10" x14ac:dyDescent="0.25">
      <c r="A12" s="1" t="s">
        <v>98</v>
      </c>
      <c r="B12" s="1" t="s">
        <v>98</v>
      </c>
      <c r="C12" s="3" t="s">
        <v>98</v>
      </c>
      <c r="D12" s="3" t="s">
        <v>98</v>
      </c>
      <c r="E12" s="6" t="s">
        <v>98</v>
      </c>
      <c r="F12" s="6" t="s">
        <v>98</v>
      </c>
      <c r="G12" s="6" t="s">
        <v>98</v>
      </c>
      <c r="H12" s="6" t="s">
        <v>98</v>
      </c>
      <c r="I12" s="6" t="s">
        <v>98</v>
      </c>
      <c r="J12" s="6" t="s">
        <v>98</v>
      </c>
    </row>
    <row r="13" spans="1:10" x14ac:dyDescent="0.25">
      <c r="A13" s="1" t="s">
        <v>98</v>
      </c>
      <c r="B13" s="1" t="s">
        <v>98</v>
      </c>
      <c r="C13" s="3" t="s">
        <v>98</v>
      </c>
      <c r="D13" s="3" t="s">
        <v>98</v>
      </c>
      <c r="E13" s="6" t="s">
        <v>98</v>
      </c>
      <c r="F13" s="6" t="s">
        <v>98</v>
      </c>
      <c r="G13" s="6" t="s">
        <v>98</v>
      </c>
      <c r="H13" s="6" t="s">
        <v>98</v>
      </c>
      <c r="I13" s="6" t="s">
        <v>98</v>
      </c>
      <c r="J13" s="6" t="s">
        <v>98</v>
      </c>
    </row>
    <row r="14" spans="1:10" x14ac:dyDescent="0.25">
      <c r="A14" s="1" t="s">
        <v>98</v>
      </c>
      <c r="B14" s="1" t="s">
        <v>98</v>
      </c>
      <c r="C14" s="3" t="s">
        <v>98</v>
      </c>
      <c r="D14" s="3" t="s">
        <v>98</v>
      </c>
      <c r="E14" s="6" t="s">
        <v>98</v>
      </c>
      <c r="F14" s="6" t="s">
        <v>98</v>
      </c>
      <c r="G14" s="6" t="s">
        <v>98</v>
      </c>
      <c r="H14" s="6" t="s">
        <v>98</v>
      </c>
      <c r="I14" s="6" t="s">
        <v>98</v>
      </c>
      <c r="J14" s="6" t="s">
        <v>98</v>
      </c>
    </row>
    <row r="15" spans="1:10" x14ac:dyDescent="0.25">
      <c r="E15" s="6"/>
      <c r="F15" s="6"/>
    </row>
  </sheetData>
  <mergeCells count="1">
    <mergeCell ref="F3:J3"/>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B2" sqref="B2"/>
    </sheetView>
  </sheetViews>
  <sheetFormatPr defaultRowHeight="15" x14ac:dyDescent="0.25"/>
  <cols>
    <col min="1" max="2" width="9.140625" style="1"/>
    <col min="3" max="3" width="14.5703125" style="3" bestFit="1" customWidth="1"/>
    <col min="4" max="4" width="15.1406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CONCATENATE(Key!D3,Key!A1," (",Key!B9,")")</f>
        <v>Disaggregated Risk Rates: Apricot (2013)</v>
      </c>
      <c r="C2" s="10"/>
      <c r="D2" s="10"/>
      <c r="E2" s="11"/>
      <c r="F2" s="11"/>
      <c r="G2" s="11"/>
      <c r="H2" s="11"/>
      <c r="I2" s="11"/>
      <c r="J2" s="11"/>
    </row>
    <row r="3" spans="1:10" x14ac:dyDescent="0.25">
      <c r="B3" s="2"/>
      <c r="C3" s="10"/>
      <c r="D3" s="10"/>
      <c r="E3" s="11"/>
      <c r="F3" s="143" t="s">
        <v>11</v>
      </c>
      <c r="G3" s="143"/>
      <c r="H3" s="143"/>
      <c r="I3" s="143"/>
      <c r="J3" s="143"/>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1015</v>
      </c>
      <c r="C5" s="3">
        <v>125.622</v>
      </c>
      <c r="D5" s="3">
        <v>0</v>
      </c>
      <c r="E5" s="6">
        <v>0</v>
      </c>
      <c r="F5" s="6" t="s">
        <v>98</v>
      </c>
      <c r="G5" s="6" t="s">
        <v>98</v>
      </c>
      <c r="H5" s="6" t="s">
        <v>98</v>
      </c>
      <c r="I5" s="6" t="s">
        <v>98</v>
      </c>
      <c r="J5" s="6" t="s">
        <v>98</v>
      </c>
    </row>
    <row r="6" spans="1:10" x14ac:dyDescent="0.25">
      <c r="A6" s="1">
        <v>2</v>
      </c>
      <c r="B6" s="1" t="s">
        <v>99</v>
      </c>
      <c r="C6" s="3">
        <v>1207.08</v>
      </c>
      <c r="D6" s="3">
        <v>0</v>
      </c>
      <c r="E6" s="6">
        <v>0</v>
      </c>
      <c r="F6" s="6" t="s">
        <v>98</v>
      </c>
      <c r="G6" s="6" t="s">
        <v>98</v>
      </c>
      <c r="H6" s="6" t="s">
        <v>98</v>
      </c>
      <c r="I6" s="6" t="s">
        <v>98</v>
      </c>
      <c r="J6" s="6" t="s">
        <v>98</v>
      </c>
    </row>
    <row r="7" spans="1:10" x14ac:dyDescent="0.25">
      <c r="A7" s="1">
        <v>3</v>
      </c>
      <c r="B7" s="1" t="s">
        <v>100</v>
      </c>
      <c r="C7" s="3">
        <v>1763.2560000000001</v>
      </c>
      <c r="D7" s="3">
        <v>4.2240000000000002</v>
      </c>
      <c r="E7" s="6">
        <v>0</v>
      </c>
      <c r="F7" s="6" t="s">
        <v>98</v>
      </c>
      <c r="G7" s="6" t="s">
        <v>98</v>
      </c>
      <c r="H7" s="6" t="s">
        <v>98</v>
      </c>
      <c r="I7" s="6" t="s">
        <v>98</v>
      </c>
      <c r="J7" s="6" t="s">
        <v>98</v>
      </c>
    </row>
    <row r="8" spans="1:10" x14ac:dyDescent="0.25">
      <c r="A8" s="1">
        <v>4</v>
      </c>
      <c r="B8" s="1" t="s">
        <v>106</v>
      </c>
      <c r="C8" s="3">
        <v>237.56700000000001</v>
      </c>
      <c r="D8" s="3">
        <v>73.685000000000002</v>
      </c>
      <c r="E8" s="6">
        <v>0</v>
      </c>
      <c r="F8" s="6" t="s">
        <v>98</v>
      </c>
      <c r="G8" s="6" t="s">
        <v>98</v>
      </c>
      <c r="H8" s="6" t="s">
        <v>98</v>
      </c>
      <c r="I8" s="6" t="s">
        <v>98</v>
      </c>
      <c r="J8" s="6" t="s">
        <v>98</v>
      </c>
    </row>
    <row r="9" spans="1:10" x14ac:dyDescent="0.25">
      <c r="A9" s="1">
        <v>5</v>
      </c>
      <c r="B9" s="1" t="s">
        <v>121</v>
      </c>
      <c r="C9" s="3">
        <v>2.0249999999999999</v>
      </c>
      <c r="D9" s="3">
        <v>0</v>
      </c>
      <c r="E9" s="6">
        <v>0</v>
      </c>
      <c r="F9" s="6" t="s">
        <v>98</v>
      </c>
      <c r="G9" s="6" t="s">
        <v>98</v>
      </c>
      <c r="H9" s="6" t="s">
        <v>98</v>
      </c>
      <c r="I9" s="6" t="s">
        <v>98</v>
      </c>
      <c r="J9" s="6" t="s">
        <v>98</v>
      </c>
    </row>
    <row r="10" spans="1:10" x14ac:dyDescent="0.25">
      <c r="A10" s="1" t="s">
        <v>98</v>
      </c>
      <c r="B10" s="1" t="s">
        <v>98</v>
      </c>
      <c r="C10" s="3" t="s">
        <v>98</v>
      </c>
      <c r="D10" s="3" t="s">
        <v>98</v>
      </c>
      <c r="E10" s="6" t="s">
        <v>98</v>
      </c>
      <c r="F10" s="6" t="s">
        <v>98</v>
      </c>
      <c r="G10" s="6" t="s">
        <v>98</v>
      </c>
      <c r="H10" s="6" t="s">
        <v>98</v>
      </c>
      <c r="I10" s="6" t="s">
        <v>98</v>
      </c>
      <c r="J10" s="6" t="s">
        <v>98</v>
      </c>
    </row>
    <row r="11" spans="1:10" x14ac:dyDescent="0.25">
      <c r="A11" s="1" t="s">
        <v>98</v>
      </c>
      <c r="B11" s="1" t="s">
        <v>98</v>
      </c>
      <c r="C11" s="3" t="s">
        <v>98</v>
      </c>
      <c r="D11" s="3" t="s">
        <v>98</v>
      </c>
      <c r="E11" s="6" t="s">
        <v>98</v>
      </c>
      <c r="F11" s="6" t="s">
        <v>98</v>
      </c>
      <c r="G11" s="6" t="s">
        <v>98</v>
      </c>
      <c r="H11" s="6" t="s">
        <v>98</v>
      </c>
      <c r="I11" s="6" t="s">
        <v>98</v>
      </c>
      <c r="J11" s="6" t="s">
        <v>98</v>
      </c>
    </row>
    <row r="12" spans="1:10" x14ac:dyDescent="0.25">
      <c r="A12" s="1" t="s">
        <v>98</v>
      </c>
      <c r="B12" s="1" t="s">
        <v>98</v>
      </c>
      <c r="C12" s="3" t="s">
        <v>98</v>
      </c>
      <c r="D12" s="3" t="s">
        <v>98</v>
      </c>
      <c r="E12" s="6" t="s">
        <v>98</v>
      </c>
      <c r="F12" s="6" t="s">
        <v>98</v>
      </c>
      <c r="G12" s="6" t="s">
        <v>98</v>
      </c>
      <c r="H12" s="6" t="s">
        <v>98</v>
      </c>
      <c r="I12" s="6" t="s">
        <v>98</v>
      </c>
      <c r="J12" s="6" t="s">
        <v>98</v>
      </c>
    </row>
    <row r="13" spans="1:10" x14ac:dyDescent="0.25">
      <c r="A13" s="1" t="s">
        <v>98</v>
      </c>
      <c r="B13" s="1" t="s">
        <v>98</v>
      </c>
      <c r="C13" s="3" t="s">
        <v>98</v>
      </c>
      <c r="D13" s="3" t="s">
        <v>98</v>
      </c>
      <c r="E13" s="6" t="s">
        <v>98</v>
      </c>
      <c r="F13" s="6" t="s">
        <v>98</v>
      </c>
      <c r="G13" s="6" t="s">
        <v>98</v>
      </c>
      <c r="H13" s="6" t="s">
        <v>98</v>
      </c>
      <c r="I13" s="6" t="s">
        <v>98</v>
      </c>
      <c r="J13" s="6" t="s">
        <v>98</v>
      </c>
    </row>
    <row r="14" spans="1:10" x14ac:dyDescent="0.25">
      <c r="A14" s="1" t="s">
        <v>98</v>
      </c>
      <c r="B14" s="1" t="s">
        <v>98</v>
      </c>
      <c r="C14" s="3" t="s">
        <v>98</v>
      </c>
      <c r="D14" s="3" t="s">
        <v>98</v>
      </c>
      <c r="E14" s="6" t="s">
        <v>98</v>
      </c>
      <c r="F14" s="6" t="s">
        <v>98</v>
      </c>
      <c r="G14" s="6" t="s">
        <v>98</v>
      </c>
      <c r="H14" s="6" t="s">
        <v>98</v>
      </c>
      <c r="I14" s="6" t="s">
        <v>98</v>
      </c>
      <c r="J14" s="6" t="s">
        <v>98</v>
      </c>
    </row>
    <row r="15" spans="1:10" x14ac:dyDescent="0.25">
      <c r="E15" s="6"/>
      <c r="F15" s="6"/>
    </row>
  </sheetData>
  <mergeCells count="1">
    <mergeCell ref="F3:J3"/>
  </mergeCell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4"/>
  <sheetViews>
    <sheetView workbookViewId="0">
      <selection activeCell="Q23" sqref="Q23"/>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6.42578125" style="1" bestFit="1" customWidth="1"/>
    <col min="7" max="7" width="18.42578125" style="1" bestFit="1" customWidth="1"/>
    <col min="8" max="9" width="24.85546875" style="1" bestFit="1" customWidth="1"/>
    <col min="10" max="10" width="18.5703125" style="1" bestFit="1" customWidth="1"/>
    <col min="11" max="11" width="31" style="1" bestFit="1" customWidth="1"/>
    <col min="12" max="12" width="14.42578125" style="1" bestFit="1" customWidth="1"/>
    <col min="13" max="16384" width="9.140625" style="1"/>
  </cols>
  <sheetData>
    <row r="2" spans="1:12" x14ac:dyDescent="0.25">
      <c r="B2" s="2" t="s">
        <v>1018</v>
      </c>
    </row>
    <row r="3" spans="1:12" x14ac:dyDescent="0.25">
      <c r="B3" s="12"/>
      <c r="C3" s="8"/>
      <c r="D3" s="8"/>
      <c r="E3" s="7"/>
      <c r="F3" s="143" t="s">
        <v>12</v>
      </c>
      <c r="G3" s="143"/>
      <c r="H3" s="143"/>
      <c r="I3" s="143"/>
      <c r="J3" s="143"/>
      <c r="K3" s="143"/>
      <c r="L3" s="143"/>
    </row>
    <row r="4" spans="1:12" s="7" customFormat="1" x14ac:dyDescent="0.25">
      <c r="B4" s="4" t="s">
        <v>0</v>
      </c>
      <c r="C4" s="5" t="s">
        <v>4</v>
      </c>
      <c r="D4" s="5" t="s">
        <v>1</v>
      </c>
      <c r="E4" s="4" t="s">
        <v>13</v>
      </c>
      <c r="F4" s="7" t="s">
        <v>67</v>
      </c>
      <c r="G4" s="7" t="s">
        <v>68</v>
      </c>
      <c r="H4" s="4" t="s">
        <v>15</v>
      </c>
      <c r="I4" s="4" t="s">
        <v>16</v>
      </c>
      <c r="J4" s="4" t="s">
        <v>69</v>
      </c>
      <c r="K4" s="4" t="s">
        <v>70</v>
      </c>
    </row>
    <row r="5" spans="1:12" x14ac:dyDescent="0.25">
      <c r="A5" s="1">
        <v>1</v>
      </c>
      <c r="B5" s="1" t="s">
        <v>1015</v>
      </c>
      <c r="C5" s="3">
        <v>237.27500000000001</v>
      </c>
      <c r="D5" s="3">
        <v>1.92</v>
      </c>
      <c r="E5" s="6">
        <v>0</v>
      </c>
      <c r="F5" s="13" t="s">
        <v>98</v>
      </c>
      <c r="G5" s="13" t="s">
        <v>98</v>
      </c>
      <c r="H5" s="13" t="s">
        <v>98</v>
      </c>
      <c r="I5" s="13" t="s">
        <v>98</v>
      </c>
      <c r="J5" s="13" t="s">
        <v>98</v>
      </c>
      <c r="K5" s="13" t="s">
        <v>98</v>
      </c>
    </row>
    <row r="6" spans="1:12" x14ac:dyDescent="0.25">
      <c r="A6" s="1">
        <v>2</v>
      </c>
      <c r="B6" s="1" t="s">
        <v>99</v>
      </c>
      <c r="C6" s="3">
        <v>1210.5909999999999</v>
      </c>
      <c r="D6" s="3">
        <v>0</v>
      </c>
      <c r="E6" s="6">
        <v>0</v>
      </c>
      <c r="F6" s="13" t="s">
        <v>98</v>
      </c>
      <c r="G6" s="13" t="s">
        <v>98</v>
      </c>
      <c r="H6" s="13" t="s">
        <v>98</v>
      </c>
      <c r="I6" s="13" t="s">
        <v>98</v>
      </c>
      <c r="J6" s="13" t="s">
        <v>98</v>
      </c>
      <c r="K6" s="13" t="s">
        <v>98</v>
      </c>
    </row>
    <row r="7" spans="1:12" x14ac:dyDescent="0.25">
      <c r="A7" s="1">
        <v>3</v>
      </c>
      <c r="B7" s="1" t="s">
        <v>100</v>
      </c>
      <c r="C7" s="3">
        <v>15286.1</v>
      </c>
      <c r="D7" s="3">
        <v>1203.6010000000001</v>
      </c>
      <c r="E7" s="6">
        <v>1.9141359855354301E-2</v>
      </c>
      <c r="F7" s="13">
        <v>1</v>
      </c>
      <c r="G7" s="13">
        <v>0</v>
      </c>
      <c r="H7" s="13">
        <v>0</v>
      </c>
      <c r="I7" s="13">
        <v>0</v>
      </c>
      <c r="J7" s="13">
        <v>0</v>
      </c>
      <c r="K7" s="13">
        <v>0</v>
      </c>
    </row>
    <row r="8" spans="1:12" x14ac:dyDescent="0.25">
      <c r="A8" s="1">
        <v>4</v>
      </c>
      <c r="B8" s="1" t="s">
        <v>106</v>
      </c>
      <c r="C8" s="3">
        <v>1686.9659999999999</v>
      </c>
      <c r="D8" s="3">
        <v>1086.0556000000001</v>
      </c>
      <c r="E8" s="6">
        <v>6.8375957546928628E-2</v>
      </c>
      <c r="F8" s="13">
        <v>1</v>
      </c>
      <c r="G8" s="13">
        <v>0</v>
      </c>
      <c r="H8" s="13">
        <v>0</v>
      </c>
      <c r="I8" s="13">
        <v>0</v>
      </c>
      <c r="J8" s="13">
        <v>0</v>
      </c>
      <c r="K8" s="13">
        <v>0</v>
      </c>
    </row>
    <row r="9" spans="1:12" x14ac:dyDescent="0.25">
      <c r="A9" s="1">
        <v>5</v>
      </c>
      <c r="B9" s="1" t="s">
        <v>121</v>
      </c>
      <c r="C9" s="3">
        <v>408.99900000000002</v>
      </c>
      <c r="D9" s="3">
        <v>0</v>
      </c>
      <c r="E9" s="6">
        <v>0</v>
      </c>
      <c r="F9" s="6" t="s">
        <v>98</v>
      </c>
      <c r="G9" s="6" t="s">
        <v>98</v>
      </c>
      <c r="H9" s="6" t="s">
        <v>98</v>
      </c>
      <c r="I9" s="6" t="s">
        <v>98</v>
      </c>
      <c r="J9" s="6" t="s">
        <v>98</v>
      </c>
      <c r="K9" s="6" t="s">
        <v>98</v>
      </c>
    </row>
    <row r="10" spans="1:12" x14ac:dyDescent="0.25">
      <c r="A10" s="1" t="s">
        <v>98</v>
      </c>
      <c r="B10" s="1" t="s">
        <v>98</v>
      </c>
      <c r="C10" s="3" t="s">
        <v>98</v>
      </c>
      <c r="D10" s="3" t="s">
        <v>98</v>
      </c>
      <c r="E10" s="6" t="s">
        <v>98</v>
      </c>
      <c r="F10" s="6" t="s">
        <v>98</v>
      </c>
      <c r="G10" s="6" t="s">
        <v>98</v>
      </c>
      <c r="H10" s="6" t="s">
        <v>98</v>
      </c>
      <c r="I10" s="6" t="s">
        <v>98</v>
      </c>
      <c r="J10" s="6" t="s">
        <v>98</v>
      </c>
      <c r="K10" s="6" t="s">
        <v>98</v>
      </c>
    </row>
    <row r="11" spans="1:12" x14ac:dyDescent="0.25">
      <c r="A11" s="1" t="s">
        <v>98</v>
      </c>
      <c r="B11" s="1" t="s">
        <v>98</v>
      </c>
      <c r="C11" s="3" t="s">
        <v>98</v>
      </c>
      <c r="D11" s="3" t="s">
        <v>98</v>
      </c>
      <c r="E11" s="6" t="s">
        <v>98</v>
      </c>
      <c r="F11" s="6" t="s">
        <v>98</v>
      </c>
      <c r="G11" s="6" t="s">
        <v>98</v>
      </c>
      <c r="H11" s="6" t="s">
        <v>98</v>
      </c>
      <c r="I11" s="6" t="s">
        <v>98</v>
      </c>
      <c r="J11" s="6" t="s">
        <v>98</v>
      </c>
      <c r="K11" s="6" t="s">
        <v>98</v>
      </c>
    </row>
    <row r="12" spans="1:12" x14ac:dyDescent="0.25">
      <c r="A12" s="1" t="s">
        <v>98</v>
      </c>
      <c r="B12" s="1" t="s">
        <v>98</v>
      </c>
      <c r="C12" s="3" t="s">
        <v>98</v>
      </c>
      <c r="D12" s="3" t="s">
        <v>98</v>
      </c>
      <c r="E12" s="6" t="s">
        <v>98</v>
      </c>
      <c r="F12" s="6" t="s">
        <v>98</v>
      </c>
      <c r="G12" s="6" t="s">
        <v>98</v>
      </c>
      <c r="H12" s="6" t="s">
        <v>98</v>
      </c>
      <c r="I12" s="6" t="s">
        <v>98</v>
      </c>
      <c r="J12" s="6" t="s">
        <v>98</v>
      </c>
      <c r="K12" s="6" t="s">
        <v>98</v>
      </c>
    </row>
    <row r="13" spans="1:12" x14ac:dyDescent="0.25">
      <c r="A13" s="1" t="s">
        <v>98</v>
      </c>
      <c r="B13" s="1" t="s">
        <v>98</v>
      </c>
      <c r="C13" s="3" t="s">
        <v>98</v>
      </c>
      <c r="D13" s="3" t="s">
        <v>98</v>
      </c>
      <c r="E13" s="6" t="s">
        <v>98</v>
      </c>
      <c r="F13" s="6" t="s">
        <v>98</v>
      </c>
      <c r="G13" s="6" t="s">
        <v>98</v>
      </c>
      <c r="H13" s="6" t="s">
        <v>98</v>
      </c>
      <c r="I13" s="6" t="s">
        <v>98</v>
      </c>
      <c r="J13" s="6" t="s">
        <v>98</v>
      </c>
      <c r="K13" s="6" t="s">
        <v>98</v>
      </c>
    </row>
    <row r="14" spans="1:12" x14ac:dyDescent="0.25">
      <c r="A14" s="1" t="s">
        <v>98</v>
      </c>
      <c r="B14" s="1" t="s">
        <v>98</v>
      </c>
      <c r="C14" s="3" t="s">
        <v>98</v>
      </c>
      <c r="D14" s="3" t="s">
        <v>98</v>
      </c>
      <c r="E14" s="6" t="s">
        <v>98</v>
      </c>
      <c r="F14" s="6" t="s">
        <v>98</v>
      </c>
      <c r="G14" s="6" t="s">
        <v>98</v>
      </c>
      <c r="H14" s="6" t="s">
        <v>98</v>
      </c>
      <c r="I14" s="6" t="s">
        <v>98</v>
      </c>
      <c r="J14" s="6" t="s">
        <v>98</v>
      </c>
      <c r="K14" s="6" t="s">
        <v>98</v>
      </c>
    </row>
  </sheetData>
  <mergeCells count="1">
    <mergeCell ref="F3:L3"/>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22.5703125" style="1" customWidth="1"/>
    <col min="7" max="7" width="19.5703125" style="1" customWidth="1"/>
    <col min="8" max="8" width="15.85546875" style="1" customWidth="1"/>
    <col min="9" max="9" width="23.85546875" style="1" customWidth="1"/>
    <col min="10" max="10" width="21" style="1" customWidth="1"/>
    <col min="11" max="11" width="31" style="1" bestFit="1" customWidth="1"/>
    <col min="12" max="12" width="14.42578125" style="1" bestFit="1" customWidth="1"/>
    <col min="13" max="16384" width="9.140625" style="1"/>
  </cols>
  <sheetData>
    <row r="2" spans="1:12" x14ac:dyDescent="0.25">
      <c r="B2" s="2" t="s">
        <v>1019</v>
      </c>
    </row>
    <row r="3" spans="1:12" x14ac:dyDescent="0.25">
      <c r="B3" s="2"/>
      <c r="F3" s="143" t="s">
        <v>14</v>
      </c>
      <c r="G3" s="143"/>
      <c r="H3" s="143"/>
      <c r="I3" s="143"/>
      <c r="J3" s="143"/>
      <c r="K3" s="143"/>
      <c r="L3" s="143"/>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1015</v>
      </c>
      <c r="C5" s="3">
        <v>37.08</v>
      </c>
      <c r="D5" s="3">
        <v>1.92</v>
      </c>
      <c r="E5" s="6">
        <v>0</v>
      </c>
      <c r="F5" s="13" t="s">
        <v>98</v>
      </c>
      <c r="G5" s="13" t="s">
        <v>98</v>
      </c>
      <c r="H5" s="13" t="s">
        <v>98</v>
      </c>
      <c r="I5" s="13" t="s">
        <v>98</v>
      </c>
      <c r="J5" s="13" t="s">
        <v>98</v>
      </c>
      <c r="K5" s="13" t="s">
        <v>98</v>
      </c>
    </row>
    <row r="6" spans="1:12" x14ac:dyDescent="0.25">
      <c r="A6" s="1">
        <v>2</v>
      </c>
      <c r="B6" s="1" t="s">
        <v>99</v>
      </c>
      <c r="C6" s="3">
        <v>3.5110000000000001</v>
      </c>
      <c r="D6" s="3">
        <v>0</v>
      </c>
      <c r="E6" s="6">
        <v>0</v>
      </c>
      <c r="F6" s="13" t="s">
        <v>98</v>
      </c>
      <c r="G6" s="13" t="s">
        <v>98</v>
      </c>
      <c r="H6" s="13" t="s">
        <v>98</v>
      </c>
      <c r="I6" s="13" t="s">
        <v>98</v>
      </c>
      <c r="J6" s="13" t="s">
        <v>98</v>
      </c>
      <c r="K6" s="13" t="s">
        <v>98</v>
      </c>
    </row>
    <row r="7" spans="1:12" x14ac:dyDescent="0.25">
      <c r="A7" s="1">
        <v>3</v>
      </c>
      <c r="B7" s="1" t="s">
        <v>100</v>
      </c>
      <c r="C7" s="3">
        <v>2180.5500000000002</v>
      </c>
      <c r="D7" s="3">
        <v>167.83199999999999</v>
      </c>
      <c r="E7" s="6">
        <v>0</v>
      </c>
      <c r="F7" s="13" t="s">
        <v>98</v>
      </c>
      <c r="G7" s="13" t="s">
        <v>98</v>
      </c>
      <c r="H7" s="13" t="s">
        <v>98</v>
      </c>
      <c r="I7" s="13" t="s">
        <v>98</v>
      </c>
      <c r="J7" s="13" t="s">
        <v>98</v>
      </c>
      <c r="K7" s="13" t="s">
        <v>98</v>
      </c>
    </row>
    <row r="8" spans="1:12" x14ac:dyDescent="0.25">
      <c r="A8" s="1">
        <v>4</v>
      </c>
      <c r="B8" s="1" t="s">
        <v>106</v>
      </c>
      <c r="C8" s="3">
        <v>205.79</v>
      </c>
      <c r="D8" s="3">
        <v>136.24</v>
      </c>
      <c r="E8" s="6">
        <v>0.19110141020163779</v>
      </c>
      <c r="F8" s="13">
        <v>1</v>
      </c>
      <c r="G8" s="13">
        <v>0</v>
      </c>
      <c r="H8" s="13">
        <v>0</v>
      </c>
      <c r="I8" s="13">
        <v>0</v>
      </c>
      <c r="J8" s="13">
        <v>0</v>
      </c>
      <c r="K8" s="13">
        <v>0</v>
      </c>
    </row>
    <row r="9" spans="1:12" x14ac:dyDescent="0.25">
      <c r="A9" s="1">
        <v>5</v>
      </c>
      <c r="B9" s="1" t="s">
        <v>121</v>
      </c>
      <c r="C9" s="3">
        <v>76.98</v>
      </c>
      <c r="D9" s="3">
        <v>0</v>
      </c>
      <c r="E9" s="6">
        <v>0</v>
      </c>
      <c r="F9" s="6" t="s">
        <v>98</v>
      </c>
      <c r="G9" s="6" t="s">
        <v>98</v>
      </c>
      <c r="H9" s="6" t="s">
        <v>98</v>
      </c>
      <c r="I9" s="6" t="s">
        <v>98</v>
      </c>
      <c r="J9" s="6" t="s">
        <v>98</v>
      </c>
      <c r="K9" s="6" t="s">
        <v>98</v>
      </c>
    </row>
    <row r="10" spans="1:12" x14ac:dyDescent="0.25">
      <c r="A10" s="1" t="s">
        <v>98</v>
      </c>
      <c r="B10" s="1" t="s">
        <v>98</v>
      </c>
      <c r="C10" s="3" t="s">
        <v>98</v>
      </c>
      <c r="D10" s="3" t="s">
        <v>98</v>
      </c>
      <c r="E10" s="6" t="s">
        <v>98</v>
      </c>
      <c r="F10" s="6" t="s">
        <v>98</v>
      </c>
      <c r="G10" s="6" t="s">
        <v>98</v>
      </c>
      <c r="H10" s="6" t="s">
        <v>98</v>
      </c>
      <c r="I10" s="6" t="s">
        <v>98</v>
      </c>
      <c r="J10" s="6" t="s">
        <v>98</v>
      </c>
      <c r="K10" s="6" t="s">
        <v>98</v>
      </c>
    </row>
    <row r="11" spans="1:12" x14ac:dyDescent="0.25">
      <c r="A11" s="1" t="s">
        <v>98</v>
      </c>
      <c r="B11" s="1" t="s">
        <v>98</v>
      </c>
      <c r="C11" s="3" t="s">
        <v>98</v>
      </c>
      <c r="D11" s="3" t="s">
        <v>98</v>
      </c>
      <c r="E11" s="6" t="s">
        <v>98</v>
      </c>
      <c r="F11" s="6" t="s">
        <v>98</v>
      </c>
      <c r="G11" s="6" t="s">
        <v>98</v>
      </c>
      <c r="H11" s="6" t="s">
        <v>98</v>
      </c>
      <c r="I11" s="6" t="s">
        <v>98</v>
      </c>
      <c r="J11" s="6" t="s">
        <v>98</v>
      </c>
      <c r="K11" s="6" t="s">
        <v>98</v>
      </c>
    </row>
    <row r="12" spans="1:12" x14ac:dyDescent="0.25">
      <c r="A12" s="1" t="s">
        <v>98</v>
      </c>
      <c r="B12" s="1" t="s">
        <v>98</v>
      </c>
      <c r="C12" s="3" t="s">
        <v>98</v>
      </c>
      <c r="D12" s="3" t="s">
        <v>98</v>
      </c>
      <c r="E12" s="6" t="s">
        <v>98</v>
      </c>
      <c r="F12" s="6" t="s">
        <v>98</v>
      </c>
      <c r="G12" s="6" t="s">
        <v>98</v>
      </c>
      <c r="H12" s="6" t="s">
        <v>98</v>
      </c>
      <c r="I12" s="6" t="s">
        <v>98</v>
      </c>
      <c r="J12" s="6" t="s">
        <v>98</v>
      </c>
      <c r="K12" s="6" t="s">
        <v>98</v>
      </c>
    </row>
    <row r="13" spans="1:12" x14ac:dyDescent="0.25">
      <c r="A13" s="1" t="s">
        <v>98</v>
      </c>
      <c r="B13" s="1" t="s">
        <v>98</v>
      </c>
      <c r="C13" s="3" t="s">
        <v>98</v>
      </c>
      <c r="D13" s="3" t="s">
        <v>98</v>
      </c>
      <c r="E13" s="6" t="s">
        <v>98</v>
      </c>
      <c r="F13" s="6" t="s">
        <v>98</v>
      </c>
      <c r="G13" s="6" t="s">
        <v>98</v>
      </c>
      <c r="H13" s="6" t="s">
        <v>98</v>
      </c>
      <c r="I13" s="6" t="s">
        <v>98</v>
      </c>
      <c r="J13" s="6" t="s">
        <v>98</v>
      </c>
      <c r="K13" s="6" t="s">
        <v>98</v>
      </c>
    </row>
    <row r="14" spans="1:12" x14ac:dyDescent="0.25">
      <c r="A14" s="1" t="s">
        <v>98</v>
      </c>
      <c r="B14" s="1" t="s">
        <v>98</v>
      </c>
      <c r="C14" s="3" t="s">
        <v>98</v>
      </c>
      <c r="D14" s="3" t="s">
        <v>98</v>
      </c>
      <c r="E14" s="6" t="s">
        <v>98</v>
      </c>
      <c r="F14" s="6" t="s">
        <v>98</v>
      </c>
      <c r="G14" s="6" t="s">
        <v>98</v>
      </c>
      <c r="H14" s="6" t="s">
        <v>98</v>
      </c>
      <c r="I14" s="6" t="s">
        <v>98</v>
      </c>
      <c r="J14" s="6" t="s">
        <v>98</v>
      </c>
      <c r="K14" s="6" t="s">
        <v>98</v>
      </c>
    </row>
    <row r="15" spans="1:12" x14ac:dyDescent="0.25">
      <c r="E15" s="6"/>
      <c r="F15" s="6"/>
    </row>
  </sheetData>
  <mergeCells count="1">
    <mergeCell ref="F3:L3"/>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G25" sqref="G25"/>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5" style="1" bestFit="1" customWidth="1"/>
    <col min="7" max="7" width="6.140625" style="1" bestFit="1" customWidth="1"/>
    <col min="8" max="8" width="14.2851562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
        <v>1020</v>
      </c>
    </row>
    <row r="3" spans="1:12" x14ac:dyDescent="0.25">
      <c r="B3" s="2"/>
      <c r="F3" s="143" t="s">
        <v>14</v>
      </c>
      <c r="G3" s="143"/>
      <c r="H3" s="143"/>
      <c r="I3" s="143"/>
      <c r="J3" s="143"/>
      <c r="K3" s="143"/>
      <c r="L3" s="143"/>
    </row>
    <row r="4" spans="1:12" s="14" customFormat="1" x14ac:dyDescent="0.25">
      <c r="B4" s="15" t="str">
        <f>'Risk Rates (2006)'!B4</f>
        <v>Country</v>
      </c>
      <c r="C4" s="15" t="str">
        <f>'Risk Rates (2006)'!C4</f>
        <v>Imports (MTs)</v>
      </c>
      <c r="D4" s="15" t="str">
        <f>'Risk Rates (2006)'!D4</f>
        <v>Entered (MTs)</v>
      </c>
      <c r="E4" s="15" t="str">
        <f>'Risk Rates (2006)'!E4</f>
        <v>Risk Rate</v>
      </c>
      <c r="F4" s="15" t="str">
        <f>'Risk Rates (2006)'!F4</f>
        <v xml:space="preserve">Actionable Pests </v>
      </c>
      <c r="G4" s="15" t="str">
        <f>'Risk Rates (2006)'!G4</f>
        <v>Phyto Descrepancy</v>
      </c>
      <c r="H4" s="15" t="str">
        <f>'Risk Rates (2006)'!H4</f>
        <v>Contamination</v>
      </c>
      <c r="I4" s="15" t="str">
        <f>'Risk Rates (2006)'!I4</f>
        <v xml:space="preserve">Prohibited Product </v>
      </c>
      <c r="J4" s="15" t="str">
        <f>'Risk Rates (2006)'!J4</f>
        <v>Wood Packing Material Violation</v>
      </c>
      <c r="K4" s="15" t="str">
        <f>'Risk Rates (2006)'!K4</f>
        <v>Unknown Pest</v>
      </c>
    </row>
    <row r="5" spans="1:12" x14ac:dyDescent="0.25">
      <c r="A5" s="1">
        <v>1</v>
      </c>
      <c r="B5" s="1" t="s">
        <v>1015</v>
      </c>
      <c r="C5" s="3">
        <v>10.651999999999999</v>
      </c>
      <c r="D5" s="3">
        <v>0</v>
      </c>
      <c r="E5" s="6">
        <v>0</v>
      </c>
      <c r="F5" s="13" t="s">
        <v>98</v>
      </c>
      <c r="G5" s="13" t="s">
        <v>98</v>
      </c>
      <c r="H5" s="13" t="s">
        <v>98</v>
      </c>
      <c r="I5" s="13" t="s">
        <v>98</v>
      </c>
      <c r="J5" s="13" t="s">
        <v>98</v>
      </c>
      <c r="K5" s="13" t="s">
        <v>98</v>
      </c>
    </row>
    <row r="6" spans="1:12" x14ac:dyDescent="0.25">
      <c r="A6" s="1">
        <v>2</v>
      </c>
      <c r="B6" s="1" t="s">
        <v>99</v>
      </c>
      <c r="C6" s="3">
        <v>0</v>
      </c>
      <c r="D6" s="3">
        <v>0</v>
      </c>
      <c r="E6" s="6">
        <v>0</v>
      </c>
      <c r="F6" s="13" t="s">
        <v>98</v>
      </c>
      <c r="G6" s="13" t="s">
        <v>98</v>
      </c>
      <c r="H6" s="13" t="s">
        <v>98</v>
      </c>
      <c r="I6" s="13" t="s">
        <v>98</v>
      </c>
      <c r="J6" s="13" t="s">
        <v>98</v>
      </c>
      <c r="K6" s="13" t="s">
        <v>98</v>
      </c>
    </row>
    <row r="7" spans="1:12" x14ac:dyDescent="0.25">
      <c r="A7" s="1">
        <v>3</v>
      </c>
      <c r="B7" s="1" t="s">
        <v>100</v>
      </c>
      <c r="C7" s="3">
        <v>1413.9960000000001</v>
      </c>
      <c r="D7" s="3">
        <v>1009.902</v>
      </c>
      <c r="E7" s="6">
        <v>0.2068645506446834</v>
      </c>
      <c r="F7" s="13">
        <v>1</v>
      </c>
      <c r="G7" s="13">
        <v>0</v>
      </c>
      <c r="H7" s="13">
        <v>0</v>
      </c>
      <c r="I7" s="13">
        <v>0</v>
      </c>
      <c r="J7" s="13">
        <v>0</v>
      </c>
      <c r="K7" s="13">
        <v>0</v>
      </c>
    </row>
    <row r="8" spans="1:12" x14ac:dyDescent="0.25">
      <c r="A8" s="1">
        <v>4</v>
      </c>
      <c r="B8" s="1" t="s">
        <v>106</v>
      </c>
      <c r="C8" s="3">
        <v>377.89600000000002</v>
      </c>
      <c r="D8" s="3">
        <v>335.49759999999998</v>
      </c>
      <c r="E8" s="6">
        <v>2.0195607912567318E-2</v>
      </c>
      <c r="F8" s="13">
        <v>1</v>
      </c>
      <c r="G8" s="13">
        <v>0</v>
      </c>
      <c r="H8" s="13">
        <v>0</v>
      </c>
      <c r="I8" s="13">
        <v>0</v>
      </c>
      <c r="J8" s="13">
        <v>0</v>
      </c>
      <c r="K8" s="13">
        <v>0</v>
      </c>
    </row>
    <row r="9" spans="1:12" x14ac:dyDescent="0.25">
      <c r="A9" s="1">
        <v>5</v>
      </c>
      <c r="B9" s="1" t="s">
        <v>121</v>
      </c>
      <c r="C9" s="3">
        <v>0</v>
      </c>
      <c r="D9" s="3">
        <v>0</v>
      </c>
      <c r="E9" s="6">
        <v>0</v>
      </c>
      <c r="F9" s="6" t="s">
        <v>98</v>
      </c>
      <c r="G9" s="6" t="s">
        <v>98</v>
      </c>
      <c r="H9" s="6" t="s">
        <v>98</v>
      </c>
      <c r="I9" s="6" t="s">
        <v>98</v>
      </c>
      <c r="J9" s="6" t="s">
        <v>98</v>
      </c>
      <c r="K9" s="6" t="s">
        <v>98</v>
      </c>
    </row>
    <row r="10" spans="1:12" x14ac:dyDescent="0.25">
      <c r="A10" s="1" t="s">
        <v>98</v>
      </c>
      <c r="B10" s="1" t="s">
        <v>98</v>
      </c>
      <c r="C10" s="3" t="s">
        <v>98</v>
      </c>
      <c r="D10" s="3" t="s">
        <v>98</v>
      </c>
      <c r="E10" s="6" t="s">
        <v>98</v>
      </c>
      <c r="F10" s="6" t="s">
        <v>98</v>
      </c>
      <c r="G10" s="6" t="s">
        <v>98</v>
      </c>
      <c r="H10" s="6" t="s">
        <v>98</v>
      </c>
      <c r="I10" s="6" t="s">
        <v>98</v>
      </c>
      <c r="J10" s="6" t="s">
        <v>98</v>
      </c>
      <c r="K10" s="6" t="s">
        <v>98</v>
      </c>
    </row>
    <row r="11" spans="1:12" x14ac:dyDescent="0.25">
      <c r="A11" s="1" t="s">
        <v>98</v>
      </c>
      <c r="B11" s="1" t="s">
        <v>98</v>
      </c>
      <c r="C11" s="3" t="s">
        <v>98</v>
      </c>
      <c r="D11" s="3" t="s">
        <v>98</v>
      </c>
      <c r="E11" s="6" t="s">
        <v>98</v>
      </c>
      <c r="F11" s="6" t="s">
        <v>98</v>
      </c>
      <c r="G11" s="6" t="s">
        <v>98</v>
      </c>
      <c r="H11" s="6" t="s">
        <v>98</v>
      </c>
      <c r="I11" s="6" t="s">
        <v>98</v>
      </c>
      <c r="J11" s="6" t="s">
        <v>98</v>
      </c>
      <c r="K11" s="6" t="s">
        <v>98</v>
      </c>
    </row>
    <row r="12" spans="1:12" x14ac:dyDescent="0.25">
      <c r="A12" s="1" t="s">
        <v>98</v>
      </c>
      <c r="B12" s="1" t="s">
        <v>98</v>
      </c>
      <c r="C12" s="3" t="s">
        <v>98</v>
      </c>
      <c r="D12" s="3" t="s">
        <v>98</v>
      </c>
      <c r="E12" s="6" t="s">
        <v>98</v>
      </c>
      <c r="F12" s="6" t="s">
        <v>98</v>
      </c>
      <c r="G12" s="6" t="s">
        <v>98</v>
      </c>
      <c r="H12" s="6" t="s">
        <v>98</v>
      </c>
      <c r="I12" s="6" t="s">
        <v>98</v>
      </c>
      <c r="J12" s="6" t="s">
        <v>98</v>
      </c>
      <c r="K12" s="6" t="s">
        <v>98</v>
      </c>
    </row>
    <row r="13" spans="1:12" x14ac:dyDescent="0.25">
      <c r="A13" s="1" t="s">
        <v>98</v>
      </c>
      <c r="B13" s="1" t="s">
        <v>98</v>
      </c>
      <c r="C13" s="3" t="s">
        <v>98</v>
      </c>
      <c r="D13" s="3" t="s">
        <v>98</v>
      </c>
      <c r="E13" s="6" t="s">
        <v>98</v>
      </c>
      <c r="F13" s="6" t="s">
        <v>98</v>
      </c>
      <c r="G13" s="6" t="s">
        <v>98</v>
      </c>
      <c r="H13" s="6" t="s">
        <v>98</v>
      </c>
      <c r="I13" s="6" t="s">
        <v>98</v>
      </c>
      <c r="J13" s="6" t="s">
        <v>98</v>
      </c>
      <c r="K13" s="6" t="s">
        <v>98</v>
      </c>
    </row>
    <row r="14" spans="1:12" x14ac:dyDescent="0.25">
      <c r="A14" s="1" t="s">
        <v>98</v>
      </c>
      <c r="B14" s="1" t="s">
        <v>98</v>
      </c>
      <c r="C14" s="3" t="s">
        <v>98</v>
      </c>
      <c r="D14" s="3" t="s">
        <v>98</v>
      </c>
      <c r="E14" s="6" t="s">
        <v>98</v>
      </c>
      <c r="F14" s="6" t="s">
        <v>98</v>
      </c>
      <c r="G14" s="6" t="s">
        <v>98</v>
      </c>
      <c r="H14" s="6" t="s">
        <v>98</v>
      </c>
      <c r="I14" s="6" t="s">
        <v>98</v>
      </c>
      <c r="J14" s="6" t="s">
        <v>98</v>
      </c>
      <c r="K14" s="6" t="s">
        <v>98</v>
      </c>
    </row>
    <row r="15" spans="1:12" x14ac:dyDescent="0.25">
      <c r="E15" s="6"/>
      <c r="F15" s="6"/>
    </row>
  </sheetData>
  <mergeCells count="1">
    <mergeCell ref="F3:L3"/>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G25" sqref="G25"/>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5" style="1" bestFit="1" customWidth="1"/>
    <col min="7" max="7" width="9.140625" style="1" customWidth="1"/>
    <col min="8" max="8" width="14.2851562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
        <v>1021</v>
      </c>
    </row>
    <row r="3" spans="1:12" x14ac:dyDescent="0.25">
      <c r="B3" s="2"/>
      <c r="F3" s="143" t="s">
        <v>14</v>
      </c>
      <c r="G3" s="143"/>
      <c r="H3" s="143"/>
      <c r="I3" s="143"/>
      <c r="J3" s="143"/>
      <c r="K3" s="143"/>
      <c r="L3" s="143"/>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1015</v>
      </c>
      <c r="C5" s="3">
        <v>12.760999999999999</v>
      </c>
      <c r="D5" s="3">
        <v>0</v>
      </c>
      <c r="E5" s="6">
        <v>0</v>
      </c>
      <c r="F5" s="13" t="s">
        <v>98</v>
      </c>
      <c r="G5" s="13" t="s">
        <v>98</v>
      </c>
      <c r="H5" s="13" t="s">
        <v>98</v>
      </c>
      <c r="I5" s="13" t="s">
        <v>98</v>
      </c>
      <c r="J5" s="13" t="s">
        <v>98</v>
      </c>
      <c r="K5" s="13" t="s">
        <v>98</v>
      </c>
    </row>
    <row r="6" spans="1:12" x14ac:dyDescent="0.25">
      <c r="A6" s="1">
        <v>2</v>
      </c>
      <c r="B6" s="1" t="s">
        <v>99</v>
      </c>
      <c r="C6" s="3">
        <v>0</v>
      </c>
      <c r="D6" s="3">
        <v>0</v>
      </c>
      <c r="E6" s="6">
        <v>0</v>
      </c>
      <c r="F6" s="13" t="s">
        <v>98</v>
      </c>
      <c r="G6" s="13" t="s">
        <v>98</v>
      </c>
      <c r="H6" s="13" t="s">
        <v>98</v>
      </c>
      <c r="I6" s="13" t="s">
        <v>98</v>
      </c>
      <c r="J6" s="13" t="s">
        <v>98</v>
      </c>
      <c r="K6" s="13" t="s">
        <v>98</v>
      </c>
    </row>
    <row r="7" spans="1:12" x14ac:dyDescent="0.25">
      <c r="A7" s="1">
        <v>3</v>
      </c>
      <c r="B7" s="1" t="s">
        <v>100</v>
      </c>
      <c r="C7" s="3">
        <v>2398.1979999999999</v>
      </c>
      <c r="D7" s="3">
        <v>5.9859999999999998</v>
      </c>
      <c r="E7" s="6">
        <v>0</v>
      </c>
      <c r="F7" s="13" t="s">
        <v>98</v>
      </c>
      <c r="G7" s="13" t="s">
        <v>98</v>
      </c>
      <c r="H7" s="13" t="s">
        <v>98</v>
      </c>
      <c r="I7" s="13" t="s">
        <v>98</v>
      </c>
      <c r="J7" s="13" t="s">
        <v>98</v>
      </c>
      <c r="K7" s="13" t="s">
        <v>98</v>
      </c>
    </row>
    <row r="8" spans="1:12" x14ac:dyDescent="0.25">
      <c r="A8" s="1">
        <v>4</v>
      </c>
      <c r="B8" s="1" t="s">
        <v>106</v>
      </c>
      <c r="C8" s="3">
        <v>186.916</v>
      </c>
      <c r="D8" s="3">
        <v>168.042</v>
      </c>
      <c r="E8" s="6">
        <v>5.2971414264924663E-3</v>
      </c>
      <c r="F8" s="13">
        <v>1</v>
      </c>
      <c r="G8" s="13">
        <v>0</v>
      </c>
      <c r="H8" s="13">
        <v>0</v>
      </c>
      <c r="I8" s="13">
        <v>0</v>
      </c>
      <c r="J8" s="13">
        <v>0</v>
      </c>
      <c r="K8" s="13">
        <v>0</v>
      </c>
    </row>
    <row r="9" spans="1:12" x14ac:dyDescent="0.25">
      <c r="A9" s="1">
        <v>5</v>
      </c>
      <c r="B9" s="1" t="s">
        <v>121</v>
      </c>
      <c r="C9" s="3">
        <v>3.4369999999999998</v>
      </c>
      <c r="D9" s="3">
        <v>0</v>
      </c>
      <c r="E9" s="6">
        <v>0</v>
      </c>
      <c r="F9" s="6" t="s">
        <v>98</v>
      </c>
      <c r="G9" s="6" t="s">
        <v>98</v>
      </c>
      <c r="H9" s="6" t="s">
        <v>98</v>
      </c>
      <c r="I9" s="6" t="s">
        <v>98</v>
      </c>
      <c r="J9" s="6" t="s">
        <v>98</v>
      </c>
      <c r="K9" s="6" t="s">
        <v>98</v>
      </c>
    </row>
    <row r="10" spans="1:12" x14ac:dyDescent="0.25">
      <c r="A10" s="1" t="s">
        <v>98</v>
      </c>
      <c r="B10" s="1" t="s">
        <v>98</v>
      </c>
      <c r="C10" s="3" t="s">
        <v>98</v>
      </c>
      <c r="D10" s="3" t="s">
        <v>98</v>
      </c>
      <c r="E10" s="6" t="s">
        <v>98</v>
      </c>
      <c r="F10" s="6" t="s">
        <v>98</v>
      </c>
      <c r="G10" s="6" t="s">
        <v>98</v>
      </c>
      <c r="H10" s="6" t="s">
        <v>98</v>
      </c>
      <c r="I10" s="6" t="s">
        <v>98</v>
      </c>
      <c r="J10" s="6" t="s">
        <v>98</v>
      </c>
      <c r="K10" s="6" t="s">
        <v>98</v>
      </c>
    </row>
    <row r="11" spans="1:12" x14ac:dyDescent="0.25">
      <c r="A11" s="1" t="s">
        <v>98</v>
      </c>
      <c r="B11" s="1" t="s">
        <v>98</v>
      </c>
      <c r="C11" s="3" t="s">
        <v>98</v>
      </c>
      <c r="D11" s="3" t="s">
        <v>98</v>
      </c>
      <c r="E11" s="6" t="s">
        <v>98</v>
      </c>
      <c r="F11" s="6" t="s">
        <v>98</v>
      </c>
      <c r="G11" s="6" t="s">
        <v>98</v>
      </c>
      <c r="H11" s="6" t="s">
        <v>98</v>
      </c>
      <c r="I11" s="6" t="s">
        <v>98</v>
      </c>
      <c r="J11" s="6" t="s">
        <v>98</v>
      </c>
      <c r="K11" s="6" t="s">
        <v>98</v>
      </c>
    </row>
    <row r="12" spans="1:12" x14ac:dyDescent="0.25">
      <c r="A12" s="1" t="s">
        <v>98</v>
      </c>
      <c r="B12" s="1" t="s">
        <v>98</v>
      </c>
      <c r="C12" s="3" t="s">
        <v>98</v>
      </c>
      <c r="D12" s="3" t="s">
        <v>98</v>
      </c>
      <c r="E12" s="6" t="s">
        <v>98</v>
      </c>
      <c r="F12" s="6" t="s">
        <v>98</v>
      </c>
      <c r="G12" s="6" t="s">
        <v>98</v>
      </c>
      <c r="H12" s="6" t="s">
        <v>98</v>
      </c>
      <c r="I12" s="6" t="s">
        <v>98</v>
      </c>
      <c r="J12" s="6" t="s">
        <v>98</v>
      </c>
      <c r="K12" s="6" t="s">
        <v>98</v>
      </c>
    </row>
    <row r="13" spans="1:12" x14ac:dyDescent="0.25">
      <c r="A13" s="1" t="s">
        <v>98</v>
      </c>
      <c r="B13" s="1" t="s">
        <v>98</v>
      </c>
      <c r="C13" s="3" t="s">
        <v>98</v>
      </c>
      <c r="D13" s="3" t="s">
        <v>98</v>
      </c>
      <c r="E13" s="6" t="s">
        <v>98</v>
      </c>
      <c r="F13" s="6" t="s">
        <v>98</v>
      </c>
      <c r="G13" s="6" t="s">
        <v>98</v>
      </c>
      <c r="H13" s="6" t="s">
        <v>98</v>
      </c>
      <c r="I13" s="6" t="s">
        <v>98</v>
      </c>
      <c r="J13" s="6" t="s">
        <v>98</v>
      </c>
      <c r="K13" s="6" t="s">
        <v>98</v>
      </c>
    </row>
    <row r="14" spans="1:12" x14ac:dyDescent="0.25">
      <c r="A14" s="1" t="s">
        <v>98</v>
      </c>
      <c r="B14" s="1" t="s">
        <v>98</v>
      </c>
      <c r="C14" s="3" t="s">
        <v>98</v>
      </c>
      <c r="D14" s="3" t="s">
        <v>98</v>
      </c>
      <c r="E14" s="6" t="s">
        <v>98</v>
      </c>
      <c r="F14" s="6" t="s">
        <v>98</v>
      </c>
      <c r="G14" s="6" t="s">
        <v>98</v>
      </c>
      <c r="H14" s="6" t="s">
        <v>98</v>
      </c>
      <c r="I14" s="6" t="s">
        <v>98</v>
      </c>
      <c r="J14" s="6" t="s">
        <v>98</v>
      </c>
      <c r="K14" s="6" t="s">
        <v>98</v>
      </c>
    </row>
    <row r="15" spans="1:12" x14ac:dyDescent="0.25">
      <c r="E15" s="6"/>
      <c r="F15" s="6"/>
    </row>
  </sheetData>
  <mergeCells count="1">
    <mergeCell ref="F3:L3"/>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G25" sqref="G25"/>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28515625" style="1" customWidth="1"/>
    <col min="6" max="6" width="15" style="1" bestFit="1" customWidth="1"/>
    <col min="7" max="7" width="19.42578125" style="1" customWidth="1"/>
    <col min="8" max="8" width="21.28515625" style="1" customWidth="1"/>
    <col min="9" max="9" width="20.28515625" style="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
        <v>1022</v>
      </c>
    </row>
    <row r="3" spans="1:12" x14ac:dyDescent="0.25">
      <c r="B3" s="2"/>
      <c r="F3" s="143" t="s">
        <v>14</v>
      </c>
      <c r="G3" s="143"/>
      <c r="H3" s="143"/>
      <c r="I3" s="143"/>
      <c r="J3" s="143"/>
      <c r="K3" s="143"/>
      <c r="L3" s="143"/>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1015</v>
      </c>
      <c r="C5" s="3">
        <v>2</v>
      </c>
      <c r="D5" s="3">
        <v>0</v>
      </c>
      <c r="E5" s="6">
        <v>0</v>
      </c>
      <c r="F5" s="13" t="s">
        <v>98</v>
      </c>
      <c r="G5" s="13" t="s">
        <v>98</v>
      </c>
      <c r="H5" s="13" t="s">
        <v>98</v>
      </c>
      <c r="I5" s="13" t="s">
        <v>98</v>
      </c>
      <c r="J5" s="13" t="s">
        <v>98</v>
      </c>
      <c r="K5" s="13" t="s">
        <v>98</v>
      </c>
    </row>
    <row r="6" spans="1:12" x14ac:dyDescent="0.25">
      <c r="A6" s="1">
        <v>2</v>
      </c>
      <c r="B6" s="1" t="s">
        <v>99</v>
      </c>
      <c r="C6" s="3">
        <v>0</v>
      </c>
      <c r="D6" s="3">
        <v>0</v>
      </c>
      <c r="E6" s="6">
        <v>0</v>
      </c>
      <c r="F6" s="13" t="s">
        <v>98</v>
      </c>
      <c r="G6" s="13" t="s">
        <v>98</v>
      </c>
      <c r="H6" s="13" t="s">
        <v>98</v>
      </c>
      <c r="I6" s="13" t="s">
        <v>98</v>
      </c>
      <c r="J6" s="13" t="s">
        <v>98</v>
      </c>
      <c r="K6" s="13" t="s">
        <v>98</v>
      </c>
    </row>
    <row r="7" spans="1:12" x14ac:dyDescent="0.25">
      <c r="A7" s="1">
        <v>3</v>
      </c>
      <c r="B7" s="1" t="s">
        <v>100</v>
      </c>
      <c r="C7" s="3">
        <v>898.55499999999995</v>
      </c>
      <c r="D7" s="3">
        <v>8.6289999999999996</v>
      </c>
      <c r="E7" s="6">
        <v>0</v>
      </c>
      <c r="F7" s="13" t="s">
        <v>98</v>
      </c>
      <c r="G7" s="13" t="s">
        <v>98</v>
      </c>
      <c r="H7" s="13" t="s">
        <v>98</v>
      </c>
      <c r="I7" s="13" t="s">
        <v>98</v>
      </c>
      <c r="J7" s="13" t="s">
        <v>98</v>
      </c>
      <c r="K7" s="13" t="s">
        <v>98</v>
      </c>
    </row>
    <row r="8" spans="1:12" x14ac:dyDescent="0.25">
      <c r="A8" s="1">
        <v>4</v>
      </c>
      <c r="B8" s="1" t="s">
        <v>106</v>
      </c>
      <c r="C8" s="3">
        <v>204.95699999999999</v>
      </c>
      <c r="D8" s="3">
        <v>199.46799999999999</v>
      </c>
      <c r="E8" s="6">
        <v>0.21053356793367722</v>
      </c>
      <c r="F8" s="13">
        <v>1</v>
      </c>
      <c r="G8" s="13">
        <v>0</v>
      </c>
      <c r="H8" s="13">
        <v>0</v>
      </c>
      <c r="I8" s="13">
        <v>0</v>
      </c>
      <c r="J8" s="13">
        <v>0</v>
      </c>
      <c r="K8" s="13">
        <v>0</v>
      </c>
    </row>
    <row r="9" spans="1:12" x14ac:dyDescent="0.25">
      <c r="A9" s="1">
        <v>5</v>
      </c>
      <c r="B9" s="1" t="s">
        <v>121</v>
      </c>
      <c r="C9" s="3">
        <v>0</v>
      </c>
      <c r="D9" s="3">
        <v>0</v>
      </c>
      <c r="E9" s="6">
        <v>0</v>
      </c>
      <c r="F9" s="6" t="s">
        <v>98</v>
      </c>
      <c r="G9" s="6" t="s">
        <v>98</v>
      </c>
      <c r="H9" s="6" t="s">
        <v>98</v>
      </c>
      <c r="I9" s="6" t="s">
        <v>98</v>
      </c>
      <c r="J9" s="6" t="s">
        <v>98</v>
      </c>
      <c r="K9" s="6" t="s">
        <v>98</v>
      </c>
    </row>
    <row r="10" spans="1:12" x14ac:dyDescent="0.25">
      <c r="A10" s="1" t="s">
        <v>98</v>
      </c>
      <c r="B10" s="1" t="s">
        <v>98</v>
      </c>
      <c r="C10" s="3" t="s">
        <v>98</v>
      </c>
      <c r="D10" s="3" t="s">
        <v>98</v>
      </c>
      <c r="E10" s="6" t="s">
        <v>98</v>
      </c>
      <c r="F10" s="6" t="s">
        <v>98</v>
      </c>
      <c r="G10" s="6" t="s">
        <v>98</v>
      </c>
      <c r="H10" s="6" t="s">
        <v>98</v>
      </c>
      <c r="I10" s="6" t="s">
        <v>98</v>
      </c>
      <c r="J10" s="6" t="s">
        <v>98</v>
      </c>
      <c r="K10" s="6" t="s">
        <v>98</v>
      </c>
    </row>
    <row r="11" spans="1:12" x14ac:dyDescent="0.25">
      <c r="A11" s="1" t="s">
        <v>98</v>
      </c>
      <c r="B11" s="1" t="s">
        <v>98</v>
      </c>
      <c r="C11" s="3" t="s">
        <v>98</v>
      </c>
      <c r="D11" s="3" t="s">
        <v>98</v>
      </c>
      <c r="E11" s="6" t="s">
        <v>98</v>
      </c>
      <c r="F11" s="6" t="s">
        <v>98</v>
      </c>
      <c r="G11" s="6" t="s">
        <v>98</v>
      </c>
      <c r="H11" s="6" t="s">
        <v>98</v>
      </c>
      <c r="I11" s="6" t="s">
        <v>98</v>
      </c>
      <c r="J11" s="6" t="s">
        <v>98</v>
      </c>
      <c r="K11" s="6" t="s">
        <v>98</v>
      </c>
    </row>
    <row r="12" spans="1:12" x14ac:dyDescent="0.25">
      <c r="A12" s="1" t="s">
        <v>98</v>
      </c>
      <c r="B12" s="1" t="s">
        <v>98</v>
      </c>
      <c r="C12" s="3" t="s">
        <v>98</v>
      </c>
      <c r="D12" s="3" t="s">
        <v>98</v>
      </c>
      <c r="E12" s="6" t="s">
        <v>98</v>
      </c>
      <c r="F12" s="6" t="s">
        <v>98</v>
      </c>
      <c r="G12" s="6" t="s">
        <v>98</v>
      </c>
      <c r="H12" s="6" t="s">
        <v>98</v>
      </c>
      <c r="I12" s="6" t="s">
        <v>98</v>
      </c>
      <c r="J12" s="6" t="s">
        <v>98</v>
      </c>
      <c r="K12" s="6" t="s">
        <v>98</v>
      </c>
    </row>
    <row r="13" spans="1:12" x14ac:dyDescent="0.25">
      <c r="A13" s="1" t="s">
        <v>98</v>
      </c>
      <c r="B13" s="1" t="s">
        <v>98</v>
      </c>
      <c r="C13" s="3" t="s">
        <v>98</v>
      </c>
      <c r="D13" s="3" t="s">
        <v>98</v>
      </c>
      <c r="E13" s="6" t="s">
        <v>98</v>
      </c>
      <c r="F13" s="6" t="s">
        <v>98</v>
      </c>
      <c r="G13" s="6" t="s">
        <v>98</v>
      </c>
      <c r="H13" s="6" t="s">
        <v>98</v>
      </c>
      <c r="I13" s="6" t="s">
        <v>98</v>
      </c>
      <c r="J13" s="6" t="s">
        <v>98</v>
      </c>
      <c r="K13" s="6" t="s">
        <v>98</v>
      </c>
    </row>
    <row r="14" spans="1:12" x14ac:dyDescent="0.25">
      <c r="A14" s="1" t="s">
        <v>98</v>
      </c>
      <c r="B14" s="1" t="s">
        <v>98</v>
      </c>
      <c r="C14" s="3" t="s">
        <v>98</v>
      </c>
      <c r="D14" s="3" t="s">
        <v>98</v>
      </c>
      <c r="E14" s="6" t="s">
        <v>98</v>
      </c>
      <c r="F14" s="6" t="s">
        <v>98</v>
      </c>
      <c r="G14" s="6" t="s">
        <v>98</v>
      </c>
      <c r="H14" s="6" t="s">
        <v>98</v>
      </c>
      <c r="I14" s="6" t="s">
        <v>98</v>
      </c>
      <c r="J14" s="6" t="s">
        <v>98</v>
      </c>
      <c r="K14" s="6" t="s">
        <v>98</v>
      </c>
    </row>
    <row r="15" spans="1:12" x14ac:dyDescent="0.25">
      <c r="E15" s="6"/>
      <c r="F15" s="6"/>
    </row>
  </sheetData>
  <mergeCells count="1">
    <mergeCell ref="F3:L3"/>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G25" sqref="G25"/>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5.140625" style="1" bestFit="1" customWidth="1"/>
    <col min="7" max="7" width="6.710937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
        <v>1023</v>
      </c>
    </row>
    <row r="3" spans="1:12" x14ac:dyDescent="0.25">
      <c r="B3" s="2"/>
      <c r="F3" s="143" t="s">
        <v>14</v>
      </c>
      <c r="G3" s="143"/>
      <c r="H3" s="143"/>
      <c r="I3" s="143"/>
      <c r="J3" s="143"/>
      <c r="K3" s="143"/>
      <c r="L3" s="143"/>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1015</v>
      </c>
      <c r="C5" s="3">
        <v>5.4139999999999997</v>
      </c>
      <c r="D5" s="3">
        <v>0</v>
      </c>
      <c r="E5" s="6">
        <v>0</v>
      </c>
      <c r="F5" s="13" t="s">
        <v>98</v>
      </c>
      <c r="G5" s="13" t="s">
        <v>98</v>
      </c>
      <c r="H5" s="13" t="s">
        <v>98</v>
      </c>
      <c r="I5" s="13" t="s">
        <v>98</v>
      </c>
      <c r="J5" s="13" t="s">
        <v>98</v>
      </c>
      <c r="K5" s="13" t="s">
        <v>98</v>
      </c>
    </row>
    <row r="6" spans="1:12" x14ac:dyDescent="0.25">
      <c r="A6" s="1">
        <v>2</v>
      </c>
      <c r="B6" s="1" t="s">
        <v>99</v>
      </c>
      <c r="C6" s="3">
        <v>0</v>
      </c>
      <c r="D6" s="3">
        <v>0</v>
      </c>
      <c r="E6" s="6">
        <v>0</v>
      </c>
      <c r="F6" s="13" t="s">
        <v>98</v>
      </c>
      <c r="G6" s="13" t="s">
        <v>98</v>
      </c>
      <c r="H6" s="13" t="s">
        <v>98</v>
      </c>
      <c r="I6" s="13" t="s">
        <v>98</v>
      </c>
      <c r="J6" s="13" t="s">
        <v>98</v>
      </c>
      <c r="K6" s="13" t="s">
        <v>98</v>
      </c>
    </row>
    <row r="7" spans="1:12" x14ac:dyDescent="0.25">
      <c r="A7" s="1">
        <v>3</v>
      </c>
      <c r="B7" s="1" t="s">
        <v>100</v>
      </c>
      <c r="C7" s="3">
        <v>1580.712</v>
      </c>
      <c r="D7" s="3">
        <v>3.74</v>
      </c>
      <c r="E7" s="6">
        <v>0</v>
      </c>
      <c r="F7" s="13" t="s">
        <v>98</v>
      </c>
      <c r="G7" s="13" t="s">
        <v>98</v>
      </c>
      <c r="H7" s="13" t="s">
        <v>98</v>
      </c>
      <c r="I7" s="13" t="s">
        <v>98</v>
      </c>
      <c r="J7" s="13" t="s">
        <v>98</v>
      </c>
      <c r="K7" s="13" t="s">
        <v>98</v>
      </c>
    </row>
    <row r="8" spans="1:12" x14ac:dyDescent="0.25">
      <c r="A8" s="1">
        <v>4</v>
      </c>
      <c r="B8" s="1" t="s">
        <v>106</v>
      </c>
      <c r="C8" s="3">
        <v>82.918999999999997</v>
      </c>
      <c r="D8" s="3">
        <v>65.53</v>
      </c>
      <c r="E8" s="6">
        <v>0</v>
      </c>
      <c r="F8" s="13" t="s">
        <v>98</v>
      </c>
      <c r="G8" s="13" t="s">
        <v>98</v>
      </c>
      <c r="H8" s="13" t="s">
        <v>98</v>
      </c>
      <c r="I8" s="13" t="s">
        <v>98</v>
      </c>
      <c r="J8" s="13" t="s">
        <v>98</v>
      </c>
      <c r="K8" s="13" t="s">
        <v>98</v>
      </c>
    </row>
    <row r="9" spans="1:12" x14ac:dyDescent="0.25">
      <c r="A9" s="1">
        <v>5</v>
      </c>
      <c r="B9" s="1" t="s">
        <v>121</v>
      </c>
      <c r="C9" s="3">
        <v>36.337000000000003</v>
      </c>
      <c r="D9" s="3">
        <v>0</v>
      </c>
      <c r="E9" s="6">
        <v>0</v>
      </c>
      <c r="F9" s="6" t="s">
        <v>98</v>
      </c>
      <c r="G9" s="6" t="s">
        <v>98</v>
      </c>
      <c r="H9" s="6" t="s">
        <v>98</v>
      </c>
      <c r="I9" s="6" t="s">
        <v>98</v>
      </c>
      <c r="J9" s="6" t="s">
        <v>98</v>
      </c>
      <c r="K9" s="6" t="s">
        <v>98</v>
      </c>
    </row>
    <row r="10" spans="1:12" x14ac:dyDescent="0.25">
      <c r="A10" s="1" t="s">
        <v>98</v>
      </c>
      <c r="B10" s="1" t="s">
        <v>98</v>
      </c>
      <c r="C10" s="3" t="s">
        <v>98</v>
      </c>
      <c r="D10" s="3" t="s">
        <v>98</v>
      </c>
      <c r="E10" s="6" t="s">
        <v>98</v>
      </c>
      <c r="F10" s="6" t="s">
        <v>98</v>
      </c>
      <c r="G10" s="6" t="s">
        <v>98</v>
      </c>
      <c r="H10" s="6" t="s">
        <v>98</v>
      </c>
      <c r="I10" s="6" t="s">
        <v>98</v>
      </c>
      <c r="J10" s="6" t="s">
        <v>98</v>
      </c>
      <c r="K10" s="6" t="s">
        <v>98</v>
      </c>
    </row>
    <row r="11" spans="1:12" x14ac:dyDescent="0.25">
      <c r="A11" s="1" t="s">
        <v>98</v>
      </c>
      <c r="B11" s="1" t="s">
        <v>98</v>
      </c>
      <c r="C11" s="3" t="s">
        <v>98</v>
      </c>
      <c r="D11" s="3" t="s">
        <v>98</v>
      </c>
      <c r="E11" s="6" t="s">
        <v>98</v>
      </c>
      <c r="F11" s="6" t="s">
        <v>98</v>
      </c>
      <c r="G11" s="6" t="s">
        <v>98</v>
      </c>
      <c r="H11" s="6" t="s">
        <v>98</v>
      </c>
      <c r="I11" s="6" t="s">
        <v>98</v>
      </c>
      <c r="J11" s="6" t="s">
        <v>98</v>
      </c>
      <c r="K11" s="6" t="s">
        <v>98</v>
      </c>
    </row>
    <row r="12" spans="1:12" x14ac:dyDescent="0.25">
      <c r="A12" s="1" t="s">
        <v>98</v>
      </c>
      <c r="B12" s="1" t="s">
        <v>98</v>
      </c>
      <c r="C12" s="3" t="s">
        <v>98</v>
      </c>
      <c r="D12" s="3" t="s">
        <v>98</v>
      </c>
      <c r="E12" s="6" t="s">
        <v>98</v>
      </c>
      <c r="F12" s="6" t="s">
        <v>98</v>
      </c>
      <c r="G12" s="6" t="s">
        <v>98</v>
      </c>
      <c r="H12" s="6" t="s">
        <v>98</v>
      </c>
      <c r="I12" s="6" t="s">
        <v>98</v>
      </c>
      <c r="J12" s="6" t="s">
        <v>98</v>
      </c>
      <c r="K12" s="6" t="s">
        <v>98</v>
      </c>
    </row>
    <row r="13" spans="1:12" x14ac:dyDescent="0.25">
      <c r="A13" s="1" t="s">
        <v>98</v>
      </c>
      <c r="B13" s="1" t="s">
        <v>98</v>
      </c>
      <c r="C13" s="3" t="s">
        <v>98</v>
      </c>
      <c r="D13" s="3" t="s">
        <v>98</v>
      </c>
      <c r="E13" s="6" t="s">
        <v>98</v>
      </c>
      <c r="F13" s="6" t="s">
        <v>98</v>
      </c>
      <c r="G13" s="6" t="s">
        <v>98</v>
      </c>
      <c r="H13" s="6" t="s">
        <v>98</v>
      </c>
      <c r="I13" s="6" t="s">
        <v>98</v>
      </c>
      <c r="J13" s="6" t="s">
        <v>98</v>
      </c>
      <c r="K13" s="6" t="s">
        <v>98</v>
      </c>
    </row>
    <row r="14" spans="1:12" x14ac:dyDescent="0.25">
      <c r="A14" s="1" t="s">
        <v>98</v>
      </c>
      <c r="B14" s="1" t="s">
        <v>98</v>
      </c>
      <c r="C14" s="3" t="s">
        <v>98</v>
      </c>
      <c r="D14" s="3" t="s">
        <v>98</v>
      </c>
      <c r="E14" s="6" t="s">
        <v>98</v>
      </c>
      <c r="F14" s="6" t="s">
        <v>98</v>
      </c>
      <c r="G14" s="6" t="s">
        <v>98</v>
      </c>
      <c r="H14" s="6" t="s">
        <v>98</v>
      </c>
      <c r="I14" s="6" t="s">
        <v>98</v>
      </c>
      <c r="J14" s="6" t="s">
        <v>98</v>
      </c>
      <c r="K14" s="6" t="s">
        <v>98</v>
      </c>
    </row>
    <row r="15" spans="1:12" x14ac:dyDescent="0.25">
      <c r="A15" s="1" t="s">
        <v>98</v>
      </c>
      <c r="B15" s="1" t="s">
        <v>98</v>
      </c>
      <c r="E15" s="6"/>
      <c r="F15" s="6"/>
    </row>
  </sheetData>
  <mergeCells count="1">
    <mergeCell ref="F3:L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92D050"/>
  </sheetPr>
  <dimension ref="A1:L31"/>
  <sheetViews>
    <sheetView tabSelected="1" workbookViewId="0">
      <selection activeCell="B1" sqref="B1"/>
    </sheetView>
  </sheetViews>
  <sheetFormatPr defaultRowHeight="15" x14ac:dyDescent="0.25"/>
  <cols>
    <col min="1" max="1" width="2" bestFit="1" customWidth="1"/>
    <col min="2" max="2" width="42.85546875" bestFit="1" customWidth="1"/>
  </cols>
  <sheetData>
    <row r="1" spans="1:12" ht="21" x14ac:dyDescent="0.35">
      <c r="B1" s="127" t="s">
        <v>1014</v>
      </c>
      <c r="C1" s="69"/>
      <c r="D1" s="69"/>
    </row>
    <row r="2" spans="1:12" x14ac:dyDescent="0.25">
      <c r="A2" s="67"/>
      <c r="B2" s="68" t="s">
        <v>1012</v>
      </c>
      <c r="C2" s="69"/>
      <c r="D2" s="69"/>
    </row>
    <row r="3" spans="1:12" x14ac:dyDescent="0.25">
      <c r="A3" s="67"/>
      <c r="B3" s="76" t="s">
        <v>71</v>
      </c>
      <c r="C3" s="69"/>
      <c r="D3" s="69"/>
    </row>
    <row r="4" spans="1:12" x14ac:dyDescent="0.25">
      <c r="A4" s="70">
        <v>1</v>
      </c>
      <c r="B4" s="66" t="s">
        <v>64</v>
      </c>
      <c r="C4" s="69"/>
      <c r="D4" s="69"/>
    </row>
    <row r="5" spans="1:12" x14ac:dyDescent="0.25">
      <c r="A5" s="70">
        <v>2</v>
      </c>
      <c r="B5" s="66" t="s">
        <v>63</v>
      </c>
      <c r="C5" s="69"/>
      <c r="D5" s="69"/>
      <c r="E5" s="69"/>
      <c r="F5" s="69"/>
      <c r="G5" s="69"/>
      <c r="H5" s="69"/>
      <c r="I5" s="69"/>
      <c r="J5" s="69"/>
      <c r="K5" s="69"/>
      <c r="L5" s="58"/>
    </row>
    <row r="6" spans="1:12" x14ac:dyDescent="0.25">
      <c r="A6" s="70">
        <v>3</v>
      </c>
      <c r="B6" s="66" t="s">
        <v>65</v>
      </c>
      <c r="C6" s="69"/>
      <c r="D6" s="69"/>
      <c r="E6" s="69"/>
      <c r="F6" s="69"/>
      <c r="G6" s="69"/>
      <c r="H6" s="69"/>
      <c r="I6" s="69"/>
      <c r="J6" s="69"/>
      <c r="K6" s="69"/>
      <c r="L6" s="16"/>
    </row>
    <row r="7" spans="1:12" x14ac:dyDescent="0.25">
      <c r="A7" s="67"/>
      <c r="B7" s="128"/>
      <c r="C7" s="69"/>
      <c r="D7" s="69"/>
      <c r="E7" s="69"/>
      <c r="F7" s="69"/>
      <c r="G7" s="69"/>
      <c r="H7" s="69"/>
      <c r="I7" s="69"/>
      <c r="J7" s="69"/>
      <c r="K7" s="69"/>
      <c r="L7" s="16"/>
    </row>
    <row r="8" spans="1:12" x14ac:dyDescent="0.25">
      <c r="A8" s="67"/>
      <c r="B8" s="129" t="s">
        <v>1013</v>
      </c>
      <c r="C8" s="69"/>
      <c r="D8" s="69"/>
      <c r="E8" s="69"/>
      <c r="F8" s="69"/>
      <c r="G8" s="69"/>
      <c r="H8" s="69"/>
      <c r="I8" s="69"/>
      <c r="J8" s="69"/>
      <c r="K8" s="69"/>
      <c r="L8" s="16"/>
    </row>
    <row r="9" spans="1:12" x14ac:dyDescent="0.25">
      <c r="A9" s="70">
        <v>1</v>
      </c>
      <c r="B9" s="57" t="str">
        <f>'Summary of Production and Trade'!A1</f>
        <v>Apricot: Production, Trade and Regulation Statistics</v>
      </c>
      <c r="C9" s="69"/>
      <c r="D9" s="69"/>
      <c r="E9" s="69"/>
      <c r="F9" s="69"/>
      <c r="G9" s="69"/>
      <c r="H9" s="69"/>
      <c r="I9" s="69"/>
      <c r="J9" s="69"/>
      <c r="K9" s="69"/>
      <c r="L9" s="16"/>
    </row>
    <row r="10" spans="1:12" x14ac:dyDescent="0.25">
      <c r="A10" s="67"/>
      <c r="B10" s="67"/>
      <c r="C10" s="69"/>
      <c r="D10" s="69"/>
      <c r="E10" s="69"/>
      <c r="F10" s="69"/>
      <c r="G10" s="69"/>
      <c r="H10" s="69"/>
      <c r="I10" s="69"/>
      <c r="J10" s="69"/>
      <c r="K10" s="69"/>
      <c r="L10" s="16"/>
    </row>
    <row r="11" spans="1:12" x14ac:dyDescent="0.25">
      <c r="A11" s="70"/>
      <c r="B11" s="71" t="s">
        <v>1001</v>
      </c>
      <c r="C11" s="69"/>
      <c r="D11" s="69"/>
      <c r="E11" s="69"/>
      <c r="F11" s="69"/>
      <c r="G11" s="69"/>
      <c r="H11" s="69"/>
      <c r="I11" s="69"/>
      <c r="J11" s="69"/>
      <c r="K11" s="67"/>
      <c r="L11" s="58"/>
    </row>
    <row r="12" spans="1:12" x14ac:dyDescent="0.25">
      <c r="A12" s="70">
        <v>1</v>
      </c>
      <c r="B12" s="72" t="s">
        <v>59</v>
      </c>
      <c r="C12" s="69"/>
      <c r="D12" s="69"/>
      <c r="E12" s="69"/>
      <c r="F12" s="69"/>
      <c r="G12" s="69"/>
      <c r="H12" s="69"/>
      <c r="I12" s="69"/>
      <c r="J12" s="69"/>
      <c r="K12" s="67"/>
      <c r="L12" s="58"/>
    </row>
    <row r="13" spans="1:12" x14ac:dyDescent="0.25">
      <c r="A13" s="70">
        <v>2</v>
      </c>
      <c r="B13" s="70" t="s">
        <v>60</v>
      </c>
      <c r="C13" s="69"/>
      <c r="D13" s="69"/>
      <c r="E13" s="69"/>
      <c r="F13" s="69"/>
      <c r="G13" s="69"/>
      <c r="H13" s="69"/>
      <c r="I13" s="69"/>
      <c r="J13" s="69"/>
      <c r="K13" s="67"/>
      <c r="L13" s="58"/>
    </row>
    <row r="14" spans="1:12" x14ac:dyDescent="0.25">
      <c r="A14" s="70">
        <v>3</v>
      </c>
      <c r="B14" s="70" t="s">
        <v>61</v>
      </c>
      <c r="C14" s="69"/>
      <c r="D14" s="69"/>
      <c r="E14" s="69"/>
      <c r="F14" s="69"/>
      <c r="G14" s="69"/>
      <c r="H14" s="69"/>
      <c r="I14" s="69"/>
      <c r="J14" s="69"/>
      <c r="K14" s="67"/>
      <c r="L14" s="58"/>
    </row>
    <row r="15" spans="1:12" x14ac:dyDescent="0.25">
      <c r="A15" s="70">
        <v>4</v>
      </c>
      <c r="B15" s="70" t="s">
        <v>62</v>
      </c>
      <c r="C15" s="69"/>
      <c r="D15" s="69"/>
      <c r="E15" s="69"/>
      <c r="F15" s="69"/>
      <c r="G15" s="69"/>
      <c r="H15" s="69"/>
      <c r="I15" s="69"/>
      <c r="J15" s="69"/>
      <c r="K15" s="67"/>
      <c r="L15" s="58"/>
    </row>
    <row r="16" spans="1:12" x14ac:dyDescent="0.25">
      <c r="A16" s="67"/>
      <c r="B16" s="67"/>
      <c r="C16" s="69"/>
      <c r="D16" s="69"/>
      <c r="E16" s="69"/>
      <c r="F16" s="69"/>
      <c r="G16" s="69"/>
      <c r="H16" s="69"/>
      <c r="I16" s="69"/>
      <c r="J16" s="69"/>
      <c r="K16" s="69"/>
      <c r="L16" s="58"/>
    </row>
    <row r="17" spans="1:12" x14ac:dyDescent="0.25">
      <c r="A17" s="70"/>
      <c r="B17" s="71" t="s">
        <v>1002</v>
      </c>
      <c r="C17" s="132" t="s">
        <v>46</v>
      </c>
      <c r="D17" s="133"/>
      <c r="E17" s="133"/>
      <c r="F17" s="133"/>
      <c r="G17" s="133"/>
      <c r="H17" s="133"/>
      <c r="I17" s="133"/>
      <c r="J17" s="133"/>
      <c r="K17" s="134"/>
      <c r="L17" s="16"/>
    </row>
    <row r="18" spans="1:12" x14ac:dyDescent="0.25">
      <c r="A18" s="70">
        <v>1</v>
      </c>
      <c r="B18" s="70" t="s">
        <v>1003</v>
      </c>
      <c r="C18" s="65" t="s">
        <v>1004</v>
      </c>
      <c r="D18" s="65">
        <v>2006</v>
      </c>
      <c r="E18" s="65">
        <v>2007</v>
      </c>
      <c r="F18" s="65">
        <v>2008</v>
      </c>
      <c r="G18" s="65">
        <v>2009</v>
      </c>
      <c r="H18" s="65">
        <v>2010</v>
      </c>
      <c r="I18" s="65">
        <v>2011</v>
      </c>
      <c r="J18" s="65">
        <v>2012</v>
      </c>
      <c r="K18" s="65">
        <v>2013</v>
      </c>
      <c r="L18" s="16"/>
    </row>
    <row r="19" spans="1:12" x14ac:dyDescent="0.25">
      <c r="A19" s="70">
        <v>2</v>
      </c>
      <c r="B19" s="70" t="s">
        <v>1005</v>
      </c>
      <c r="C19" s="130" t="s">
        <v>1004</v>
      </c>
      <c r="D19" s="65">
        <v>2006</v>
      </c>
      <c r="E19" s="65">
        <v>2007</v>
      </c>
      <c r="F19" s="65">
        <v>2008</v>
      </c>
      <c r="G19" s="65">
        <v>2009</v>
      </c>
      <c r="H19" s="65">
        <v>2010</v>
      </c>
      <c r="I19" s="65">
        <v>2011</v>
      </c>
      <c r="J19" s="65">
        <v>2012</v>
      </c>
      <c r="K19" s="65">
        <v>2013</v>
      </c>
      <c r="L19" s="16"/>
    </row>
    <row r="20" spans="1:12" x14ac:dyDescent="0.25">
      <c r="A20" s="70">
        <v>3</v>
      </c>
      <c r="B20" s="70" t="s">
        <v>1006</v>
      </c>
      <c r="C20" s="130" t="s">
        <v>1004</v>
      </c>
      <c r="D20" s="65">
        <v>2006</v>
      </c>
      <c r="E20" s="65">
        <v>2007</v>
      </c>
      <c r="F20" s="65">
        <v>2008</v>
      </c>
      <c r="G20" s="65">
        <v>2009</v>
      </c>
      <c r="H20" s="65">
        <v>2010</v>
      </c>
      <c r="I20" s="65">
        <v>2011</v>
      </c>
      <c r="J20" s="65">
        <v>2012</v>
      </c>
      <c r="K20" s="65">
        <v>2013</v>
      </c>
      <c r="L20" s="16"/>
    </row>
    <row r="21" spans="1:12" x14ac:dyDescent="0.25">
      <c r="A21" s="67"/>
      <c r="B21" s="67"/>
      <c r="C21" s="69"/>
      <c r="D21" s="69"/>
      <c r="E21" s="69"/>
      <c r="F21" s="69"/>
      <c r="G21" s="69"/>
      <c r="H21" s="69"/>
      <c r="I21" s="69"/>
      <c r="J21" s="69"/>
      <c r="K21" s="69"/>
      <c r="L21" s="16"/>
    </row>
    <row r="22" spans="1:12" x14ac:dyDescent="0.25">
      <c r="A22" s="70"/>
      <c r="B22" s="71" t="s">
        <v>1007</v>
      </c>
      <c r="C22" s="69"/>
      <c r="D22" s="69"/>
      <c r="E22" s="69"/>
      <c r="F22" s="69"/>
      <c r="G22" s="69"/>
      <c r="H22" s="69"/>
      <c r="I22" s="69"/>
      <c r="J22" s="69"/>
      <c r="K22" s="67"/>
      <c r="L22" s="58"/>
    </row>
    <row r="23" spans="1:12" x14ac:dyDescent="0.25">
      <c r="A23" s="70">
        <v>1</v>
      </c>
      <c r="B23" s="57" t="s">
        <v>57</v>
      </c>
      <c r="C23" s="69"/>
      <c r="D23" s="69"/>
      <c r="E23" s="69"/>
      <c r="F23" s="69"/>
      <c r="G23" s="69"/>
      <c r="H23" s="69"/>
      <c r="I23" s="69"/>
      <c r="J23" s="69"/>
      <c r="K23" s="67"/>
      <c r="L23" s="58"/>
    </row>
    <row r="24" spans="1:12" x14ac:dyDescent="0.25">
      <c r="A24" s="70">
        <v>2</v>
      </c>
      <c r="B24" s="57" t="s">
        <v>55</v>
      </c>
      <c r="C24" s="69"/>
      <c r="D24" s="69"/>
      <c r="E24" s="69"/>
      <c r="F24" s="69"/>
      <c r="G24" s="69"/>
      <c r="H24" s="69"/>
      <c r="I24" s="69"/>
      <c r="J24" s="69"/>
      <c r="K24" s="67"/>
      <c r="L24" s="58"/>
    </row>
    <row r="25" spans="1:12" x14ac:dyDescent="0.25">
      <c r="A25" s="70">
        <v>3</v>
      </c>
      <c r="B25" s="57" t="s">
        <v>56</v>
      </c>
      <c r="C25" s="69"/>
      <c r="D25" s="69"/>
      <c r="E25" s="69"/>
      <c r="F25" s="69"/>
      <c r="G25" s="69"/>
      <c r="H25" s="69"/>
      <c r="I25" s="69"/>
      <c r="J25" s="69"/>
      <c r="K25" s="67"/>
      <c r="L25" s="58"/>
    </row>
    <row r="26" spans="1:12" x14ac:dyDescent="0.25">
      <c r="A26" s="70">
        <v>4</v>
      </c>
      <c r="B26" s="57" t="s">
        <v>996</v>
      </c>
      <c r="C26" s="69"/>
      <c r="D26" s="69"/>
      <c r="E26" s="69"/>
      <c r="F26" s="69"/>
      <c r="G26" s="69"/>
      <c r="H26" s="69"/>
      <c r="I26" s="69"/>
      <c r="J26" s="69"/>
      <c r="K26" s="67"/>
      <c r="L26" s="58"/>
    </row>
    <row r="27" spans="1:12" x14ac:dyDescent="0.25">
      <c r="A27" s="67"/>
      <c r="C27" s="69"/>
      <c r="D27" s="69"/>
      <c r="E27" s="69"/>
      <c r="F27" s="69"/>
      <c r="G27" s="69"/>
      <c r="H27" s="69"/>
      <c r="I27" s="69"/>
      <c r="J27" s="69"/>
      <c r="K27" s="69"/>
      <c r="L27" s="58"/>
    </row>
    <row r="28" spans="1:12" x14ac:dyDescent="0.25">
      <c r="A28" s="58"/>
      <c r="B28" s="67" t="s">
        <v>997</v>
      </c>
      <c r="C28" s="59"/>
      <c r="D28" s="59"/>
      <c r="E28" s="59"/>
      <c r="F28" s="59"/>
      <c r="G28" s="59"/>
      <c r="H28" s="59"/>
      <c r="I28" s="59"/>
      <c r="J28" s="59"/>
      <c r="K28" s="59"/>
      <c r="L28" s="58"/>
    </row>
    <row r="29" spans="1:12" x14ac:dyDescent="0.25">
      <c r="B29" s="62" t="s">
        <v>998</v>
      </c>
    </row>
    <row r="30" spans="1:12" x14ac:dyDescent="0.25">
      <c r="B30" s="62" t="s">
        <v>999</v>
      </c>
    </row>
    <row r="31" spans="1:12" x14ac:dyDescent="0.25">
      <c r="B31" s="126" t="s">
        <v>1000</v>
      </c>
    </row>
  </sheetData>
  <mergeCells count="1">
    <mergeCell ref="C17:K17"/>
  </mergeCells>
  <hyperlinks>
    <hyperlink ref="C18" location="'Tariff, Action, Risk (2006-13)'!A1" display="'Tariff, Action, Risk (2006-13)'!A1"/>
    <hyperlink ref="D18" location="'Tariff, Action, Risk (2006)'!A1" display="'Tariff, Action, Risk (2006)'!A1"/>
    <hyperlink ref="E18" location="'Tariff, Action, Risk (2007)'!A1" display="'Tariff, Action, Risk (2007)'!A1"/>
    <hyperlink ref="F18" location="'Tariff, Action, Risk (2008)'!A1" display="'Tariff, Action, Risk (2008)'!A1"/>
    <hyperlink ref="G18" location="'Tariff, Action, Risk (2009)'!A1" display="'Tariff, Action, Risk (2009)'!A1"/>
    <hyperlink ref="H18" location="'Tariff, Action, Risk (2010)'!A1" display="'Tariff, Action, Risk (2010)'!A1"/>
    <hyperlink ref="I18" location="'Tariff, Action, Risk (2011)'!A1" display="'Tariff, Action, Risk (2011)'!A1"/>
    <hyperlink ref="J18" location="'Tariff, Action, Risk (2012)'!A1" display="'Tariff, Action, Risk (2012)'!A1"/>
    <hyperlink ref="K18" location="'Tariff, Action, Risk (2013)'!A1" display="'Tariff, Action, Risk (2013)'!A1"/>
    <hyperlink ref="C19" location="'Risk Rates (2006-13)'!A1" display="2006-2013"/>
    <hyperlink ref="D19" location="'Risk Rates (2006)'!A1" display="'Risk Rates (2006)'!A1"/>
    <hyperlink ref="E19" location="'Risk Rates (2007)'!A1" display="'Risk Rates (2007)'!A1"/>
    <hyperlink ref="F19" location="'Risk Rates (2008)'!A1" display="'Risk Rates (2008)'!A1"/>
    <hyperlink ref="G19" location="'Risk Rates (2009)'!A1" display="'Risk Rates (2009)'!A1"/>
    <hyperlink ref="H19" location="'Risk Rates (2010)'!A1" display="'Risk Rates (2010)'!A1"/>
    <hyperlink ref="I19" location="'Risk Rates (2011)'!A1" display="'Risk Rates (2011)'!A1"/>
    <hyperlink ref="J19" location="'Risk Rates (2012)'!A1" display="'Risk Rates (2012)'!A1"/>
    <hyperlink ref="K19" location="'Risk Rates (2013)'!A1" display="'Risk Rates (2013)'!A1"/>
    <hyperlink ref="C20" location="'Action Rates (2006-13)'!A1" display="2006-2013"/>
    <hyperlink ref="D20" location="'Action Rates (2006)'!A1" display="'Action Rates (2006)'!A1"/>
    <hyperlink ref="E20" location="'Action Rates (2007)'!A1" display="'Action Rates (2007)'!A1"/>
    <hyperlink ref="F20" location="'Tariff, Action, Risk (2008)'!A1" display="'Tariff, Action, Risk (2008)'!A1"/>
    <hyperlink ref="G20" location="'Action Rates (2009)'!A1" display="'Action Rates (2009)'!A1"/>
    <hyperlink ref="H20" location="'Action Rates (2010)'!A1" display="'Action Rates (2010)'!A1"/>
    <hyperlink ref="I20" location="'Action Rates (2011)'!A1" display="'Action Rates (2011)'!A1"/>
    <hyperlink ref="J20" location="'Action Rates (2012)'!A1" display="'Action Rates (2012)'!A1"/>
    <hyperlink ref="K20" location="'Action Rates (2013)'!A1" display="'Action Rates (2013)'!A1"/>
    <hyperlink ref="B26" location="'Commodity Name Concordance'!A1" display="Commodity Name Concordance"/>
    <hyperlink ref="B25" location="'Notes on Statistics'!A1" display="Notes on Statistics "/>
    <hyperlink ref="B23" location="'Import Regs (2014)'!A1" display="Import Regulations"/>
    <hyperlink ref="B24" location="'Notes on Regulation'!A1" display="Notes on Import Regulations "/>
    <hyperlink ref="B31" r:id="rId1"/>
    <hyperlink ref="B5" r:id="rId2"/>
    <hyperlink ref="B4" r:id="rId3"/>
    <hyperlink ref="B6" r:id="rId4"/>
    <hyperlink ref="B9" location="'Summary of Production and Trade'!A1" display="'Summary of Production and Trade'!A1"/>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G25" sqref="G25"/>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140625" style="1" bestFit="1" customWidth="1"/>
    <col min="6" max="6" width="15.140625" style="1" bestFit="1" customWidth="1"/>
    <col min="7" max="7" width="7.14062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
        <v>1024</v>
      </c>
    </row>
    <row r="3" spans="1:12" x14ac:dyDescent="0.25">
      <c r="B3" s="2"/>
      <c r="F3" s="143" t="s">
        <v>14</v>
      </c>
      <c r="G3" s="143"/>
      <c r="H3" s="143"/>
      <c r="I3" s="143"/>
      <c r="J3" s="143"/>
      <c r="K3" s="143"/>
      <c r="L3" s="143"/>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1015</v>
      </c>
      <c r="C5" s="3">
        <v>15.225</v>
      </c>
      <c r="D5" s="3">
        <v>0</v>
      </c>
      <c r="E5" s="6">
        <v>0</v>
      </c>
      <c r="F5" s="13" t="s">
        <v>98</v>
      </c>
      <c r="G5" s="13" t="s">
        <v>98</v>
      </c>
      <c r="H5" s="13" t="s">
        <v>98</v>
      </c>
      <c r="I5" s="13" t="s">
        <v>98</v>
      </c>
      <c r="J5" s="13" t="s">
        <v>98</v>
      </c>
      <c r="K5" s="13" t="s">
        <v>98</v>
      </c>
    </row>
    <row r="6" spans="1:12" x14ac:dyDescent="0.25">
      <c r="A6" s="1">
        <v>2</v>
      </c>
      <c r="B6" s="1" t="s">
        <v>99</v>
      </c>
      <c r="C6" s="3">
        <v>0</v>
      </c>
      <c r="D6" s="3">
        <v>0</v>
      </c>
      <c r="E6" s="6">
        <v>0</v>
      </c>
      <c r="F6" s="13" t="s">
        <v>98</v>
      </c>
      <c r="G6" s="13" t="s">
        <v>98</v>
      </c>
      <c r="H6" s="13" t="s">
        <v>98</v>
      </c>
      <c r="I6" s="13" t="s">
        <v>98</v>
      </c>
      <c r="J6" s="13" t="s">
        <v>98</v>
      </c>
      <c r="K6" s="13" t="s">
        <v>98</v>
      </c>
    </row>
    <row r="7" spans="1:12" x14ac:dyDescent="0.25">
      <c r="A7" s="1">
        <v>3</v>
      </c>
      <c r="B7" s="1" t="s">
        <v>100</v>
      </c>
      <c r="C7" s="3">
        <v>3727.4340000000002</v>
      </c>
      <c r="D7" s="3">
        <v>1.44</v>
      </c>
      <c r="E7" s="6">
        <v>0</v>
      </c>
      <c r="F7" s="13" t="s">
        <v>98</v>
      </c>
      <c r="G7" s="13" t="s">
        <v>98</v>
      </c>
      <c r="H7" s="13" t="s">
        <v>98</v>
      </c>
      <c r="I7" s="13" t="s">
        <v>98</v>
      </c>
      <c r="J7" s="13" t="s">
        <v>98</v>
      </c>
      <c r="K7" s="13" t="s">
        <v>98</v>
      </c>
    </row>
    <row r="8" spans="1:12" x14ac:dyDescent="0.25">
      <c r="A8" s="1">
        <v>4</v>
      </c>
      <c r="B8" s="1" t="s">
        <v>106</v>
      </c>
      <c r="C8" s="3">
        <v>219.19499999999999</v>
      </c>
      <c r="D8" s="3">
        <v>72.019000000000005</v>
      </c>
      <c r="E8" s="6">
        <v>0.10876645648812182</v>
      </c>
      <c r="F8" s="13">
        <v>1</v>
      </c>
      <c r="G8" s="13">
        <v>0</v>
      </c>
      <c r="H8" s="13">
        <v>0</v>
      </c>
      <c r="I8" s="13">
        <v>0</v>
      </c>
      <c r="J8" s="13">
        <v>0</v>
      </c>
      <c r="K8" s="13">
        <v>0</v>
      </c>
    </row>
    <row r="9" spans="1:12" x14ac:dyDescent="0.25">
      <c r="A9" s="1">
        <v>5</v>
      </c>
      <c r="B9" s="1" t="s">
        <v>121</v>
      </c>
      <c r="C9" s="3">
        <v>290.22000000000003</v>
      </c>
      <c r="D9" s="3">
        <v>0</v>
      </c>
      <c r="E9" s="6">
        <v>0</v>
      </c>
      <c r="F9" s="6" t="s">
        <v>98</v>
      </c>
      <c r="G9" s="6" t="s">
        <v>98</v>
      </c>
      <c r="H9" s="6" t="s">
        <v>98</v>
      </c>
      <c r="I9" s="6" t="s">
        <v>98</v>
      </c>
      <c r="J9" s="6" t="s">
        <v>98</v>
      </c>
      <c r="K9" s="6" t="s">
        <v>98</v>
      </c>
    </row>
    <row r="10" spans="1:12" x14ac:dyDescent="0.25">
      <c r="A10" s="1" t="s">
        <v>98</v>
      </c>
      <c r="B10" s="1" t="s">
        <v>98</v>
      </c>
      <c r="C10" s="3" t="s">
        <v>98</v>
      </c>
      <c r="D10" s="3" t="s">
        <v>98</v>
      </c>
      <c r="E10" s="6" t="s">
        <v>98</v>
      </c>
      <c r="F10" s="6" t="s">
        <v>98</v>
      </c>
      <c r="G10" s="6" t="s">
        <v>98</v>
      </c>
      <c r="H10" s="6" t="s">
        <v>98</v>
      </c>
      <c r="I10" s="6" t="s">
        <v>98</v>
      </c>
      <c r="J10" s="6" t="s">
        <v>98</v>
      </c>
      <c r="K10" s="6" t="s">
        <v>98</v>
      </c>
    </row>
    <row r="11" spans="1:12" x14ac:dyDescent="0.25">
      <c r="A11" s="1" t="s">
        <v>98</v>
      </c>
      <c r="B11" s="1" t="s">
        <v>98</v>
      </c>
      <c r="C11" s="3" t="s">
        <v>98</v>
      </c>
      <c r="D11" s="3" t="s">
        <v>98</v>
      </c>
      <c r="E11" s="6" t="s">
        <v>98</v>
      </c>
      <c r="F11" s="6" t="s">
        <v>98</v>
      </c>
      <c r="G11" s="6" t="s">
        <v>98</v>
      </c>
      <c r="H11" s="6" t="s">
        <v>98</v>
      </c>
      <c r="I11" s="6" t="s">
        <v>98</v>
      </c>
      <c r="J11" s="6" t="s">
        <v>98</v>
      </c>
      <c r="K11" s="6" t="s">
        <v>98</v>
      </c>
    </row>
    <row r="12" spans="1:12" x14ac:dyDescent="0.25">
      <c r="A12" s="1" t="s">
        <v>98</v>
      </c>
      <c r="B12" s="1" t="s">
        <v>98</v>
      </c>
      <c r="C12" s="3" t="s">
        <v>98</v>
      </c>
      <c r="D12" s="3" t="s">
        <v>98</v>
      </c>
      <c r="E12" s="6" t="s">
        <v>98</v>
      </c>
      <c r="F12" s="6" t="s">
        <v>98</v>
      </c>
      <c r="G12" s="6" t="s">
        <v>98</v>
      </c>
      <c r="H12" s="6" t="s">
        <v>98</v>
      </c>
      <c r="I12" s="6" t="s">
        <v>98</v>
      </c>
      <c r="J12" s="6" t="s">
        <v>98</v>
      </c>
      <c r="K12" s="6" t="s">
        <v>98</v>
      </c>
    </row>
    <row r="13" spans="1:12" x14ac:dyDescent="0.25">
      <c r="A13" s="1" t="s">
        <v>98</v>
      </c>
      <c r="B13" s="1" t="s">
        <v>98</v>
      </c>
      <c r="C13" s="3" t="s">
        <v>98</v>
      </c>
      <c r="D13" s="3" t="s">
        <v>98</v>
      </c>
      <c r="E13" s="6" t="s">
        <v>98</v>
      </c>
      <c r="F13" s="6" t="s">
        <v>98</v>
      </c>
      <c r="G13" s="6" t="s">
        <v>98</v>
      </c>
      <c r="H13" s="6" t="s">
        <v>98</v>
      </c>
      <c r="I13" s="6" t="s">
        <v>98</v>
      </c>
      <c r="J13" s="6" t="s">
        <v>98</v>
      </c>
      <c r="K13" s="6" t="s">
        <v>98</v>
      </c>
    </row>
    <row r="14" spans="1:12" x14ac:dyDescent="0.25">
      <c r="A14" s="1" t="s">
        <v>98</v>
      </c>
      <c r="B14" s="1" t="s">
        <v>98</v>
      </c>
      <c r="C14" s="3" t="s">
        <v>98</v>
      </c>
      <c r="D14" s="3" t="s">
        <v>98</v>
      </c>
      <c r="E14" s="6" t="s">
        <v>98</v>
      </c>
      <c r="F14" s="6" t="s">
        <v>98</v>
      </c>
      <c r="G14" s="6" t="s">
        <v>98</v>
      </c>
      <c r="H14" s="6" t="s">
        <v>98</v>
      </c>
      <c r="I14" s="6" t="s">
        <v>98</v>
      </c>
      <c r="J14" s="6" t="s">
        <v>98</v>
      </c>
      <c r="K14" s="6" t="s">
        <v>98</v>
      </c>
    </row>
    <row r="15" spans="1:12" x14ac:dyDescent="0.25">
      <c r="A15" s="1" t="s">
        <v>98</v>
      </c>
      <c r="B15" s="1" t="s">
        <v>98</v>
      </c>
      <c r="E15" s="6"/>
      <c r="F15" s="6"/>
    </row>
  </sheetData>
  <mergeCells count="1">
    <mergeCell ref="F3:L3"/>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H24" sqref="H24"/>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140625" style="1" bestFit="1" customWidth="1"/>
    <col min="6" max="6" width="15.140625" style="1" bestFit="1" customWidth="1"/>
    <col min="7" max="7" width="7.14062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CONCATENATE(Key!D2,Key!A1," (",Key!B9,")")</f>
        <v>Disaggregated Action Rates: Apricot (2013)</v>
      </c>
    </row>
    <row r="3" spans="1:12" x14ac:dyDescent="0.25">
      <c r="B3" s="2"/>
      <c r="F3" s="143" t="s">
        <v>14</v>
      </c>
      <c r="G3" s="143"/>
      <c r="H3" s="143"/>
      <c r="I3" s="143"/>
      <c r="J3" s="143"/>
      <c r="K3" s="143"/>
      <c r="L3" s="143"/>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1015</v>
      </c>
      <c r="C5" s="3">
        <v>125.622</v>
      </c>
      <c r="D5" s="3">
        <v>0</v>
      </c>
      <c r="E5" s="6">
        <v>0</v>
      </c>
      <c r="F5" s="13" t="s">
        <v>98</v>
      </c>
      <c r="G5" s="13" t="s">
        <v>98</v>
      </c>
      <c r="H5" s="13" t="s">
        <v>98</v>
      </c>
      <c r="I5" s="13" t="s">
        <v>98</v>
      </c>
      <c r="J5" s="13" t="s">
        <v>98</v>
      </c>
      <c r="K5" s="13" t="s">
        <v>98</v>
      </c>
    </row>
    <row r="6" spans="1:12" x14ac:dyDescent="0.25">
      <c r="A6" s="1">
        <v>2</v>
      </c>
      <c r="B6" s="1" t="s">
        <v>99</v>
      </c>
      <c r="C6" s="3">
        <v>1207.08</v>
      </c>
      <c r="D6" s="3">
        <v>0</v>
      </c>
      <c r="E6" s="6">
        <v>0</v>
      </c>
      <c r="F6" s="13" t="s">
        <v>98</v>
      </c>
      <c r="G6" s="13" t="s">
        <v>98</v>
      </c>
      <c r="H6" s="13" t="s">
        <v>98</v>
      </c>
      <c r="I6" s="13" t="s">
        <v>98</v>
      </c>
      <c r="J6" s="13" t="s">
        <v>98</v>
      </c>
      <c r="K6" s="13" t="s">
        <v>98</v>
      </c>
    </row>
    <row r="7" spans="1:12" x14ac:dyDescent="0.25">
      <c r="A7" s="1">
        <v>3</v>
      </c>
      <c r="B7" s="1" t="s">
        <v>100</v>
      </c>
      <c r="C7" s="3">
        <v>1763.2560000000001</v>
      </c>
      <c r="D7" s="3">
        <v>4.2240000000000002</v>
      </c>
      <c r="E7" s="6">
        <v>0</v>
      </c>
      <c r="F7" s="13" t="s">
        <v>98</v>
      </c>
      <c r="G7" s="13" t="s">
        <v>98</v>
      </c>
      <c r="H7" s="13" t="s">
        <v>98</v>
      </c>
      <c r="I7" s="13" t="s">
        <v>98</v>
      </c>
      <c r="J7" s="13" t="s">
        <v>98</v>
      </c>
      <c r="K7" s="13" t="s">
        <v>98</v>
      </c>
    </row>
    <row r="8" spans="1:12" x14ac:dyDescent="0.25">
      <c r="A8" s="1">
        <v>4</v>
      </c>
      <c r="B8" s="1" t="s">
        <v>106</v>
      </c>
      <c r="C8" s="3">
        <v>237.56700000000001</v>
      </c>
      <c r="D8" s="3">
        <v>73.685000000000002</v>
      </c>
      <c r="E8" s="6">
        <v>0</v>
      </c>
      <c r="F8" s="13" t="s">
        <v>98</v>
      </c>
      <c r="G8" s="13" t="s">
        <v>98</v>
      </c>
      <c r="H8" s="13" t="s">
        <v>98</v>
      </c>
      <c r="I8" s="13" t="s">
        <v>98</v>
      </c>
      <c r="J8" s="13" t="s">
        <v>98</v>
      </c>
      <c r="K8" s="13" t="s">
        <v>98</v>
      </c>
    </row>
    <row r="9" spans="1:12" x14ac:dyDescent="0.25">
      <c r="A9" s="1">
        <v>5</v>
      </c>
      <c r="B9" s="1" t="s">
        <v>121</v>
      </c>
      <c r="C9" s="3">
        <v>2.0249999999999999</v>
      </c>
      <c r="D9" s="3">
        <v>0</v>
      </c>
      <c r="E9" s="6">
        <v>0</v>
      </c>
      <c r="F9" s="6" t="s">
        <v>98</v>
      </c>
      <c r="G9" s="6" t="s">
        <v>98</v>
      </c>
      <c r="H9" s="6" t="s">
        <v>98</v>
      </c>
      <c r="I9" s="6" t="s">
        <v>98</v>
      </c>
      <c r="J9" s="6" t="s">
        <v>98</v>
      </c>
      <c r="K9" s="6" t="s">
        <v>98</v>
      </c>
    </row>
    <row r="10" spans="1:12" x14ac:dyDescent="0.25">
      <c r="A10" s="1" t="s">
        <v>98</v>
      </c>
      <c r="B10" s="1" t="s">
        <v>98</v>
      </c>
      <c r="C10" s="3" t="s">
        <v>98</v>
      </c>
      <c r="D10" s="3" t="s">
        <v>98</v>
      </c>
      <c r="E10" s="6" t="s">
        <v>98</v>
      </c>
      <c r="F10" s="6" t="s">
        <v>98</v>
      </c>
      <c r="G10" s="6" t="s">
        <v>98</v>
      </c>
      <c r="H10" s="6" t="s">
        <v>98</v>
      </c>
      <c r="I10" s="6" t="s">
        <v>98</v>
      </c>
      <c r="J10" s="6" t="s">
        <v>98</v>
      </c>
      <c r="K10" s="6" t="s">
        <v>98</v>
      </c>
    </row>
    <row r="11" spans="1:12" x14ac:dyDescent="0.25">
      <c r="A11" s="1" t="s">
        <v>98</v>
      </c>
      <c r="B11" s="1" t="s">
        <v>98</v>
      </c>
      <c r="C11" s="3" t="s">
        <v>98</v>
      </c>
      <c r="D11" s="3" t="s">
        <v>98</v>
      </c>
      <c r="E11" s="6" t="s">
        <v>98</v>
      </c>
      <c r="F11" s="6" t="s">
        <v>98</v>
      </c>
      <c r="G11" s="6" t="s">
        <v>98</v>
      </c>
      <c r="H11" s="6" t="s">
        <v>98</v>
      </c>
      <c r="I11" s="6" t="s">
        <v>98</v>
      </c>
      <c r="J11" s="6" t="s">
        <v>98</v>
      </c>
      <c r="K11" s="6" t="s">
        <v>98</v>
      </c>
    </row>
    <row r="12" spans="1:12" x14ac:dyDescent="0.25">
      <c r="A12" s="1" t="s">
        <v>98</v>
      </c>
      <c r="B12" s="1" t="s">
        <v>98</v>
      </c>
      <c r="C12" s="3" t="s">
        <v>98</v>
      </c>
      <c r="D12" s="3" t="s">
        <v>98</v>
      </c>
      <c r="E12" s="6" t="s">
        <v>98</v>
      </c>
      <c r="F12" s="6" t="s">
        <v>98</v>
      </c>
      <c r="G12" s="6" t="s">
        <v>98</v>
      </c>
      <c r="H12" s="6" t="s">
        <v>98</v>
      </c>
      <c r="I12" s="6" t="s">
        <v>98</v>
      </c>
      <c r="J12" s="6" t="s">
        <v>98</v>
      </c>
      <c r="K12" s="6" t="s">
        <v>98</v>
      </c>
    </row>
    <row r="13" spans="1:12" x14ac:dyDescent="0.25">
      <c r="A13" s="1" t="s">
        <v>98</v>
      </c>
      <c r="B13" s="1" t="s">
        <v>98</v>
      </c>
      <c r="C13" s="3" t="s">
        <v>98</v>
      </c>
      <c r="D13" s="3" t="s">
        <v>98</v>
      </c>
      <c r="E13" s="6" t="s">
        <v>98</v>
      </c>
      <c r="F13" s="6" t="s">
        <v>98</v>
      </c>
      <c r="G13" s="6" t="s">
        <v>98</v>
      </c>
      <c r="H13" s="6" t="s">
        <v>98</v>
      </c>
      <c r="I13" s="6" t="s">
        <v>98</v>
      </c>
      <c r="J13" s="6" t="s">
        <v>98</v>
      </c>
      <c r="K13" s="6" t="s">
        <v>98</v>
      </c>
    </row>
    <row r="14" spans="1:12" x14ac:dyDescent="0.25">
      <c r="A14" s="1" t="s">
        <v>98</v>
      </c>
      <c r="B14" s="1" t="s">
        <v>98</v>
      </c>
      <c r="C14" s="3" t="s">
        <v>98</v>
      </c>
      <c r="D14" s="3" t="s">
        <v>98</v>
      </c>
      <c r="E14" s="6" t="s">
        <v>98</v>
      </c>
      <c r="F14" s="6" t="s">
        <v>98</v>
      </c>
      <c r="G14" s="6" t="s">
        <v>98</v>
      </c>
      <c r="H14" s="6" t="s">
        <v>98</v>
      </c>
      <c r="I14" s="6" t="s">
        <v>98</v>
      </c>
      <c r="J14" s="6" t="s">
        <v>98</v>
      </c>
      <c r="K14" s="6" t="s">
        <v>98</v>
      </c>
    </row>
    <row r="15" spans="1:12" x14ac:dyDescent="0.25">
      <c r="A15" s="1" t="s">
        <v>98</v>
      </c>
      <c r="B15" s="1" t="s">
        <v>98</v>
      </c>
      <c r="E15" s="6"/>
      <c r="F15" s="6"/>
    </row>
  </sheetData>
  <mergeCells count="1">
    <mergeCell ref="F3:L3"/>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H17" sqref="H17"/>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140625" style="1" bestFit="1" customWidth="1"/>
    <col min="6" max="6" width="15.140625" style="1" bestFit="1" customWidth="1"/>
    <col min="7" max="7" width="7.14062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CONCATENATE(Key!D2,Key!A1," (",Key!B9,")")</f>
        <v>Disaggregated Action Rates: Apricot (2013)</v>
      </c>
    </row>
    <row r="3" spans="1:12" x14ac:dyDescent="0.25">
      <c r="B3" s="2"/>
      <c r="F3" s="143" t="s">
        <v>14</v>
      </c>
      <c r="G3" s="143"/>
      <c r="H3" s="143"/>
      <c r="I3" s="143"/>
      <c r="J3" s="143"/>
      <c r="K3" s="143"/>
      <c r="L3" s="143"/>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1015</v>
      </c>
      <c r="C5" s="3">
        <v>28.521000000000001</v>
      </c>
      <c r="D5" s="3">
        <v>0</v>
      </c>
      <c r="E5" s="6">
        <v>0</v>
      </c>
      <c r="F5" s="13" t="s">
        <v>98</v>
      </c>
      <c r="G5" s="13" t="s">
        <v>98</v>
      </c>
      <c r="H5" s="13" t="s">
        <v>98</v>
      </c>
      <c r="I5" s="13" t="s">
        <v>98</v>
      </c>
      <c r="J5" s="13" t="s">
        <v>98</v>
      </c>
      <c r="K5" s="13" t="s">
        <v>98</v>
      </c>
    </row>
    <row r="6" spans="1:12" x14ac:dyDescent="0.25">
      <c r="A6" s="1">
        <v>2</v>
      </c>
      <c r="B6" s="1" t="s">
        <v>99</v>
      </c>
      <c r="C6" s="3">
        <v>0</v>
      </c>
      <c r="D6" s="3">
        <v>0</v>
      </c>
      <c r="E6" s="6">
        <v>0</v>
      </c>
      <c r="F6" s="13" t="s">
        <v>98</v>
      </c>
      <c r="G6" s="13" t="s">
        <v>98</v>
      </c>
      <c r="H6" s="13" t="s">
        <v>98</v>
      </c>
      <c r="I6" s="13" t="s">
        <v>98</v>
      </c>
      <c r="J6" s="13" t="s">
        <v>98</v>
      </c>
      <c r="K6" s="13" t="s">
        <v>98</v>
      </c>
    </row>
    <row r="7" spans="1:12" x14ac:dyDescent="0.25">
      <c r="A7" s="1">
        <v>3</v>
      </c>
      <c r="B7" s="1" t="s">
        <v>100</v>
      </c>
      <c r="C7" s="3">
        <v>1323.3989999999999</v>
      </c>
      <c r="D7" s="3">
        <v>1.8480000000000001</v>
      </c>
      <c r="E7" s="6">
        <v>0</v>
      </c>
      <c r="F7" s="13" t="s">
        <v>98</v>
      </c>
      <c r="G7" s="13" t="s">
        <v>98</v>
      </c>
      <c r="H7" s="13" t="s">
        <v>98</v>
      </c>
      <c r="I7" s="13" t="s">
        <v>98</v>
      </c>
      <c r="J7" s="13" t="s">
        <v>98</v>
      </c>
      <c r="K7" s="13" t="s">
        <v>98</v>
      </c>
    </row>
    <row r="8" spans="1:12" x14ac:dyDescent="0.25">
      <c r="A8" s="1">
        <v>4</v>
      </c>
      <c r="B8" s="1" t="s">
        <v>106</v>
      </c>
      <c r="C8" s="3">
        <v>171.726</v>
      </c>
      <c r="D8" s="3">
        <v>35.573999999999998</v>
      </c>
      <c r="E8" s="6">
        <v>0</v>
      </c>
      <c r="F8" s="13" t="s">
        <v>98</v>
      </c>
      <c r="G8" s="13" t="s">
        <v>98</v>
      </c>
      <c r="H8" s="13" t="s">
        <v>98</v>
      </c>
      <c r="I8" s="13" t="s">
        <v>98</v>
      </c>
      <c r="J8" s="13" t="s">
        <v>98</v>
      </c>
      <c r="K8" s="13" t="s">
        <v>98</v>
      </c>
    </row>
    <row r="9" spans="1:12" x14ac:dyDescent="0.25">
      <c r="A9" s="1">
        <v>5</v>
      </c>
      <c r="B9" s="1" t="s">
        <v>121</v>
      </c>
      <c r="C9" s="3">
        <v>0</v>
      </c>
      <c r="D9" s="3">
        <v>0</v>
      </c>
      <c r="E9" s="6">
        <v>0</v>
      </c>
      <c r="F9" s="6" t="s">
        <v>98</v>
      </c>
      <c r="G9" s="6" t="s">
        <v>98</v>
      </c>
      <c r="H9" s="6" t="s">
        <v>98</v>
      </c>
      <c r="I9" s="6" t="s">
        <v>98</v>
      </c>
      <c r="J9" s="6" t="s">
        <v>98</v>
      </c>
      <c r="K9" s="6" t="s">
        <v>98</v>
      </c>
    </row>
    <row r="10" spans="1:12" x14ac:dyDescent="0.25">
      <c r="A10" s="1" t="s">
        <v>98</v>
      </c>
      <c r="B10" s="1" t="s">
        <v>98</v>
      </c>
      <c r="C10" s="3" t="s">
        <v>98</v>
      </c>
      <c r="D10" s="3" t="s">
        <v>98</v>
      </c>
      <c r="E10" s="6" t="s">
        <v>98</v>
      </c>
      <c r="F10" s="6" t="s">
        <v>98</v>
      </c>
      <c r="G10" s="6" t="s">
        <v>98</v>
      </c>
      <c r="H10" s="6" t="s">
        <v>98</v>
      </c>
      <c r="I10" s="6" t="s">
        <v>98</v>
      </c>
      <c r="J10" s="6" t="s">
        <v>98</v>
      </c>
      <c r="K10" s="6" t="s">
        <v>98</v>
      </c>
    </row>
    <row r="11" spans="1:12" x14ac:dyDescent="0.25">
      <c r="A11" s="1" t="s">
        <v>98</v>
      </c>
      <c r="B11" s="1" t="s">
        <v>98</v>
      </c>
      <c r="C11" s="3" t="s">
        <v>98</v>
      </c>
      <c r="D11" s="3" t="s">
        <v>98</v>
      </c>
      <c r="E11" s="6" t="s">
        <v>98</v>
      </c>
      <c r="F11" s="6" t="s">
        <v>98</v>
      </c>
      <c r="G11" s="6" t="s">
        <v>98</v>
      </c>
      <c r="H11" s="6" t="s">
        <v>98</v>
      </c>
      <c r="I11" s="6" t="s">
        <v>98</v>
      </c>
      <c r="J11" s="6" t="s">
        <v>98</v>
      </c>
      <c r="K11" s="6" t="s">
        <v>98</v>
      </c>
    </row>
    <row r="12" spans="1:12" x14ac:dyDescent="0.25">
      <c r="A12" s="1" t="s">
        <v>98</v>
      </c>
      <c r="B12" s="1" t="s">
        <v>98</v>
      </c>
      <c r="C12" s="3" t="s">
        <v>98</v>
      </c>
      <c r="D12" s="3" t="s">
        <v>98</v>
      </c>
      <c r="E12" s="6" t="s">
        <v>98</v>
      </c>
      <c r="F12" s="6" t="s">
        <v>98</v>
      </c>
      <c r="G12" s="6" t="s">
        <v>98</v>
      </c>
      <c r="H12" s="6" t="s">
        <v>98</v>
      </c>
      <c r="I12" s="6" t="s">
        <v>98</v>
      </c>
      <c r="J12" s="6" t="s">
        <v>98</v>
      </c>
      <c r="K12" s="6" t="s">
        <v>98</v>
      </c>
    </row>
    <row r="13" spans="1:12" x14ac:dyDescent="0.25">
      <c r="A13" s="1" t="s">
        <v>98</v>
      </c>
      <c r="B13" s="1" t="s">
        <v>98</v>
      </c>
      <c r="C13" s="3" t="s">
        <v>98</v>
      </c>
      <c r="D13" s="3" t="s">
        <v>98</v>
      </c>
      <c r="E13" s="6" t="s">
        <v>98</v>
      </c>
      <c r="F13" s="6" t="s">
        <v>98</v>
      </c>
      <c r="G13" s="6" t="s">
        <v>98</v>
      </c>
      <c r="H13" s="6" t="s">
        <v>98</v>
      </c>
      <c r="I13" s="6" t="s">
        <v>98</v>
      </c>
      <c r="J13" s="6" t="s">
        <v>98</v>
      </c>
      <c r="K13" s="6" t="s">
        <v>98</v>
      </c>
    </row>
    <row r="14" spans="1:12" x14ac:dyDescent="0.25">
      <c r="A14" s="1" t="s">
        <v>98</v>
      </c>
      <c r="B14" s="1" t="s">
        <v>98</v>
      </c>
      <c r="C14" s="3" t="s">
        <v>98</v>
      </c>
      <c r="D14" s="3" t="s">
        <v>98</v>
      </c>
      <c r="E14" s="6" t="s">
        <v>98</v>
      </c>
      <c r="F14" s="6" t="s">
        <v>98</v>
      </c>
      <c r="G14" s="6" t="s">
        <v>98</v>
      </c>
      <c r="H14" s="6" t="s">
        <v>98</v>
      </c>
      <c r="I14" s="6" t="s">
        <v>98</v>
      </c>
      <c r="J14" s="6" t="s">
        <v>98</v>
      </c>
      <c r="K14" s="6" t="s">
        <v>98</v>
      </c>
    </row>
    <row r="15" spans="1:12" x14ac:dyDescent="0.25">
      <c r="A15" s="1" t="s">
        <v>98</v>
      </c>
      <c r="B15" s="1" t="s">
        <v>98</v>
      </c>
      <c r="E15" s="6"/>
      <c r="F15" s="6"/>
    </row>
  </sheetData>
  <mergeCells count="1">
    <mergeCell ref="F3:L3"/>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7" tint="0.59999389629810485"/>
  </sheetPr>
  <dimension ref="A1:W14"/>
  <sheetViews>
    <sheetView workbookViewId="0">
      <selection activeCell="N20" sqref="N20"/>
    </sheetView>
  </sheetViews>
  <sheetFormatPr defaultRowHeight="15" x14ac:dyDescent="0.25"/>
  <cols>
    <col min="1" max="1" width="26" style="1" bestFit="1" customWidth="1"/>
    <col min="2" max="2" width="14.28515625" style="1" bestFit="1" customWidth="1"/>
    <col min="3" max="20" width="6.42578125" style="1" bestFit="1" customWidth="1"/>
    <col min="21" max="21" width="70.5703125" style="1" bestFit="1" customWidth="1"/>
    <col min="22" max="16384" width="9.140625" style="1"/>
  </cols>
  <sheetData>
    <row r="1" spans="1:23" s="85" customFormat="1" ht="158.25" customHeight="1" thickBot="1" x14ac:dyDescent="0.3">
      <c r="A1" s="77" t="s">
        <v>0</v>
      </c>
      <c r="B1" s="78" t="s">
        <v>73</v>
      </c>
      <c r="C1" s="79" t="s">
        <v>74</v>
      </c>
      <c r="D1" s="79" t="s">
        <v>75</v>
      </c>
      <c r="E1" s="79" t="s">
        <v>76</v>
      </c>
      <c r="F1" s="79" t="s">
        <v>77</v>
      </c>
      <c r="G1" s="79" t="s">
        <v>78</v>
      </c>
      <c r="H1" s="79" t="s">
        <v>79</v>
      </c>
      <c r="I1" s="79" t="s">
        <v>80</v>
      </c>
      <c r="J1" s="79" t="s">
        <v>81</v>
      </c>
      <c r="K1" s="80" t="s">
        <v>82</v>
      </c>
      <c r="L1" s="81" t="s">
        <v>83</v>
      </c>
      <c r="M1" s="81" t="s">
        <v>84</v>
      </c>
      <c r="N1" s="81" t="s">
        <v>85</v>
      </c>
      <c r="O1" s="81" t="s">
        <v>86</v>
      </c>
      <c r="P1" s="81" t="s">
        <v>87</v>
      </c>
      <c r="Q1" s="81" t="s">
        <v>88</v>
      </c>
      <c r="R1" s="81" t="s">
        <v>89</v>
      </c>
      <c r="S1" s="81" t="s">
        <v>90</v>
      </c>
      <c r="T1" s="82" t="s">
        <v>91</v>
      </c>
      <c r="U1" s="83" t="s">
        <v>92</v>
      </c>
      <c r="V1" s="84"/>
      <c r="W1" s="84"/>
    </row>
    <row r="2" spans="1:23" x14ac:dyDescent="0.25">
      <c r="A2" s="86" t="s">
        <v>93</v>
      </c>
      <c r="B2" s="87" t="s">
        <v>94</v>
      </c>
      <c r="C2" s="88" t="s">
        <v>95</v>
      </c>
      <c r="D2" s="88"/>
      <c r="E2" s="88"/>
      <c r="F2" s="88"/>
      <c r="G2" s="88" t="s">
        <v>95</v>
      </c>
      <c r="H2" s="88" t="s">
        <v>95</v>
      </c>
      <c r="I2" s="88"/>
      <c r="J2" s="89" t="s">
        <v>95</v>
      </c>
      <c r="K2" s="87"/>
      <c r="L2" s="88"/>
      <c r="M2" s="88"/>
      <c r="N2" s="88"/>
      <c r="O2" s="88"/>
      <c r="P2" s="88"/>
      <c r="Q2" s="88">
        <v>1</v>
      </c>
      <c r="R2" s="88"/>
      <c r="S2" s="88"/>
      <c r="T2" s="89"/>
      <c r="U2" s="90"/>
    </row>
    <row r="3" spans="1:23" x14ac:dyDescent="0.25">
      <c r="A3" s="91" t="s">
        <v>96</v>
      </c>
      <c r="B3" s="92" t="s">
        <v>97</v>
      </c>
      <c r="C3" s="93" t="s">
        <v>95</v>
      </c>
      <c r="D3" s="93"/>
      <c r="E3" s="93"/>
      <c r="F3" s="93"/>
      <c r="G3" s="93"/>
      <c r="H3" s="93" t="s">
        <v>98</v>
      </c>
      <c r="I3" s="93"/>
      <c r="J3" s="94"/>
      <c r="K3" s="92"/>
      <c r="L3" s="93"/>
      <c r="M3" s="93"/>
      <c r="N3" s="93"/>
      <c r="O3" s="93"/>
      <c r="P3" s="93"/>
      <c r="Q3" s="93"/>
      <c r="R3" s="93"/>
      <c r="S3" s="93"/>
      <c r="T3" s="94"/>
      <c r="U3" s="91"/>
    </row>
    <row r="4" spans="1:23" x14ac:dyDescent="0.25">
      <c r="A4" s="91" t="s">
        <v>99</v>
      </c>
      <c r="B4" s="92" t="s">
        <v>94</v>
      </c>
      <c r="C4" s="93" t="s">
        <v>95</v>
      </c>
      <c r="D4" s="93"/>
      <c r="E4" s="93"/>
      <c r="F4" s="93"/>
      <c r="G4" s="93"/>
      <c r="H4" s="93" t="s">
        <v>98</v>
      </c>
      <c r="I4" s="93"/>
      <c r="J4" s="94"/>
      <c r="K4" s="92"/>
      <c r="L4" s="93"/>
      <c r="M4" s="93"/>
      <c r="N4" s="93"/>
      <c r="O4" s="93"/>
      <c r="P4" s="93"/>
      <c r="Q4" s="93"/>
      <c r="R4" s="93"/>
      <c r="S4" s="93"/>
      <c r="T4" s="94"/>
      <c r="U4" s="91"/>
    </row>
    <row r="5" spans="1:23" x14ac:dyDescent="0.25">
      <c r="A5" s="91" t="s">
        <v>100</v>
      </c>
      <c r="B5" s="92" t="s">
        <v>94</v>
      </c>
      <c r="C5" s="93" t="s">
        <v>95</v>
      </c>
      <c r="D5" s="93"/>
      <c r="E5" s="93"/>
      <c r="F5" s="93" t="s">
        <v>95</v>
      </c>
      <c r="G5" s="93" t="s">
        <v>95</v>
      </c>
      <c r="H5" s="93" t="s">
        <v>95</v>
      </c>
      <c r="I5" s="93"/>
      <c r="J5" s="94" t="s">
        <v>95</v>
      </c>
      <c r="K5" s="92">
        <v>1</v>
      </c>
      <c r="L5" s="93"/>
      <c r="M5" s="93"/>
      <c r="N5" s="93"/>
      <c r="O5" s="93"/>
      <c r="P5" s="93"/>
      <c r="Q5" s="93"/>
      <c r="R5" s="93"/>
      <c r="S5" s="93"/>
      <c r="T5" s="94"/>
      <c r="U5" s="91"/>
    </row>
    <row r="6" spans="1:23" x14ac:dyDescent="0.25">
      <c r="A6" s="91" t="s">
        <v>101</v>
      </c>
      <c r="B6" s="92" t="s">
        <v>94</v>
      </c>
      <c r="C6" s="93" t="s">
        <v>95</v>
      </c>
      <c r="D6" s="93"/>
      <c r="E6" s="93"/>
      <c r="F6" s="93"/>
      <c r="G6" s="93"/>
      <c r="H6" s="93" t="s">
        <v>95</v>
      </c>
      <c r="I6" s="93"/>
      <c r="J6" s="94"/>
      <c r="K6" s="92"/>
      <c r="L6" s="93"/>
      <c r="M6" s="93"/>
      <c r="N6" s="93"/>
      <c r="O6" s="93"/>
      <c r="P6" s="93"/>
      <c r="Q6" s="93">
        <v>1</v>
      </c>
      <c r="R6" s="93"/>
      <c r="S6" s="93"/>
      <c r="T6" s="94"/>
      <c r="U6" s="91"/>
    </row>
    <row r="7" spans="1:23" x14ac:dyDescent="0.25">
      <c r="A7" s="91" t="s">
        <v>102</v>
      </c>
      <c r="B7" s="92" t="s">
        <v>94</v>
      </c>
      <c r="C7" s="93" t="s">
        <v>95</v>
      </c>
      <c r="D7" s="93"/>
      <c r="E7" s="93"/>
      <c r="F7" s="93"/>
      <c r="G7" s="93"/>
      <c r="H7" s="93" t="s">
        <v>95</v>
      </c>
      <c r="I7" s="93"/>
      <c r="J7" s="94"/>
      <c r="K7" s="92"/>
      <c r="L7" s="93"/>
      <c r="M7" s="93"/>
      <c r="N7" s="93"/>
      <c r="O7" s="93"/>
      <c r="P7" s="93"/>
      <c r="Q7" s="93">
        <v>1</v>
      </c>
      <c r="R7" s="93">
        <v>1</v>
      </c>
      <c r="S7" s="93"/>
      <c r="T7" s="94"/>
      <c r="U7" s="91"/>
    </row>
    <row r="8" spans="1:23" x14ac:dyDescent="0.25">
      <c r="A8" s="91" t="s">
        <v>103</v>
      </c>
      <c r="B8" s="92" t="s">
        <v>94</v>
      </c>
      <c r="C8" s="93" t="s">
        <v>95</v>
      </c>
      <c r="D8" s="93"/>
      <c r="E8" s="93" t="s">
        <v>95</v>
      </c>
      <c r="F8" s="93" t="s">
        <v>95</v>
      </c>
      <c r="G8" s="93"/>
      <c r="H8" s="93" t="s">
        <v>98</v>
      </c>
      <c r="I8" s="93"/>
      <c r="J8" s="94"/>
      <c r="K8" s="92"/>
      <c r="L8" s="93"/>
      <c r="M8" s="93"/>
      <c r="N8" s="93"/>
      <c r="O8" s="93"/>
      <c r="P8" s="93"/>
      <c r="Q8" s="93"/>
      <c r="R8" s="93"/>
      <c r="S8" s="93"/>
      <c r="T8" s="94"/>
      <c r="U8" s="91" t="s">
        <v>104</v>
      </c>
    </row>
    <row r="9" spans="1:23" x14ac:dyDescent="0.25">
      <c r="A9" s="91" t="s">
        <v>105</v>
      </c>
      <c r="B9" s="92" t="s">
        <v>94</v>
      </c>
      <c r="C9" s="93" t="s">
        <v>95</v>
      </c>
      <c r="D9" s="93"/>
      <c r="E9" s="93"/>
      <c r="F9" s="93"/>
      <c r="G9" s="93"/>
      <c r="H9" s="93" t="s">
        <v>95</v>
      </c>
      <c r="I9" s="93"/>
      <c r="J9" s="94"/>
      <c r="K9" s="92"/>
      <c r="L9" s="93"/>
      <c r="M9" s="93"/>
      <c r="N9" s="93"/>
      <c r="O9" s="93"/>
      <c r="P9" s="93"/>
      <c r="Q9" s="93">
        <v>1</v>
      </c>
      <c r="R9" s="93">
        <v>1</v>
      </c>
      <c r="S9" s="93"/>
      <c r="T9" s="94"/>
      <c r="U9" s="91"/>
    </row>
    <row r="10" spans="1:23" x14ac:dyDescent="0.25">
      <c r="A10" s="91" t="s">
        <v>106</v>
      </c>
      <c r="B10" s="92" t="s">
        <v>94</v>
      </c>
      <c r="C10" s="93" t="s">
        <v>95</v>
      </c>
      <c r="D10" s="93"/>
      <c r="E10" s="93"/>
      <c r="F10" s="93" t="s">
        <v>95</v>
      </c>
      <c r="G10" s="93"/>
      <c r="H10" s="93" t="s">
        <v>98</v>
      </c>
      <c r="I10" s="93"/>
      <c r="J10" s="94"/>
      <c r="K10" s="92"/>
      <c r="L10" s="93"/>
      <c r="M10" s="93"/>
      <c r="N10" s="93"/>
      <c r="O10" s="93"/>
      <c r="P10" s="93"/>
      <c r="Q10" s="93"/>
      <c r="R10" s="93"/>
      <c r="S10" s="93"/>
      <c r="T10" s="94"/>
      <c r="U10" s="91"/>
    </row>
    <row r="11" spans="1:23" x14ac:dyDescent="0.25">
      <c r="A11" s="91" t="s">
        <v>107</v>
      </c>
      <c r="B11" s="92" t="s">
        <v>108</v>
      </c>
      <c r="C11" s="93" t="s">
        <v>95</v>
      </c>
      <c r="D11" s="93"/>
      <c r="E11" s="93"/>
      <c r="F11" s="93" t="s">
        <v>95</v>
      </c>
      <c r="G11" s="93" t="s">
        <v>95</v>
      </c>
      <c r="H11" s="93" t="s">
        <v>95</v>
      </c>
      <c r="I11" s="93"/>
      <c r="J11" s="94" t="s">
        <v>95</v>
      </c>
      <c r="K11" s="92"/>
      <c r="L11" s="93"/>
      <c r="M11" s="93"/>
      <c r="N11" s="93"/>
      <c r="O11" s="93"/>
      <c r="P11" s="93"/>
      <c r="Q11" s="93">
        <v>1</v>
      </c>
      <c r="R11" s="93"/>
      <c r="S11" s="93"/>
      <c r="T11" s="94"/>
      <c r="U11" s="91"/>
    </row>
    <row r="12" spans="1:23" x14ac:dyDescent="0.25">
      <c r="A12" s="91" t="s">
        <v>109</v>
      </c>
      <c r="B12" s="92" t="s">
        <v>94</v>
      </c>
      <c r="C12" s="93" t="s">
        <v>95</v>
      </c>
      <c r="D12" s="93"/>
      <c r="E12" s="93" t="s">
        <v>95</v>
      </c>
      <c r="F12" s="93" t="s">
        <v>95</v>
      </c>
      <c r="G12" s="93"/>
      <c r="H12" s="93" t="s">
        <v>95</v>
      </c>
      <c r="I12" s="93"/>
      <c r="J12" s="94" t="s">
        <v>95</v>
      </c>
      <c r="K12" s="92"/>
      <c r="L12" s="93"/>
      <c r="M12" s="93"/>
      <c r="N12" s="93"/>
      <c r="O12" s="93"/>
      <c r="P12" s="93"/>
      <c r="Q12" s="93">
        <v>1</v>
      </c>
      <c r="R12" s="93"/>
      <c r="S12" s="93"/>
      <c r="T12" s="94"/>
      <c r="U12" s="91" t="s">
        <v>110</v>
      </c>
    </row>
    <row r="13" spans="1:23" ht="15.75" thickBot="1" x14ac:dyDescent="0.3">
      <c r="A13" s="95" t="s">
        <v>111</v>
      </c>
      <c r="B13" s="96" t="s">
        <v>94</v>
      </c>
      <c r="C13" s="97" t="s">
        <v>95</v>
      </c>
      <c r="D13" s="97"/>
      <c r="E13" s="97"/>
      <c r="F13" s="97"/>
      <c r="G13" s="97"/>
      <c r="H13" s="97" t="s">
        <v>95</v>
      </c>
      <c r="I13" s="97"/>
      <c r="J13" s="98"/>
      <c r="K13" s="96"/>
      <c r="L13" s="97"/>
      <c r="M13" s="97"/>
      <c r="N13" s="97"/>
      <c r="O13" s="97"/>
      <c r="P13" s="97"/>
      <c r="Q13" s="97">
        <v>1</v>
      </c>
      <c r="R13" s="97"/>
      <c r="S13" s="97"/>
      <c r="T13" s="98"/>
      <c r="U13" s="95"/>
    </row>
    <row r="14" spans="1:23" ht="15.75" thickBot="1" x14ac:dyDescent="0.3">
      <c r="A14" s="144" t="s">
        <v>112</v>
      </c>
      <c r="B14" s="145"/>
      <c r="C14" s="145"/>
      <c r="D14" s="145"/>
      <c r="E14" s="145"/>
      <c r="F14" s="145"/>
      <c r="G14" s="145"/>
      <c r="H14" s="145"/>
      <c r="I14" s="145"/>
      <c r="J14" s="145"/>
      <c r="K14" s="145"/>
      <c r="L14" s="145"/>
      <c r="M14" s="145"/>
      <c r="N14" s="145"/>
      <c r="O14" s="145"/>
      <c r="P14" s="145"/>
      <c r="Q14" s="145"/>
      <c r="R14" s="145"/>
      <c r="S14" s="145"/>
      <c r="T14" s="145"/>
      <c r="U14" s="146"/>
    </row>
  </sheetData>
  <mergeCells count="1">
    <mergeCell ref="A14:U14"/>
  </mergeCells>
  <pageMargins left="0.7" right="0.7" top="0.75" bottom="0.75" header="0.3" footer="0.3"/>
  <pageSetup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7" tint="0.59999389629810485"/>
  </sheetPr>
  <dimension ref="A1:D27"/>
  <sheetViews>
    <sheetView workbookViewId="0">
      <selection activeCell="U19" sqref="U19"/>
    </sheetView>
  </sheetViews>
  <sheetFormatPr defaultRowHeight="15" x14ac:dyDescent="0.25"/>
  <cols>
    <col min="1" max="1" width="7.85546875" style="112" customWidth="1"/>
    <col min="2" max="2" width="99.42578125" style="112" customWidth="1"/>
    <col min="3" max="16384" width="9.140625" style="112"/>
  </cols>
  <sheetData>
    <row r="1" spans="1:4" x14ac:dyDescent="0.25">
      <c r="A1" s="111" t="s">
        <v>311</v>
      </c>
    </row>
    <row r="3" spans="1:4" x14ac:dyDescent="0.25">
      <c r="A3" s="113" t="s">
        <v>312</v>
      </c>
    </row>
    <row r="4" spans="1:4" ht="75.75" customHeight="1" x14ac:dyDescent="0.25">
      <c r="A4" s="148" t="s">
        <v>313</v>
      </c>
      <c r="B4" s="148"/>
      <c r="D4" s="114"/>
    </row>
    <row r="5" spans="1:4" ht="96.75" customHeight="1" x14ac:dyDescent="0.25">
      <c r="A5" s="148" t="s">
        <v>976</v>
      </c>
      <c r="B5" s="148"/>
      <c r="D5" s="114"/>
    </row>
    <row r="6" spans="1:4" ht="61.5" customHeight="1" x14ac:dyDescent="0.25">
      <c r="A6" s="148" t="s">
        <v>314</v>
      </c>
      <c r="B6" s="148"/>
      <c r="D6" s="114"/>
    </row>
    <row r="7" spans="1:4" ht="21.75" customHeight="1" x14ac:dyDescent="0.25">
      <c r="A7" s="115"/>
    </row>
    <row r="8" spans="1:4" x14ac:dyDescent="0.25">
      <c r="A8" s="113" t="s">
        <v>315</v>
      </c>
    </row>
    <row r="9" spans="1:4" s="116" customFormat="1" ht="77.25" customHeight="1" x14ac:dyDescent="0.25">
      <c r="A9" s="147" t="s">
        <v>977</v>
      </c>
      <c r="B9" s="147"/>
    </row>
    <row r="10" spans="1:4" s="116" customFormat="1" ht="60.75" customHeight="1" x14ac:dyDescent="0.25">
      <c r="A10" s="147" t="s">
        <v>978</v>
      </c>
      <c r="B10" s="147"/>
    </row>
    <row r="11" spans="1:4" s="116" customFormat="1" ht="58.5" customHeight="1" x14ac:dyDescent="0.25">
      <c r="A11" s="147" t="s">
        <v>979</v>
      </c>
      <c r="B11" s="147"/>
    </row>
    <row r="12" spans="1:4" s="116" customFormat="1" ht="76.5" customHeight="1" x14ac:dyDescent="0.25">
      <c r="A12" s="147" t="s">
        <v>980</v>
      </c>
      <c r="B12" s="147"/>
    </row>
    <row r="13" spans="1:4" s="116" customFormat="1" ht="57.75" customHeight="1" x14ac:dyDescent="0.25">
      <c r="A13" s="147" t="s">
        <v>981</v>
      </c>
      <c r="B13" s="147"/>
    </row>
    <row r="14" spans="1:4" s="116" customFormat="1" ht="37.5" customHeight="1" x14ac:dyDescent="0.25">
      <c r="A14" s="147" t="s">
        <v>982</v>
      </c>
      <c r="B14" s="147"/>
    </row>
    <row r="15" spans="1:4" s="116" customFormat="1" ht="39" customHeight="1" x14ac:dyDescent="0.25">
      <c r="A15" s="147" t="s">
        <v>983</v>
      </c>
      <c r="B15" s="147"/>
    </row>
    <row r="16" spans="1:4" s="116" customFormat="1" ht="38.25" customHeight="1" x14ac:dyDescent="0.25">
      <c r="A16" s="147" t="s">
        <v>984</v>
      </c>
      <c r="B16" s="147"/>
    </row>
    <row r="17" spans="1:2" s="116" customFormat="1" ht="43.5" customHeight="1" x14ac:dyDescent="0.25">
      <c r="A17" s="147" t="s">
        <v>985</v>
      </c>
      <c r="B17" s="147"/>
    </row>
    <row r="18" spans="1:2" x14ac:dyDescent="0.25">
      <c r="B18" s="117" t="s">
        <v>986</v>
      </c>
    </row>
    <row r="19" spans="1:2" ht="30" x14ac:dyDescent="0.25">
      <c r="B19" s="117" t="s">
        <v>987</v>
      </c>
    </row>
    <row r="20" spans="1:2" ht="30" x14ac:dyDescent="0.25">
      <c r="B20" s="117" t="s">
        <v>988</v>
      </c>
    </row>
    <row r="21" spans="1:2" ht="30" x14ac:dyDescent="0.25">
      <c r="B21" s="117" t="s">
        <v>989</v>
      </c>
    </row>
    <row r="22" spans="1:2" x14ac:dyDescent="0.25">
      <c r="B22" s="118" t="s">
        <v>990</v>
      </c>
    </row>
    <row r="23" spans="1:2" ht="30" x14ac:dyDescent="0.25">
      <c r="B23" s="117" t="s">
        <v>991</v>
      </c>
    </row>
    <row r="24" spans="1:2" x14ac:dyDescent="0.25">
      <c r="B24" s="117" t="s">
        <v>992</v>
      </c>
    </row>
    <row r="25" spans="1:2" x14ac:dyDescent="0.25">
      <c r="B25" s="118" t="s">
        <v>993</v>
      </c>
    </row>
    <row r="26" spans="1:2" x14ac:dyDescent="0.25">
      <c r="B26" s="118" t="s">
        <v>994</v>
      </c>
    </row>
    <row r="27" spans="1:2" x14ac:dyDescent="0.25">
      <c r="B27" s="117" t="s">
        <v>995</v>
      </c>
    </row>
  </sheetData>
  <mergeCells count="12">
    <mergeCell ref="A17:B17"/>
    <mergeCell ref="A4:B4"/>
    <mergeCell ref="A5:B5"/>
    <mergeCell ref="A6:B6"/>
    <mergeCell ref="A9:B9"/>
    <mergeCell ref="A10:B10"/>
    <mergeCell ref="A11:B11"/>
    <mergeCell ref="A12:B12"/>
    <mergeCell ref="A13:B13"/>
    <mergeCell ref="A14:B14"/>
    <mergeCell ref="A15:B15"/>
    <mergeCell ref="A16:B16"/>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7" tint="0.59999389629810485"/>
  </sheetPr>
  <dimension ref="A1:G50"/>
  <sheetViews>
    <sheetView workbookViewId="0">
      <selection activeCell="K15" sqref="K15"/>
    </sheetView>
  </sheetViews>
  <sheetFormatPr defaultColWidth="35.140625" defaultRowHeight="15" x14ac:dyDescent="0.25"/>
  <cols>
    <col min="1" max="1" width="11.5703125" style="112" customWidth="1"/>
    <col min="2" max="2" width="15.85546875" style="112" bestFit="1" customWidth="1"/>
    <col min="3" max="3" width="40.7109375" style="112" customWidth="1"/>
    <col min="4" max="4" width="25.28515625" style="112" customWidth="1"/>
    <col min="5" max="5" width="15.140625" style="112" customWidth="1"/>
    <col min="6" max="6" width="11.85546875" style="112" customWidth="1"/>
    <col min="7" max="7" width="12.28515625" style="112" customWidth="1"/>
    <col min="8" max="16384" width="35.140625" style="112"/>
  </cols>
  <sheetData>
    <row r="1" spans="1:7" x14ac:dyDescent="0.25">
      <c r="A1" s="111" t="s">
        <v>56</v>
      </c>
    </row>
    <row r="2" spans="1:7" ht="15.75" thickBot="1" x14ac:dyDescent="0.3"/>
    <row r="3" spans="1:7" x14ac:dyDescent="0.25">
      <c r="A3" s="152" t="s">
        <v>316</v>
      </c>
      <c r="B3" s="153"/>
      <c r="C3" s="153"/>
      <c r="D3" s="153"/>
      <c r="E3" s="153"/>
      <c r="F3" s="153"/>
      <c r="G3" s="154"/>
    </row>
    <row r="4" spans="1:7" ht="90.75" customHeight="1" thickBot="1" x14ac:dyDescent="0.3">
      <c r="A4" s="155" t="s">
        <v>317</v>
      </c>
      <c r="B4" s="156"/>
      <c r="C4" s="156"/>
      <c r="D4" s="156"/>
      <c r="E4" s="156"/>
      <c r="F4" s="156"/>
      <c r="G4" s="157"/>
    </row>
    <row r="5" spans="1:7" x14ac:dyDescent="0.25">
      <c r="A5" s="158" t="s">
        <v>318</v>
      </c>
      <c r="B5" s="159"/>
      <c r="C5" s="159"/>
      <c r="D5" s="159"/>
      <c r="E5" s="159"/>
      <c r="F5" s="159"/>
      <c r="G5" s="160"/>
    </row>
    <row r="6" spans="1:7" ht="33.75" customHeight="1" thickBot="1" x14ac:dyDescent="0.3">
      <c r="A6" s="155" t="s">
        <v>319</v>
      </c>
      <c r="B6" s="156"/>
      <c r="C6" s="156"/>
      <c r="D6" s="156"/>
      <c r="E6" s="156"/>
      <c r="F6" s="156"/>
      <c r="G6" s="157"/>
    </row>
    <row r="7" spans="1:7" x14ac:dyDescent="0.25">
      <c r="A7" s="158" t="s">
        <v>320</v>
      </c>
      <c r="B7" s="159"/>
      <c r="C7" s="159"/>
      <c r="D7" s="159"/>
      <c r="E7" s="159"/>
      <c r="F7" s="159"/>
      <c r="G7" s="160"/>
    </row>
    <row r="8" spans="1:7" ht="34.5" customHeight="1" thickBot="1" x14ac:dyDescent="0.3">
      <c r="A8" s="155" t="s">
        <v>321</v>
      </c>
      <c r="B8" s="161"/>
      <c r="C8" s="161"/>
      <c r="D8" s="161"/>
      <c r="E8" s="161"/>
      <c r="F8" s="161"/>
      <c r="G8" s="162"/>
    </row>
    <row r="10" spans="1:7" ht="15.75" thickBot="1" x14ac:dyDescent="0.3">
      <c r="A10" s="111" t="s">
        <v>322</v>
      </c>
    </row>
    <row r="11" spans="1:7" ht="45.75" thickBot="1" x14ac:dyDescent="0.3">
      <c r="A11" s="119" t="s">
        <v>323</v>
      </c>
      <c r="B11" s="120" t="s">
        <v>324</v>
      </c>
      <c r="C11" s="121" t="s">
        <v>325</v>
      </c>
      <c r="D11" s="120" t="s">
        <v>326</v>
      </c>
      <c r="E11" s="121" t="s">
        <v>327</v>
      </c>
      <c r="F11" s="120" t="s">
        <v>328</v>
      </c>
      <c r="G11" s="122" t="s">
        <v>329</v>
      </c>
    </row>
    <row r="12" spans="1:7" ht="15.75" thickBot="1" x14ac:dyDescent="0.3">
      <c r="A12" s="149" t="s">
        <v>330</v>
      </c>
      <c r="B12" s="123" t="s">
        <v>331</v>
      </c>
      <c r="C12" s="124" t="s">
        <v>332</v>
      </c>
      <c r="D12" s="123" t="s">
        <v>333</v>
      </c>
      <c r="E12" s="123" t="s">
        <v>334</v>
      </c>
      <c r="F12" s="123" t="s">
        <v>95</v>
      </c>
      <c r="G12" s="123" t="s">
        <v>128</v>
      </c>
    </row>
    <row r="13" spans="1:7" ht="45.75" thickBot="1" x14ac:dyDescent="0.3">
      <c r="A13" s="150"/>
      <c r="B13" s="123" t="s">
        <v>335</v>
      </c>
      <c r="C13" s="124" t="s">
        <v>336</v>
      </c>
      <c r="D13" s="123" t="s">
        <v>333</v>
      </c>
      <c r="E13" s="123" t="s">
        <v>334</v>
      </c>
      <c r="F13" s="123" t="s">
        <v>95</v>
      </c>
      <c r="G13" s="123" t="s">
        <v>128</v>
      </c>
    </row>
    <row r="14" spans="1:7" ht="15.75" thickBot="1" x14ac:dyDescent="0.3">
      <c r="A14" s="150"/>
      <c r="B14" s="123" t="s">
        <v>337</v>
      </c>
      <c r="C14" s="124" t="s">
        <v>338</v>
      </c>
      <c r="D14" s="123" t="s">
        <v>339</v>
      </c>
      <c r="E14" s="123" t="s">
        <v>334</v>
      </c>
      <c r="F14" s="123" t="s">
        <v>95</v>
      </c>
      <c r="G14" s="123" t="s">
        <v>128</v>
      </c>
    </row>
    <row r="15" spans="1:7" ht="15.75" thickBot="1" x14ac:dyDescent="0.3">
      <c r="A15" s="150"/>
      <c r="B15" s="123" t="s">
        <v>340</v>
      </c>
      <c r="C15" s="124" t="s">
        <v>341</v>
      </c>
      <c r="D15" s="123" t="s">
        <v>342</v>
      </c>
      <c r="E15" s="123" t="s">
        <v>334</v>
      </c>
      <c r="F15" s="123" t="s">
        <v>95</v>
      </c>
      <c r="G15" s="123" t="s">
        <v>128</v>
      </c>
    </row>
    <row r="16" spans="1:7" ht="15.75" thickBot="1" x14ac:dyDescent="0.3">
      <c r="A16" s="150"/>
      <c r="B16" s="123" t="s">
        <v>343</v>
      </c>
      <c r="C16" s="124" t="s">
        <v>344</v>
      </c>
      <c r="D16" s="123" t="s">
        <v>345</v>
      </c>
      <c r="E16" s="123" t="s">
        <v>334</v>
      </c>
      <c r="F16" s="123" t="s">
        <v>95</v>
      </c>
      <c r="G16" s="123" t="s">
        <v>128</v>
      </c>
    </row>
    <row r="17" spans="1:7" ht="15.75" thickBot="1" x14ac:dyDescent="0.3">
      <c r="A17" s="150"/>
      <c r="B17" s="123" t="s">
        <v>346</v>
      </c>
      <c r="C17" s="124" t="s">
        <v>347</v>
      </c>
      <c r="D17" s="123" t="s">
        <v>348</v>
      </c>
      <c r="E17" s="123" t="s">
        <v>334</v>
      </c>
      <c r="F17" s="123" t="s">
        <v>95</v>
      </c>
      <c r="G17" s="123" t="s">
        <v>128</v>
      </c>
    </row>
    <row r="18" spans="1:7" ht="60.75" thickBot="1" x14ac:dyDescent="0.3">
      <c r="A18" s="151"/>
      <c r="B18" s="123" t="s">
        <v>349</v>
      </c>
      <c r="C18" s="124" t="s">
        <v>350</v>
      </c>
      <c r="D18" s="123" t="s">
        <v>351</v>
      </c>
      <c r="E18" s="123" t="s">
        <v>334</v>
      </c>
      <c r="F18" s="123" t="s">
        <v>95</v>
      </c>
      <c r="G18" s="123" t="s">
        <v>128</v>
      </c>
    </row>
    <row r="19" spans="1:7" ht="15.75" thickBot="1" x14ac:dyDescent="0.3">
      <c r="A19" s="149" t="s">
        <v>352</v>
      </c>
      <c r="B19" s="123" t="s">
        <v>353</v>
      </c>
      <c r="C19" s="124" t="s">
        <v>354</v>
      </c>
      <c r="D19" s="123" t="s">
        <v>333</v>
      </c>
      <c r="E19" s="123" t="s">
        <v>355</v>
      </c>
      <c r="F19" s="123" t="s">
        <v>95</v>
      </c>
      <c r="G19" s="123" t="s">
        <v>95</v>
      </c>
    </row>
    <row r="20" spans="1:7" ht="30.75" thickBot="1" x14ac:dyDescent="0.3">
      <c r="A20" s="150"/>
      <c r="B20" s="123" t="s">
        <v>356</v>
      </c>
      <c r="C20" s="124" t="s">
        <v>357</v>
      </c>
      <c r="D20" s="123" t="s">
        <v>333</v>
      </c>
      <c r="E20" s="123" t="s">
        <v>355</v>
      </c>
      <c r="F20" s="123" t="s">
        <v>95</v>
      </c>
      <c r="G20" s="123" t="s">
        <v>95</v>
      </c>
    </row>
    <row r="21" spans="1:7" ht="15.75" thickBot="1" x14ac:dyDescent="0.3">
      <c r="A21" s="150"/>
      <c r="B21" s="123" t="s">
        <v>358</v>
      </c>
      <c r="C21" s="124" t="s">
        <v>359</v>
      </c>
      <c r="D21" s="123" t="s">
        <v>339</v>
      </c>
      <c r="E21" s="123" t="s">
        <v>355</v>
      </c>
      <c r="F21" s="123" t="s">
        <v>95</v>
      </c>
      <c r="G21" s="123" t="s">
        <v>95</v>
      </c>
    </row>
    <row r="22" spans="1:7" ht="15.75" thickBot="1" x14ac:dyDescent="0.3">
      <c r="A22" s="150"/>
      <c r="B22" s="123" t="s">
        <v>360</v>
      </c>
      <c r="C22" s="124" t="s">
        <v>361</v>
      </c>
      <c r="D22" s="123" t="s">
        <v>342</v>
      </c>
      <c r="E22" s="123" t="s">
        <v>355</v>
      </c>
      <c r="F22" s="123" t="s">
        <v>95</v>
      </c>
      <c r="G22" s="123" t="s">
        <v>95</v>
      </c>
    </row>
    <row r="23" spans="1:7" ht="45.75" thickBot="1" x14ac:dyDescent="0.3">
      <c r="A23" s="150"/>
      <c r="B23" s="123" t="s">
        <v>362</v>
      </c>
      <c r="C23" s="124" t="s">
        <v>363</v>
      </c>
      <c r="D23" s="123" t="s">
        <v>351</v>
      </c>
      <c r="E23" s="123" t="s">
        <v>355</v>
      </c>
      <c r="F23" s="123" t="s">
        <v>95</v>
      </c>
      <c r="G23" s="123" t="s">
        <v>95</v>
      </c>
    </row>
    <row r="24" spans="1:7" ht="30.75" thickBot="1" x14ac:dyDescent="0.3">
      <c r="A24" s="151"/>
      <c r="B24" s="123" t="s">
        <v>364</v>
      </c>
      <c r="C24" s="124" t="s">
        <v>365</v>
      </c>
      <c r="D24" s="123" t="s">
        <v>366</v>
      </c>
      <c r="E24" s="123" t="s">
        <v>355</v>
      </c>
      <c r="F24" s="123" t="s">
        <v>128</v>
      </c>
      <c r="G24" s="123" t="s">
        <v>95</v>
      </c>
    </row>
    <row r="25" spans="1:7" ht="15.75" thickBot="1" x14ac:dyDescent="0.3">
      <c r="A25" s="149" t="s">
        <v>367</v>
      </c>
      <c r="B25" s="123" t="s">
        <v>368</v>
      </c>
      <c r="C25" s="124" t="s">
        <v>369</v>
      </c>
      <c r="D25" s="123" t="s">
        <v>333</v>
      </c>
      <c r="E25" s="123" t="s">
        <v>370</v>
      </c>
      <c r="F25" s="123" t="s">
        <v>95</v>
      </c>
      <c r="G25" s="123" t="s">
        <v>95</v>
      </c>
    </row>
    <row r="26" spans="1:7" ht="45.75" thickBot="1" x14ac:dyDescent="0.3">
      <c r="A26" s="150"/>
      <c r="B26" s="123" t="s">
        <v>371</v>
      </c>
      <c r="C26" s="124" t="s">
        <v>372</v>
      </c>
      <c r="D26" s="123" t="s">
        <v>333</v>
      </c>
      <c r="E26" s="123" t="s">
        <v>370</v>
      </c>
      <c r="F26" s="123" t="s">
        <v>95</v>
      </c>
      <c r="G26" s="123" t="s">
        <v>95</v>
      </c>
    </row>
    <row r="27" spans="1:7" ht="30.75" thickBot="1" x14ac:dyDescent="0.3">
      <c r="A27" s="150"/>
      <c r="B27" s="123" t="s">
        <v>373</v>
      </c>
      <c r="C27" s="124" t="s">
        <v>374</v>
      </c>
      <c r="D27" s="123" t="s">
        <v>339</v>
      </c>
      <c r="E27" s="123" t="s">
        <v>370</v>
      </c>
      <c r="F27" s="123" t="s">
        <v>95</v>
      </c>
      <c r="G27" s="123" t="s">
        <v>95</v>
      </c>
    </row>
    <row r="28" spans="1:7" ht="15.75" thickBot="1" x14ac:dyDescent="0.3">
      <c r="A28" s="150"/>
      <c r="B28" s="123" t="s">
        <v>375</v>
      </c>
      <c r="C28" s="124" t="s">
        <v>376</v>
      </c>
      <c r="D28" s="123" t="s">
        <v>342</v>
      </c>
      <c r="E28" s="123" t="s">
        <v>370</v>
      </c>
      <c r="F28" s="123" t="s">
        <v>95</v>
      </c>
      <c r="G28" s="123" t="s">
        <v>95</v>
      </c>
    </row>
    <row r="29" spans="1:7" ht="15.75" thickBot="1" x14ac:dyDescent="0.3">
      <c r="A29" s="150"/>
      <c r="B29" s="123" t="s">
        <v>377</v>
      </c>
      <c r="C29" s="124" t="s">
        <v>378</v>
      </c>
      <c r="D29" s="123" t="s">
        <v>345</v>
      </c>
      <c r="E29" s="123" t="s">
        <v>370</v>
      </c>
      <c r="F29" s="123" t="s">
        <v>95</v>
      </c>
      <c r="G29" s="123" t="s">
        <v>95</v>
      </c>
    </row>
    <row r="30" spans="1:7" ht="15.75" thickBot="1" x14ac:dyDescent="0.3">
      <c r="A30" s="150"/>
      <c r="B30" s="123" t="s">
        <v>379</v>
      </c>
      <c r="C30" s="124" t="s">
        <v>380</v>
      </c>
      <c r="D30" s="123" t="s">
        <v>348</v>
      </c>
      <c r="E30" s="123" t="s">
        <v>370</v>
      </c>
      <c r="F30" s="123" t="s">
        <v>95</v>
      </c>
      <c r="G30" s="123" t="s">
        <v>95</v>
      </c>
    </row>
    <row r="31" spans="1:7" ht="45.75" thickBot="1" x14ac:dyDescent="0.3">
      <c r="A31" s="150"/>
      <c r="B31" s="123" t="s">
        <v>381</v>
      </c>
      <c r="C31" s="124" t="s">
        <v>382</v>
      </c>
      <c r="D31" s="123" t="s">
        <v>383</v>
      </c>
      <c r="E31" s="123" t="s">
        <v>370</v>
      </c>
      <c r="F31" s="123" t="s">
        <v>95</v>
      </c>
      <c r="G31" s="123" t="s">
        <v>95</v>
      </c>
    </row>
    <row r="32" spans="1:7" ht="45.75" thickBot="1" x14ac:dyDescent="0.3">
      <c r="A32" s="151"/>
      <c r="B32" s="123" t="s">
        <v>384</v>
      </c>
      <c r="C32" s="124" t="s">
        <v>385</v>
      </c>
      <c r="D32" s="123" t="s">
        <v>366</v>
      </c>
      <c r="E32" s="123" t="s">
        <v>370</v>
      </c>
      <c r="F32" s="123" t="s">
        <v>128</v>
      </c>
      <c r="G32" s="123" t="s">
        <v>95</v>
      </c>
    </row>
    <row r="33" spans="1:7" ht="15.75" thickBot="1" x14ac:dyDescent="0.3">
      <c r="A33" s="149" t="s">
        <v>386</v>
      </c>
      <c r="B33" s="123" t="s">
        <v>387</v>
      </c>
      <c r="C33" s="124" t="s">
        <v>388</v>
      </c>
      <c r="D33" s="123" t="s">
        <v>333</v>
      </c>
      <c r="E33" s="123" t="s">
        <v>389</v>
      </c>
      <c r="F33" s="123" t="s">
        <v>95</v>
      </c>
      <c r="G33" s="123" t="s">
        <v>128</v>
      </c>
    </row>
    <row r="34" spans="1:7" ht="30.75" thickBot="1" x14ac:dyDescent="0.3">
      <c r="A34" s="150"/>
      <c r="B34" s="123" t="s">
        <v>390</v>
      </c>
      <c r="C34" s="124" t="s">
        <v>391</v>
      </c>
      <c r="D34" s="123" t="s">
        <v>333</v>
      </c>
      <c r="E34" s="123" t="s">
        <v>389</v>
      </c>
      <c r="F34" s="123" t="s">
        <v>95</v>
      </c>
      <c r="G34" s="123" t="s">
        <v>128</v>
      </c>
    </row>
    <row r="35" spans="1:7" ht="15.75" thickBot="1" x14ac:dyDescent="0.3">
      <c r="A35" s="150"/>
      <c r="B35" s="123" t="s">
        <v>392</v>
      </c>
      <c r="C35" s="124" t="s">
        <v>393</v>
      </c>
      <c r="D35" s="123" t="s">
        <v>339</v>
      </c>
      <c r="E35" s="123" t="s">
        <v>389</v>
      </c>
      <c r="F35" s="123" t="s">
        <v>95</v>
      </c>
      <c r="G35" s="123" t="s">
        <v>128</v>
      </c>
    </row>
    <row r="36" spans="1:7" ht="15.75" thickBot="1" x14ac:dyDescent="0.3">
      <c r="A36" s="150"/>
      <c r="B36" s="123" t="s">
        <v>394</v>
      </c>
      <c r="C36" s="124" t="s">
        <v>395</v>
      </c>
      <c r="D36" s="123" t="s">
        <v>342</v>
      </c>
      <c r="E36" s="123" t="s">
        <v>389</v>
      </c>
      <c r="F36" s="123" t="s">
        <v>95</v>
      </c>
      <c r="G36" s="123" t="s">
        <v>128</v>
      </c>
    </row>
    <row r="37" spans="1:7" ht="15.75" thickBot="1" x14ac:dyDescent="0.3">
      <c r="A37" s="150"/>
      <c r="B37" s="123" t="s">
        <v>396</v>
      </c>
      <c r="C37" s="124" t="s">
        <v>397</v>
      </c>
      <c r="D37" s="123" t="s">
        <v>345</v>
      </c>
      <c r="E37" s="123" t="s">
        <v>389</v>
      </c>
      <c r="F37" s="123" t="s">
        <v>95</v>
      </c>
      <c r="G37" s="123" t="s">
        <v>128</v>
      </c>
    </row>
    <row r="38" spans="1:7" ht="15.75" thickBot="1" x14ac:dyDescent="0.3">
      <c r="A38" s="150"/>
      <c r="B38" s="123" t="s">
        <v>398</v>
      </c>
      <c r="C38" s="124" t="s">
        <v>399</v>
      </c>
      <c r="D38" s="123" t="s">
        <v>348</v>
      </c>
      <c r="E38" s="123" t="s">
        <v>389</v>
      </c>
      <c r="F38" s="123" t="s">
        <v>95</v>
      </c>
      <c r="G38" s="123" t="s">
        <v>128</v>
      </c>
    </row>
    <row r="39" spans="1:7" ht="45.75" thickBot="1" x14ac:dyDescent="0.3">
      <c r="A39" s="150"/>
      <c r="B39" s="123" t="s">
        <v>400</v>
      </c>
      <c r="C39" s="124" t="s">
        <v>401</v>
      </c>
      <c r="D39" s="123" t="s">
        <v>402</v>
      </c>
      <c r="E39" s="123" t="s">
        <v>389</v>
      </c>
      <c r="F39" s="123" t="s">
        <v>95</v>
      </c>
      <c r="G39" s="123" t="s">
        <v>128</v>
      </c>
    </row>
    <row r="40" spans="1:7" ht="15.75" thickBot="1" x14ac:dyDescent="0.3">
      <c r="A40" s="151"/>
      <c r="B40" s="123" t="s">
        <v>403</v>
      </c>
      <c r="C40" s="124" t="s">
        <v>404</v>
      </c>
      <c r="D40" s="123" t="s">
        <v>69</v>
      </c>
      <c r="E40" s="123" t="s">
        <v>389</v>
      </c>
      <c r="F40" s="123" t="s">
        <v>95</v>
      </c>
      <c r="G40" s="123" t="s">
        <v>128</v>
      </c>
    </row>
    <row r="41" spans="1:7" ht="45.75" thickBot="1" x14ac:dyDescent="0.3">
      <c r="A41" s="125" t="s">
        <v>405</v>
      </c>
      <c r="B41" s="123" t="s">
        <v>406</v>
      </c>
      <c r="C41" s="124" t="s">
        <v>407</v>
      </c>
      <c r="D41" s="123" t="s">
        <v>366</v>
      </c>
      <c r="E41" s="123" t="s">
        <v>408</v>
      </c>
      <c r="F41" s="123" t="s">
        <v>409</v>
      </c>
      <c r="G41" s="123" t="s">
        <v>95</v>
      </c>
    </row>
    <row r="42" spans="1:7" ht="30.75" thickBot="1" x14ac:dyDescent="0.3">
      <c r="A42" s="149" t="s">
        <v>410</v>
      </c>
      <c r="B42" s="123" t="s">
        <v>411</v>
      </c>
      <c r="C42" s="124" t="s">
        <v>412</v>
      </c>
      <c r="D42" s="123" t="s">
        <v>408</v>
      </c>
      <c r="E42" s="123" t="s">
        <v>408</v>
      </c>
      <c r="F42" s="123" t="s">
        <v>95</v>
      </c>
      <c r="G42" s="123" t="s">
        <v>95</v>
      </c>
    </row>
    <row r="43" spans="1:7" ht="30.75" thickBot="1" x14ac:dyDescent="0.3">
      <c r="A43" s="150"/>
      <c r="B43" s="123" t="s">
        <v>413</v>
      </c>
      <c r="C43" s="124" t="s">
        <v>414</v>
      </c>
      <c r="D43" s="123" t="s">
        <v>408</v>
      </c>
      <c r="E43" s="123" t="s">
        <v>408</v>
      </c>
      <c r="F43" s="123" t="s">
        <v>95</v>
      </c>
      <c r="G43" s="123" t="s">
        <v>95</v>
      </c>
    </row>
    <row r="44" spans="1:7" ht="15.75" thickBot="1" x14ac:dyDescent="0.3">
      <c r="A44" s="150"/>
      <c r="B44" s="123" t="s">
        <v>415</v>
      </c>
      <c r="C44" s="124" t="s">
        <v>416</v>
      </c>
      <c r="D44" s="123" t="s">
        <v>345</v>
      </c>
      <c r="E44" s="123" t="s">
        <v>408</v>
      </c>
      <c r="F44" s="123" t="s">
        <v>95</v>
      </c>
      <c r="G44" s="123" t="s">
        <v>95</v>
      </c>
    </row>
    <row r="45" spans="1:7" ht="60.75" thickBot="1" x14ac:dyDescent="0.3">
      <c r="A45" s="151"/>
      <c r="B45" s="123" t="s">
        <v>417</v>
      </c>
      <c r="C45" s="124" t="s">
        <v>418</v>
      </c>
      <c r="D45" s="123" t="s">
        <v>366</v>
      </c>
      <c r="E45" s="123" t="s">
        <v>408</v>
      </c>
      <c r="F45" s="123" t="s">
        <v>95</v>
      </c>
      <c r="G45" s="123" t="s">
        <v>95</v>
      </c>
    </row>
    <row r="46" spans="1:7" ht="15.75" thickBot="1" x14ac:dyDescent="0.3">
      <c r="A46" s="149" t="s">
        <v>419</v>
      </c>
      <c r="B46" s="123" t="s">
        <v>420</v>
      </c>
      <c r="C46" s="124" t="s">
        <v>421</v>
      </c>
      <c r="D46" s="123" t="s">
        <v>408</v>
      </c>
      <c r="E46" s="123" t="s">
        <v>408</v>
      </c>
      <c r="F46" s="123" t="s">
        <v>409</v>
      </c>
      <c r="G46" s="123" t="s">
        <v>95</v>
      </c>
    </row>
    <row r="47" spans="1:7" ht="15.75" thickBot="1" x14ac:dyDescent="0.3">
      <c r="A47" s="150"/>
      <c r="B47" s="123" t="s">
        <v>422</v>
      </c>
      <c r="C47" s="124" t="s">
        <v>423</v>
      </c>
      <c r="D47" s="123" t="s">
        <v>408</v>
      </c>
      <c r="E47" s="123" t="s">
        <v>408</v>
      </c>
      <c r="F47" s="123" t="s">
        <v>409</v>
      </c>
      <c r="G47" s="123" t="s">
        <v>95</v>
      </c>
    </row>
    <row r="48" spans="1:7" ht="30.75" thickBot="1" x14ac:dyDescent="0.3">
      <c r="A48" s="150"/>
      <c r="B48" s="123" t="s">
        <v>424</v>
      </c>
      <c r="C48" s="124" t="s">
        <v>425</v>
      </c>
      <c r="D48" s="123" t="s">
        <v>408</v>
      </c>
      <c r="E48" s="123" t="s">
        <v>408</v>
      </c>
      <c r="F48" s="123" t="s">
        <v>409</v>
      </c>
      <c r="G48" s="123" t="s">
        <v>95</v>
      </c>
    </row>
    <row r="49" spans="1:7" ht="15.75" thickBot="1" x14ac:dyDescent="0.3">
      <c r="A49" s="150"/>
      <c r="B49" s="123" t="s">
        <v>426</v>
      </c>
      <c r="C49" s="124" t="s">
        <v>427</v>
      </c>
      <c r="D49" s="123" t="s">
        <v>408</v>
      </c>
      <c r="E49" s="123" t="s">
        <v>408</v>
      </c>
      <c r="F49" s="123" t="s">
        <v>128</v>
      </c>
      <c r="G49" s="123" t="s">
        <v>128</v>
      </c>
    </row>
    <row r="50" spans="1:7" ht="15.75" thickBot="1" x14ac:dyDescent="0.3">
      <c r="A50" s="151"/>
      <c r="B50" s="123" t="s">
        <v>428</v>
      </c>
      <c r="C50" s="124" t="s">
        <v>429</v>
      </c>
      <c r="D50" s="123" t="s">
        <v>408</v>
      </c>
      <c r="E50" s="123" t="s">
        <v>408</v>
      </c>
      <c r="F50" s="123" t="s">
        <v>128</v>
      </c>
      <c r="G50" s="123" t="s">
        <v>128</v>
      </c>
    </row>
  </sheetData>
  <mergeCells count="12">
    <mergeCell ref="A46:A50"/>
    <mergeCell ref="A3:G3"/>
    <mergeCell ref="A4:G4"/>
    <mergeCell ref="A5:G5"/>
    <mergeCell ref="A6:G6"/>
    <mergeCell ref="A7:G7"/>
    <mergeCell ref="A8:G8"/>
    <mergeCell ref="A12:A18"/>
    <mergeCell ref="A19:A24"/>
    <mergeCell ref="A25:A32"/>
    <mergeCell ref="A33:A40"/>
    <mergeCell ref="A42:A45"/>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7" tint="0.59999389629810485"/>
  </sheetPr>
  <dimension ref="A1:E417"/>
  <sheetViews>
    <sheetView workbookViewId="0">
      <selection activeCell="J33" sqref="J33"/>
    </sheetView>
  </sheetViews>
  <sheetFormatPr defaultRowHeight="15" x14ac:dyDescent="0.25"/>
  <cols>
    <col min="1" max="1" width="46.28515625" customWidth="1"/>
    <col min="2" max="2" width="24.140625" customWidth="1"/>
    <col min="4" max="4" width="50.140625" style="103" customWidth="1"/>
    <col min="5" max="5" width="20.85546875" style="103" customWidth="1"/>
  </cols>
  <sheetData>
    <row r="1" spans="1:5" ht="45" x14ac:dyDescent="0.25">
      <c r="A1" s="99" t="s">
        <v>431</v>
      </c>
      <c r="B1" s="99" t="s">
        <v>432</v>
      </c>
      <c r="D1" s="100" t="s">
        <v>431</v>
      </c>
      <c r="E1" s="100" t="s">
        <v>433</v>
      </c>
    </row>
    <row r="2" spans="1:5" x14ac:dyDescent="0.25">
      <c r="A2" s="101" t="s">
        <v>434</v>
      </c>
      <c r="B2" t="s">
        <v>434</v>
      </c>
      <c r="D2" s="102" t="s">
        <v>435</v>
      </c>
      <c r="E2" s="103" t="s">
        <v>436</v>
      </c>
    </row>
    <row r="3" spans="1:5" x14ac:dyDescent="0.25">
      <c r="A3" s="101" t="s">
        <v>72</v>
      </c>
      <c r="B3" t="s">
        <v>72</v>
      </c>
      <c r="D3" s="102" t="s">
        <v>435</v>
      </c>
      <c r="E3" s="103" t="s">
        <v>437</v>
      </c>
    </row>
    <row r="4" spans="1:5" x14ac:dyDescent="0.25">
      <c r="A4" t="s">
        <v>438</v>
      </c>
      <c r="B4" t="s">
        <v>439</v>
      </c>
      <c r="D4" s="102" t="s">
        <v>435</v>
      </c>
      <c r="E4" s="103" t="s">
        <v>440</v>
      </c>
    </row>
    <row r="5" spans="1:5" x14ac:dyDescent="0.25">
      <c r="A5" s="104" t="s">
        <v>441</v>
      </c>
      <c r="B5" t="s">
        <v>441</v>
      </c>
      <c r="D5" s="103" t="s">
        <v>442</v>
      </c>
      <c r="E5" s="103" t="s">
        <v>443</v>
      </c>
    </row>
    <row r="6" spans="1:5" x14ac:dyDescent="0.25">
      <c r="A6" s="104" t="s">
        <v>441</v>
      </c>
      <c r="B6" t="s">
        <v>444</v>
      </c>
      <c r="D6" s="103" t="s">
        <v>442</v>
      </c>
      <c r="E6" s="103" t="s">
        <v>445</v>
      </c>
    </row>
    <row r="7" spans="1:5" x14ac:dyDescent="0.25">
      <c r="A7" t="s">
        <v>446</v>
      </c>
      <c r="B7" t="s">
        <v>446</v>
      </c>
      <c r="D7" s="103" t="s">
        <v>442</v>
      </c>
      <c r="E7" s="103" t="s">
        <v>447</v>
      </c>
    </row>
    <row r="8" spans="1:5" x14ac:dyDescent="0.25">
      <c r="A8" t="s">
        <v>446</v>
      </c>
      <c r="B8" t="s">
        <v>448</v>
      </c>
      <c r="D8" s="103" t="s">
        <v>449</v>
      </c>
      <c r="E8" s="103" t="s">
        <v>450</v>
      </c>
    </row>
    <row r="9" spans="1:5" x14ac:dyDescent="0.25">
      <c r="A9" t="s">
        <v>451</v>
      </c>
      <c r="B9" t="s">
        <v>451</v>
      </c>
      <c r="D9" s="103" t="s">
        <v>449</v>
      </c>
      <c r="E9" s="103" t="s">
        <v>452</v>
      </c>
    </row>
    <row r="10" spans="1:5" x14ac:dyDescent="0.25">
      <c r="A10" s="105" t="s">
        <v>453</v>
      </c>
      <c r="B10" t="s">
        <v>454</v>
      </c>
      <c r="D10" s="103" t="s">
        <v>449</v>
      </c>
      <c r="E10" s="103" t="s">
        <v>455</v>
      </c>
    </row>
    <row r="11" spans="1:5" x14ac:dyDescent="0.25">
      <c r="A11" s="105" t="s">
        <v>453</v>
      </c>
      <c r="B11" t="s">
        <v>456</v>
      </c>
      <c r="D11" s="106" t="s">
        <v>457</v>
      </c>
      <c r="E11" s="103" t="s">
        <v>458</v>
      </c>
    </row>
    <row r="12" spans="1:5" x14ac:dyDescent="0.25">
      <c r="A12" s="105" t="s">
        <v>453</v>
      </c>
      <c r="B12" t="s">
        <v>459</v>
      </c>
      <c r="D12" s="106" t="s">
        <v>460</v>
      </c>
      <c r="E12" s="103" t="s">
        <v>461</v>
      </c>
    </row>
    <row r="13" spans="1:5" x14ac:dyDescent="0.25">
      <c r="A13" s="105" t="s">
        <v>453</v>
      </c>
      <c r="B13" t="s">
        <v>462</v>
      </c>
      <c r="D13" s="106" t="s">
        <v>460</v>
      </c>
      <c r="E13" s="103" t="s">
        <v>463</v>
      </c>
    </row>
    <row r="14" spans="1:5" x14ac:dyDescent="0.25">
      <c r="A14" s="105" t="s">
        <v>453</v>
      </c>
      <c r="B14" t="s">
        <v>464</v>
      </c>
      <c r="D14" s="106" t="s">
        <v>460</v>
      </c>
      <c r="E14" s="103" t="s">
        <v>465</v>
      </c>
    </row>
    <row r="15" spans="1:5" x14ac:dyDescent="0.25">
      <c r="A15" s="105" t="s">
        <v>453</v>
      </c>
      <c r="B15" t="s">
        <v>466</v>
      </c>
      <c r="D15" s="103" t="s">
        <v>453</v>
      </c>
      <c r="E15" s="103" t="s">
        <v>467</v>
      </c>
    </row>
    <row r="16" spans="1:5" x14ac:dyDescent="0.25">
      <c r="A16" s="105" t="s">
        <v>453</v>
      </c>
      <c r="B16" t="s">
        <v>468</v>
      </c>
      <c r="D16" s="103" t="s">
        <v>453</v>
      </c>
      <c r="E16" s="103" t="s">
        <v>469</v>
      </c>
    </row>
    <row r="17" spans="1:5" x14ac:dyDescent="0.25">
      <c r="A17" s="105" t="s">
        <v>453</v>
      </c>
      <c r="B17" s="107" t="s">
        <v>470</v>
      </c>
      <c r="D17" s="103" t="s">
        <v>453</v>
      </c>
      <c r="E17" s="103" t="s">
        <v>471</v>
      </c>
    </row>
    <row r="18" spans="1:5" x14ac:dyDescent="0.25">
      <c r="A18" s="105" t="s">
        <v>453</v>
      </c>
      <c r="B18" t="s">
        <v>472</v>
      </c>
      <c r="D18" s="103" t="s">
        <v>473</v>
      </c>
      <c r="E18" s="103" t="s">
        <v>474</v>
      </c>
    </row>
    <row r="19" spans="1:5" x14ac:dyDescent="0.25">
      <c r="A19" s="105" t="s">
        <v>453</v>
      </c>
      <c r="B19" t="s">
        <v>475</v>
      </c>
      <c r="D19" s="103" t="s">
        <v>473</v>
      </c>
      <c r="E19" s="103" t="s">
        <v>476</v>
      </c>
    </row>
    <row r="20" spans="1:5" x14ac:dyDescent="0.25">
      <c r="A20" s="105" t="s">
        <v>453</v>
      </c>
      <c r="B20" t="s">
        <v>477</v>
      </c>
      <c r="D20" s="103" t="s">
        <v>473</v>
      </c>
      <c r="E20" s="103" t="s">
        <v>478</v>
      </c>
    </row>
    <row r="21" spans="1:5" x14ac:dyDescent="0.25">
      <c r="A21" s="105" t="s">
        <v>453</v>
      </c>
      <c r="B21" t="s">
        <v>479</v>
      </c>
      <c r="D21" s="103" t="s">
        <v>473</v>
      </c>
      <c r="E21" s="103" t="s">
        <v>480</v>
      </c>
    </row>
    <row r="22" spans="1:5" x14ac:dyDescent="0.25">
      <c r="A22" s="105" t="s">
        <v>453</v>
      </c>
      <c r="B22" t="s">
        <v>481</v>
      </c>
      <c r="D22" s="103" t="s">
        <v>473</v>
      </c>
      <c r="E22" s="103" t="s">
        <v>482</v>
      </c>
    </row>
    <row r="23" spans="1:5" x14ac:dyDescent="0.25">
      <c r="A23" s="101" t="s">
        <v>483</v>
      </c>
      <c r="B23" t="s">
        <v>483</v>
      </c>
      <c r="D23" s="103" t="s">
        <v>473</v>
      </c>
      <c r="E23" s="103" t="s">
        <v>484</v>
      </c>
    </row>
    <row r="24" spans="1:5" x14ac:dyDescent="0.25">
      <c r="A24" s="101" t="s">
        <v>485</v>
      </c>
      <c r="B24" t="s">
        <v>485</v>
      </c>
      <c r="D24" s="103" t="s">
        <v>483</v>
      </c>
      <c r="E24" s="103" t="s">
        <v>486</v>
      </c>
    </row>
    <row r="25" spans="1:5" x14ac:dyDescent="0.25">
      <c r="A25" s="104" t="s">
        <v>460</v>
      </c>
      <c r="B25" t="s">
        <v>487</v>
      </c>
      <c r="D25" s="103" t="s">
        <v>483</v>
      </c>
      <c r="E25" s="103" t="s">
        <v>488</v>
      </c>
    </row>
    <row r="26" spans="1:5" x14ac:dyDescent="0.25">
      <c r="A26" s="104" t="s">
        <v>460</v>
      </c>
      <c r="B26" t="s">
        <v>489</v>
      </c>
      <c r="D26" s="103" t="s">
        <v>483</v>
      </c>
      <c r="E26" s="103" t="s">
        <v>490</v>
      </c>
    </row>
    <row r="27" spans="1:5" x14ac:dyDescent="0.25">
      <c r="A27" s="101" t="s">
        <v>491</v>
      </c>
      <c r="B27" t="s">
        <v>492</v>
      </c>
      <c r="D27" s="106" t="s">
        <v>493</v>
      </c>
      <c r="E27" s="103" t="s">
        <v>494</v>
      </c>
    </row>
    <row r="28" spans="1:5" x14ac:dyDescent="0.25">
      <c r="A28" s="101" t="s">
        <v>491</v>
      </c>
      <c r="B28" t="s">
        <v>491</v>
      </c>
      <c r="D28" s="106" t="s">
        <v>493</v>
      </c>
      <c r="E28" s="103" t="s">
        <v>495</v>
      </c>
    </row>
    <row r="29" spans="1:5" x14ac:dyDescent="0.25">
      <c r="A29" s="104" t="s">
        <v>496</v>
      </c>
      <c r="B29" t="s">
        <v>497</v>
      </c>
      <c r="D29" s="106" t="s">
        <v>493</v>
      </c>
      <c r="E29" s="103" t="s">
        <v>498</v>
      </c>
    </row>
    <row r="30" spans="1:5" x14ac:dyDescent="0.25">
      <c r="A30" s="101" t="s">
        <v>499</v>
      </c>
      <c r="B30" t="s">
        <v>499</v>
      </c>
      <c r="D30" s="106" t="s">
        <v>493</v>
      </c>
      <c r="E30" s="103" t="s">
        <v>500</v>
      </c>
    </row>
    <row r="31" spans="1:5" x14ac:dyDescent="0.25">
      <c r="A31" t="s">
        <v>501</v>
      </c>
      <c r="B31" t="s">
        <v>501</v>
      </c>
      <c r="D31" s="103" t="s">
        <v>502</v>
      </c>
      <c r="E31" s="103" t="s">
        <v>503</v>
      </c>
    </row>
    <row r="32" spans="1:5" x14ac:dyDescent="0.25">
      <c r="A32" t="s">
        <v>502</v>
      </c>
      <c r="B32" t="s">
        <v>502</v>
      </c>
      <c r="D32" s="103" t="s">
        <v>502</v>
      </c>
      <c r="E32" s="103" t="s">
        <v>504</v>
      </c>
    </row>
    <row r="33" spans="1:5" x14ac:dyDescent="0.25">
      <c r="A33" t="s">
        <v>502</v>
      </c>
      <c r="B33" t="s">
        <v>505</v>
      </c>
      <c r="D33" s="103" t="s">
        <v>502</v>
      </c>
      <c r="E33" s="103" t="s">
        <v>506</v>
      </c>
    </row>
    <row r="34" spans="1:5" x14ac:dyDescent="0.25">
      <c r="A34" t="s">
        <v>507</v>
      </c>
      <c r="B34" t="s">
        <v>508</v>
      </c>
      <c r="D34" s="103" t="s">
        <v>502</v>
      </c>
      <c r="E34" s="103" t="s">
        <v>509</v>
      </c>
    </row>
    <row r="35" spans="1:5" x14ac:dyDescent="0.25">
      <c r="A35" t="s">
        <v>507</v>
      </c>
      <c r="B35" t="s">
        <v>510</v>
      </c>
      <c r="D35" s="103" t="s">
        <v>511</v>
      </c>
      <c r="E35" s="103" t="s">
        <v>512</v>
      </c>
    </row>
    <row r="36" spans="1:5" x14ac:dyDescent="0.25">
      <c r="A36" t="s">
        <v>507</v>
      </c>
      <c r="B36" t="s">
        <v>513</v>
      </c>
      <c r="D36" s="103" t="s">
        <v>511</v>
      </c>
      <c r="E36" s="103" t="s">
        <v>514</v>
      </c>
    </row>
    <row r="37" spans="1:5" x14ac:dyDescent="0.25">
      <c r="A37" t="s">
        <v>507</v>
      </c>
      <c r="B37" t="s">
        <v>515</v>
      </c>
      <c r="D37" s="108" t="s">
        <v>438</v>
      </c>
      <c r="E37" s="103" t="s">
        <v>516</v>
      </c>
    </row>
    <row r="38" spans="1:5" x14ac:dyDescent="0.25">
      <c r="A38" t="s">
        <v>517</v>
      </c>
      <c r="B38" t="s">
        <v>518</v>
      </c>
      <c r="D38" s="103" t="s">
        <v>441</v>
      </c>
      <c r="E38" s="103" t="s">
        <v>519</v>
      </c>
    </row>
    <row r="39" spans="1:5" x14ac:dyDescent="0.25">
      <c r="A39" t="s">
        <v>517</v>
      </c>
      <c r="B39" t="s">
        <v>517</v>
      </c>
      <c r="D39" s="103" t="s">
        <v>441</v>
      </c>
      <c r="E39" s="103" t="s">
        <v>520</v>
      </c>
    </row>
    <row r="40" spans="1:5" x14ac:dyDescent="0.25">
      <c r="A40" t="s">
        <v>521</v>
      </c>
      <c r="B40" t="s">
        <v>522</v>
      </c>
      <c r="D40" s="103" t="s">
        <v>517</v>
      </c>
      <c r="E40" s="103" t="s">
        <v>523</v>
      </c>
    </row>
    <row r="41" spans="1:5" x14ac:dyDescent="0.25">
      <c r="A41" t="s">
        <v>457</v>
      </c>
      <c r="B41" t="s">
        <v>457</v>
      </c>
      <c r="D41" s="103" t="s">
        <v>517</v>
      </c>
      <c r="E41" s="103" t="s">
        <v>524</v>
      </c>
    </row>
    <row r="42" spans="1:5" x14ac:dyDescent="0.25">
      <c r="A42" t="s">
        <v>457</v>
      </c>
      <c r="B42" t="s">
        <v>525</v>
      </c>
      <c r="D42" s="103" t="s">
        <v>491</v>
      </c>
      <c r="E42" s="103" t="s">
        <v>526</v>
      </c>
    </row>
    <row r="43" spans="1:5" x14ac:dyDescent="0.25">
      <c r="A43" t="s">
        <v>457</v>
      </c>
      <c r="B43" t="s">
        <v>527</v>
      </c>
      <c r="D43" s="103" t="s">
        <v>491</v>
      </c>
      <c r="E43" s="103" t="s">
        <v>528</v>
      </c>
    </row>
    <row r="44" spans="1:5" x14ac:dyDescent="0.25">
      <c r="A44" t="s">
        <v>529</v>
      </c>
      <c r="B44" t="s">
        <v>530</v>
      </c>
      <c r="D44" s="103" t="s">
        <v>491</v>
      </c>
      <c r="E44" s="103" t="s">
        <v>531</v>
      </c>
    </row>
    <row r="45" spans="1:5" x14ac:dyDescent="0.25">
      <c r="A45" s="101" t="s">
        <v>532</v>
      </c>
      <c r="B45" t="s">
        <v>533</v>
      </c>
      <c r="D45" s="103" t="s">
        <v>534</v>
      </c>
      <c r="E45" s="103" t="s">
        <v>535</v>
      </c>
    </row>
    <row r="46" spans="1:5" x14ac:dyDescent="0.25">
      <c r="A46" s="101" t="s">
        <v>532</v>
      </c>
      <c r="B46" t="s">
        <v>536</v>
      </c>
      <c r="D46" s="103" t="s">
        <v>534</v>
      </c>
      <c r="E46" s="103" t="s">
        <v>537</v>
      </c>
    </row>
    <row r="47" spans="1:5" x14ac:dyDescent="0.25">
      <c r="A47" s="101" t="s">
        <v>532</v>
      </c>
      <c r="B47" t="s">
        <v>538</v>
      </c>
      <c r="D47" s="103" t="s">
        <v>534</v>
      </c>
      <c r="E47" s="103" t="s">
        <v>539</v>
      </c>
    </row>
    <row r="48" spans="1:5" x14ac:dyDescent="0.25">
      <c r="A48" s="101" t="s">
        <v>540</v>
      </c>
      <c r="B48" t="s">
        <v>541</v>
      </c>
      <c r="D48" s="103" t="s">
        <v>534</v>
      </c>
      <c r="E48" s="103" t="s">
        <v>542</v>
      </c>
    </row>
    <row r="49" spans="1:5" x14ac:dyDescent="0.25">
      <c r="A49" s="101" t="s">
        <v>540</v>
      </c>
      <c r="B49" t="s">
        <v>543</v>
      </c>
      <c r="D49" s="103" t="s">
        <v>534</v>
      </c>
      <c r="E49" s="103" t="s">
        <v>544</v>
      </c>
    </row>
    <row r="50" spans="1:5" x14ac:dyDescent="0.25">
      <c r="A50" s="101" t="s">
        <v>540</v>
      </c>
      <c r="B50" t="s">
        <v>545</v>
      </c>
      <c r="D50" s="103" t="s">
        <v>546</v>
      </c>
      <c r="E50" s="103" t="s">
        <v>547</v>
      </c>
    </row>
    <row r="51" spans="1:5" x14ac:dyDescent="0.25">
      <c r="A51" t="s">
        <v>548</v>
      </c>
      <c r="B51" t="s">
        <v>549</v>
      </c>
      <c r="D51" s="103" t="s">
        <v>546</v>
      </c>
      <c r="E51" s="103" t="s">
        <v>550</v>
      </c>
    </row>
    <row r="52" spans="1:5" x14ac:dyDescent="0.25">
      <c r="A52" t="s">
        <v>548</v>
      </c>
      <c r="B52" t="s">
        <v>548</v>
      </c>
      <c r="D52" s="103" t="s">
        <v>551</v>
      </c>
      <c r="E52" s="103" t="s">
        <v>552</v>
      </c>
    </row>
    <row r="53" spans="1:5" x14ac:dyDescent="0.25">
      <c r="A53" t="s">
        <v>553</v>
      </c>
      <c r="B53" t="s">
        <v>554</v>
      </c>
      <c r="D53" s="103" t="s">
        <v>540</v>
      </c>
      <c r="E53" s="103" t="s">
        <v>555</v>
      </c>
    </row>
    <row r="54" spans="1:5" x14ac:dyDescent="0.25">
      <c r="A54" t="s">
        <v>553</v>
      </c>
      <c r="B54" t="s">
        <v>556</v>
      </c>
      <c r="D54" s="103" t="s">
        <v>557</v>
      </c>
      <c r="E54" s="103" t="s">
        <v>558</v>
      </c>
    </row>
    <row r="55" spans="1:5" x14ac:dyDescent="0.25">
      <c r="A55" t="s">
        <v>553</v>
      </c>
      <c r="B55" t="s">
        <v>559</v>
      </c>
      <c r="D55" s="103" t="s">
        <v>560</v>
      </c>
      <c r="E55" s="103" t="s">
        <v>561</v>
      </c>
    </row>
    <row r="56" spans="1:5" x14ac:dyDescent="0.25">
      <c r="A56" t="s">
        <v>553</v>
      </c>
      <c r="B56" t="s">
        <v>562</v>
      </c>
      <c r="D56" s="103" t="s">
        <v>501</v>
      </c>
      <c r="E56" s="103" t="s">
        <v>563</v>
      </c>
    </row>
    <row r="57" spans="1:5" x14ac:dyDescent="0.25">
      <c r="A57" s="101" t="s">
        <v>473</v>
      </c>
      <c r="B57" t="s">
        <v>564</v>
      </c>
      <c r="D57" s="108" t="s">
        <v>438</v>
      </c>
      <c r="E57" s="103" t="s">
        <v>565</v>
      </c>
    </row>
    <row r="58" spans="1:5" x14ac:dyDescent="0.25">
      <c r="A58" s="101" t="s">
        <v>473</v>
      </c>
      <c r="B58" t="s">
        <v>566</v>
      </c>
      <c r="D58" s="102" t="s">
        <v>485</v>
      </c>
      <c r="E58" s="103" t="s">
        <v>567</v>
      </c>
    </row>
    <row r="59" spans="1:5" x14ac:dyDescent="0.25">
      <c r="A59" s="101" t="s">
        <v>473</v>
      </c>
      <c r="B59" t="s">
        <v>568</v>
      </c>
      <c r="D59" s="103" t="s">
        <v>493</v>
      </c>
      <c r="E59" s="103" t="s">
        <v>569</v>
      </c>
    </row>
    <row r="60" spans="1:5" x14ac:dyDescent="0.25">
      <c r="A60" s="101" t="s">
        <v>473</v>
      </c>
      <c r="B60" t="s">
        <v>570</v>
      </c>
      <c r="D60" s="103" t="s">
        <v>493</v>
      </c>
      <c r="E60" s="103" t="s">
        <v>571</v>
      </c>
    </row>
    <row r="61" spans="1:5" x14ac:dyDescent="0.25">
      <c r="A61" s="101" t="s">
        <v>473</v>
      </c>
      <c r="B61" t="s">
        <v>572</v>
      </c>
      <c r="D61" s="103" t="s">
        <v>493</v>
      </c>
      <c r="E61" s="103" t="s">
        <v>573</v>
      </c>
    </row>
    <row r="62" spans="1:5" x14ac:dyDescent="0.25">
      <c r="A62" s="101" t="s">
        <v>574</v>
      </c>
      <c r="B62" t="s">
        <v>575</v>
      </c>
      <c r="D62" s="103" t="s">
        <v>493</v>
      </c>
      <c r="E62" s="103" t="s">
        <v>576</v>
      </c>
    </row>
    <row r="63" spans="1:5" x14ac:dyDescent="0.25">
      <c r="A63" t="s">
        <v>574</v>
      </c>
      <c r="B63" t="s">
        <v>577</v>
      </c>
      <c r="D63" s="103" t="s">
        <v>493</v>
      </c>
      <c r="E63" s="103" t="s">
        <v>578</v>
      </c>
    </row>
    <row r="64" spans="1:5" x14ac:dyDescent="0.25">
      <c r="A64" t="s">
        <v>574</v>
      </c>
      <c r="B64" t="s">
        <v>579</v>
      </c>
      <c r="D64" s="103" t="s">
        <v>499</v>
      </c>
      <c r="E64" s="103" t="s">
        <v>580</v>
      </c>
    </row>
    <row r="65" spans="1:5" x14ac:dyDescent="0.25">
      <c r="A65" t="s">
        <v>574</v>
      </c>
      <c r="B65" t="s">
        <v>574</v>
      </c>
      <c r="D65" s="103" t="s">
        <v>499</v>
      </c>
      <c r="E65" s="103" t="s">
        <v>581</v>
      </c>
    </row>
    <row r="66" spans="1:5" x14ac:dyDescent="0.25">
      <c r="A66" t="s">
        <v>574</v>
      </c>
      <c r="B66" t="s">
        <v>582</v>
      </c>
      <c r="D66" s="103" t="s">
        <v>451</v>
      </c>
      <c r="E66" s="103" t="s">
        <v>583</v>
      </c>
    </row>
    <row r="67" spans="1:5" x14ac:dyDescent="0.25">
      <c r="A67" t="s">
        <v>534</v>
      </c>
      <c r="B67" t="s">
        <v>584</v>
      </c>
      <c r="D67" s="103" t="s">
        <v>507</v>
      </c>
      <c r="E67" s="103" t="s">
        <v>585</v>
      </c>
    </row>
    <row r="68" spans="1:5" x14ac:dyDescent="0.25">
      <c r="A68" t="s">
        <v>534</v>
      </c>
      <c r="B68" t="s">
        <v>586</v>
      </c>
      <c r="D68" s="103" t="s">
        <v>507</v>
      </c>
      <c r="E68" s="103" t="s">
        <v>587</v>
      </c>
    </row>
    <row r="69" spans="1:5" x14ac:dyDescent="0.25">
      <c r="A69" t="s">
        <v>560</v>
      </c>
      <c r="B69" t="s">
        <v>560</v>
      </c>
      <c r="D69" s="103" t="s">
        <v>507</v>
      </c>
      <c r="E69" s="103" t="s">
        <v>588</v>
      </c>
    </row>
    <row r="70" spans="1:5" x14ac:dyDescent="0.25">
      <c r="A70" s="101" t="s">
        <v>449</v>
      </c>
      <c r="B70" t="s">
        <v>589</v>
      </c>
      <c r="D70" s="103" t="s">
        <v>507</v>
      </c>
      <c r="E70" s="103" t="s">
        <v>590</v>
      </c>
    </row>
    <row r="71" spans="1:5" x14ac:dyDescent="0.25">
      <c r="A71" s="101" t="s">
        <v>449</v>
      </c>
      <c r="B71" t="s">
        <v>591</v>
      </c>
      <c r="D71" s="103" t="s">
        <v>521</v>
      </c>
      <c r="E71" s="103" t="s">
        <v>592</v>
      </c>
    </row>
    <row r="72" spans="1:5" x14ac:dyDescent="0.25">
      <c r="A72" s="101" t="s">
        <v>449</v>
      </c>
      <c r="B72" t="s">
        <v>593</v>
      </c>
      <c r="D72" s="103" t="s">
        <v>521</v>
      </c>
      <c r="E72" s="103" t="s">
        <v>594</v>
      </c>
    </row>
    <row r="73" spans="1:5" x14ac:dyDescent="0.25">
      <c r="A73" t="s">
        <v>595</v>
      </c>
      <c r="B73" t="s">
        <v>596</v>
      </c>
      <c r="D73" s="103" t="s">
        <v>521</v>
      </c>
      <c r="E73" s="103" t="s">
        <v>597</v>
      </c>
    </row>
    <row r="74" spans="1:5" x14ac:dyDescent="0.25">
      <c r="A74" t="s">
        <v>595</v>
      </c>
      <c r="B74" t="s">
        <v>598</v>
      </c>
      <c r="D74" s="103" t="s">
        <v>599</v>
      </c>
      <c r="E74" s="103" t="s">
        <v>600</v>
      </c>
    </row>
    <row r="75" spans="1:5" x14ac:dyDescent="0.25">
      <c r="A75" t="s">
        <v>595</v>
      </c>
      <c r="B75" t="s">
        <v>601</v>
      </c>
      <c r="D75" s="103" t="s">
        <v>599</v>
      </c>
      <c r="E75" s="103" t="s">
        <v>602</v>
      </c>
    </row>
    <row r="76" spans="1:5" x14ac:dyDescent="0.25">
      <c r="A76" t="s">
        <v>595</v>
      </c>
      <c r="B76" t="s">
        <v>603</v>
      </c>
      <c r="D76" s="103" t="s">
        <v>599</v>
      </c>
      <c r="E76" s="103" t="s">
        <v>604</v>
      </c>
    </row>
    <row r="77" spans="1:5" x14ac:dyDescent="0.25">
      <c r="A77" s="101" t="s">
        <v>605</v>
      </c>
      <c r="B77" t="s">
        <v>605</v>
      </c>
      <c r="D77" s="103" t="s">
        <v>446</v>
      </c>
      <c r="E77" s="103" t="s">
        <v>606</v>
      </c>
    </row>
    <row r="78" spans="1:5" x14ac:dyDescent="0.25">
      <c r="A78" t="s">
        <v>607</v>
      </c>
      <c r="B78" t="s">
        <v>608</v>
      </c>
      <c r="D78" s="103" t="s">
        <v>532</v>
      </c>
      <c r="E78" s="103" t="s">
        <v>609</v>
      </c>
    </row>
    <row r="79" spans="1:5" x14ac:dyDescent="0.25">
      <c r="A79" t="s">
        <v>607</v>
      </c>
      <c r="B79" t="s">
        <v>610</v>
      </c>
      <c r="D79" s="103" t="s">
        <v>532</v>
      </c>
      <c r="E79" s="103" t="s">
        <v>611</v>
      </c>
    </row>
    <row r="80" spans="1:5" x14ac:dyDescent="0.25">
      <c r="A80" s="101" t="s">
        <v>612</v>
      </c>
      <c r="B80" t="s">
        <v>613</v>
      </c>
      <c r="D80" s="103" t="s">
        <v>595</v>
      </c>
      <c r="E80" s="103" t="s">
        <v>614</v>
      </c>
    </row>
    <row r="81" spans="1:5" x14ac:dyDescent="0.25">
      <c r="A81" s="101" t="s">
        <v>612</v>
      </c>
      <c r="B81" t="s">
        <v>615</v>
      </c>
      <c r="D81" s="103" t="s">
        <v>553</v>
      </c>
      <c r="E81" s="103" t="s">
        <v>616</v>
      </c>
    </row>
    <row r="82" spans="1:5" x14ac:dyDescent="0.25">
      <c r="A82" s="101" t="s">
        <v>612</v>
      </c>
      <c r="B82" t="s">
        <v>617</v>
      </c>
      <c r="D82" s="103" t="s">
        <v>553</v>
      </c>
      <c r="E82" s="103" t="s">
        <v>618</v>
      </c>
    </row>
    <row r="83" spans="1:5" x14ac:dyDescent="0.25">
      <c r="A83" t="s">
        <v>612</v>
      </c>
      <c r="B83" t="s">
        <v>619</v>
      </c>
      <c r="D83" s="103" t="s">
        <v>553</v>
      </c>
      <c r="E83" s="103" t="s">
        <v>620</v>
      </c>
    </row>
    <row r="84" spans="1:5" x14ac:dyDescent="0.25">
      <c r="A84" s="101" t="s">
        <v>612</v>
      </c>
      <c r="B84" t="s">
        <v>621</v>
      </c>
      <c r="D84" s="103" t="s">
        <v>529</v>
      </c>
      <c r="E84" s="103" t="s">
        <v>622</v>
      </c>
    </row>
    <row r="85" spans="1:5" x14ac:dyDescent="0.25">
      <c r="A85" s="101" t="s">
        <v>612</v>
      </c>
      <c r="B85" t="s">
        <v>623</v>
      </c>
      <c r="D85" s="103" t="s">
        <v>529</v>
      </c>
      <c r="E85" s="103" t="s">
        <v>624</v>
      </c>
    </row>
    <row r="86" spans="1:5" x14ac:dyDescent="0.25">
      <c r="A86" t="s">
        <v>511</v>
      </c>
      <c r="B86" t="s">
        <v>625</v>
      </c>
      <c r="D86" s="103" t="s">
        <v>529</v>
      </c>
      <c r="E86" s="103" t="s">
        <v>626</v>
      </c>
    </row>
    <row r="87" spans="1:5" x14ac:dyDescent="0.25">
      <c r="A87" t="s">
        <v>511</v>
      </c>
      <c r="B87" t="s">
        <v>627</v>
      </c>
      <c r="D87" s="103" t="s">
        <v>574</v>
      </c>
      <c r="E87" s="103" t="s">
        <v>628</v>
      </c>
    </row>
    <row r="88" spans="1:5" x14ac:dyDescent="0.25">
      <c r="A88" t="s">
        <v>546</v>
      </c>
      <c r="B88" t="s">
        <v>629</v>
      </c>
      <c r="D88" s="103" t="s">
        <v>574</v>
      </c>
      <c r="E88" s="103" t="s">
        <v>630</v>
      </c>
    </row>
    <row r="89" spans="1:5" x14ac:dyDescent="0.25">
      <c r="A89" t="s">
        <v>546</v>
      </c>
      <c r="B89" t="s">
        <v>631</v>
      </c>
      <c r="D89" s="103" t="s">
        <v>574</v>
      </c>
      <c r="E89" s="103" t="s">
        <v>632</v>
      </c>
    </row>
    <row r="90" spans="1:5" x14ac:dyDescent="0.25">
      <c r="A90" t="s">
        <v>546</v>
      </c>
      <c r="B90" t="s">
        <v>633</v>
      </c>
      <c r="D90" s="103" t="s">
        <v>574</v>
      </c>
      <c r="E90" s="103" t="s">
        <v>634</v>
      </c>
    </row>
    <row r="91" spans="1:5" x14ac:dyDescent="0.25">
      <c r="A91" t="s">
        <v>546</v>
      </c>
      <c r="B91" t="s">
        <v>635</v>
      </c>
      <c r="D91" s="103" t="s">
        <v>574</v>
      </c>
      <c r="E91" s="103" t="s">
        <v>636</v>
      </c>
    </row>
    <row r="92" spans="1:5" x14ac:dyDescent="0.25">
      <c r="A92" t="s">
        <v>546</v>
      </c>
      <c r="B92" t="s">
        <v>637</v>
      </c>
      <c r="D92" s="103" t="s">
        <v>574</v>
      </c>
      <c r="E92" s="103" t="s">
        <v>638</v>
      </c>
    </row>
    <row r="93" spans="1:5" x14ac:dyDescent="0.25">
      <c r="A93" t="s">
        <v>546</v>
      </c>
      <c r="B93" t="s">
        <v>639</v>
      </c>
      <c r="D93" s="103" t="s">
        <v>574</v>
      </c>
      <c r="E93" s="103" t="s">
        <v>640</v>
      </c>
    </row>
    <row r="94" spans="1:5" x14ac:dyDescent="0.25">
      <c r="A94" t="s">
        <v>546</v>
      </c>
      <c r="B94" t="s">
        <v>641</v>
      </c>
      <c r="D94" s="103" t="s">
        <v>574</v>
      </c>
      <c r="E94" s="103" t="s">
        <v>642</v>
      </c>
    </row>
    <row r="95" spans="1:5" x14ac:dyDescent="0.25">
      <c r="A95" t="s">
        <v>546</v>
      </c>
      <c r="B95" t="s">
        <v>643</v>
      </c>
      <c r="D95" s="103" t="s">
        <v>605</v>
      </c>
      <c r="E95" s="103" t="s">
        <v>644</v>
      </c>
    </row>
    <row r="96" spans="1:5" x14ac:dyDescent="0.25">
      <c r="A96" t="s">
        <v>546</v>
      </c>
      <c r="B96" t="s">
        <v>645</v>
      </c>
      <c r="D96" s="103" t="s">
        <v>434</v>
      </c>
      <c r="E96" s="103" t="s">
        <v>646</v>
      </c>
    </row>
    <row r="97" spans="1:5" x14ac:dyDescent="0.25">
      <c r="A97" t="s">
        <v>599</v>
      </c>
      <c r="B97" t="s">
        <v>599</v>
      </c>
      <c r="D97" s="103" t="s">
        <v>612</v>
      </c>
      <c r="E97" s="103" t="s">
        <v>647</v>
      </c>
    </row>
    <row r="98" spans="1:5" x14ac:dyDescent="0.25">
      <c r="A98" t="s">
        <v>648</v>
      </c>
      <c r="B98" t="s">
        <v>648</v>
      </c>
      <c r="D98" s="103" t="s">
        <v>612</v>
      </c>
      <c r="E98" s="103" t="s">
        <v>649</v>
      </c>
    </row>
    <row r="99" spans="1:5" x14ac:dyDescent="0.25">
      <c r="A99" t="s">
        <v>648</v>
      </c>
      <c r="B99" t="s">
        <v>650</v>
      </c>
      <c r="D99" s="103" t="s">
        <v>72</v>
      </c>
      <c r="E99" s="103" t="s">
        <v>651</v>
      </c>
    </row>
    <row r="100" spans="1:5" x14ac:dyDescent="0.25">
      <c r="A100" t="s">
        <v>435</v>
      </c>
      <c r="B100" t="s">
        <v>652</v>
      </c>
      <c r="D100" s="103" t="s">
        <v>496</v>
      </c>
      <c r="E100" s="103" t="s">
        <v>653</v>
      </c>
    </row>
    <row r="101" spans="1:5" x14ac:dyDescent="0.25">
      <c r="A101" s="109" t="s">
        <v>493</v>
      </c>
      <c r="B101" t="s">
        <v>654</v>
      </c>
      <c r="D101" s="103" t="s">
        <v>607</v>
      </c>
      <c r="E101" s="103" t="s">
        <v>655</v>
      </c>
    </row>
    <row r="102" spans="1:5" x14ac:dyDescent="0.25">
      <c r="A102" s="109" t="s">
        <v>493</v>
      </c>
      <c r="B102" t="s">
        <v>656</v>
      </c>
      <c r="D102" s="103" t="s">
        <v>607</v>
      </c>
      <c r="E102" s="103" t="s">
        <v>657</v>
      </c>
    </row>
    <row r="103" spans="1:5" x14ac:dyDescent="0.25">
      <c r="A103" s="109" t="s">
        <v>493</v>
      </c>
      <c r="B103" t="s">
        <v>658</v>
      </c>
      <c r="D103" s="103" t="s">
        <v>648</v>
      </c>
      <c r="E103" s="103" t="s">
        <v>659</v>
      </c>
    </row>
    <row r="104" spans="1:5" x14ac:dyDescent="0.25">
      <c r="A104" s="110" t="s">
        <v>493</v>
      </c>
      <c r="B104" t="s">
        <v>660</v>
      </c>
      <c r="D104" s="103" t="s">
        <v>648</v>
      </c>
      <c r="E104" s="103" t="s">
        <v>661</v>
      </c>
    </row>
    <row r="105" spans="1:5" x14ac:dyDescent="0.25">
      <c r="A105" t="s">
        <v>493</v>
      </c>
      <c r="B105" t="s">
        <v>662</v>
      </c>
      <c r="D105" s="103" t="s">
        <v>663</v>
      </c>
      <c r="E105" s="103" t="s">
        <v>664</v>
      </c>
    </row>
    <row r="106" spans="1:5" x14ac:dyDescent="0.25">
      <c r="A106" s="109" t="s">
        <v>493</v>
      </c>
      <c r="B106" t="s">
        <v>665</v>
      </c>
      <c r="D106" s="103" t="s">
        <v>663</v>
      </c>
      <c r="E106" s="103" t="s">
        <v>666</v>
      </c>
    </row>
    <row r="107" spans="1:5" x14ac:dyDescent="0.25">
      <c r="A107" s="109" t="s">
        <v>493</v>
      </c>
      <c r="B107" t="s">
        <v>667</v>
      </c>
      <c r="D107" s="103" t="s">
        <v>548</v>
      </c>
      <c r="E107" s="103" t="s">
        <v>668</v>
      </c>
    </row>
    <row r="108" spans="1:5" x14ac:dyDescent="0.25">
      <c r="A108" s="109" t="s">
        <v>493</v>
      </c>
      <c r="B108" t="s">
        <v>669</v>
      </c>
    </row>
    <row r="109" spans="1:5" x14ac:dyDescent="0.25">
      <c r="A109" s="109" t="s">
        <v>493</v>
      </c>
      <c r="B109" t="s">
        <v>670</v>
      </c>
    </row>
    <row r="110" spans="1:5" x14ac:dyDescent="0.25">
      <c r="A110" s="101" t="s">
        <v>493</v>
      </c>
      <c r="B110" t="s">
        <v>671</v>
      </c>
    </row>
    <row r="111" spans="1:5" x14ac:dyDescent="0.25">
      <c r="A111" s="109" t="s">
        <v>493</v>
      </c>
      <c r="B111" t="s">
        <v>672</v>
      </c>
    </row>
    <row r="112" spans="1:5" x14ac:dyDescent="0.25">
      <c r="A112" s="109" t="s">
        <v>493</v>
      </c>
      <c r="B112" t="s">
        <v>673</v>
      </c>
    </row>
    <row r="113" spans="1:2" x14ac:dyDescent="0.25">
      <c r="A113" s="110" t="s">
        <v>493</v>
      </c>
      <c r="B113" t="s">
        <v>674</v>
      </c>
    </row>
    <row r="114" spans="1:2" x14ac:dyDescent="0.25">
      <c r="A114" s="110" t="s">
        <v>493</v>
      </c>
      <c r="B114" t="s">
        <v>675</v>
      </c>
    </row>
    <row r="115" spans="1:2" x14ac:dyDescent="0.25">
      <c r="A115" t="s">
        <v>551</v>
      </c>
      <c r="B115" t="s">
        <v>551</v>
      </c>
    </row>
    <row r="116" spans="1:2" x14ac:dyDescent="0.25">
      <c r="A116" t="s">
        <v>557</v>
      </c>
      <c r="B116" t="s">
        <v>676</v>
      </c>
    </row>
    <row r="117" spans="1:2" x14ac:dyDescent="0.25">
      <c r="A117" t="s">
        <v>557</v>
      </c>
      <c r="B117" t="s">
        <v>557</v>
      </c>
    </row>
    <row r="118" spans="1:2" x14ac:dyDescent="0.25">
      <c r="A118" t="s">
        <v>663</v>
      </c>
      <c r="B118" t="s">
        <v>663</v>
      </c>
    </row>
    <row r="119" spans="1:2" x14ac:dyDescent="0.25">
      <c r="A119" t="s">
        <v>442</v>
      </c>
      <c r="B119" t="s">
        <v>677</v>
      </c>
    </row>
    <row r="120" spans="1:2" x14ac:dyDescent="0.25">
      <c r="A120" t="s">
        <v>442</v>
      </c>
      <c r="B120" t="s">
        <v>678</v>
      </c>
    </row>
    <row r="121" spans="1:2" x14ac:dyDescent="0.25">
      <c r="A121" t="s">
        <v>442</v>
      </c>
      <c r="B121" t="s">
        <v>442</v>
      </c>
    </row>
    <row r="122" spans="1:2" x14ac:dyDescent="0.25">
      <c r="A122" t="s">
        <v>442</v>
      </c>
      <c r="B122" t="s">
        <v>679</v>
      </c>
    </row>
    <row r="123" spans="1:2" x14ac:dyDescent="0.25">
      <c r="A123" t="s">
        <v>442</v>
      </c>
      <c r="B123" t="s">
        <v>680</v>
      </c>
    </row>
    <row r="124" spans="1:2" x14ac:dyDescent="0.25">
      <c r="A124" t="s">
        <v>442</v>
      </c>
      <c r="B124" t="s">
        <v>681</v>
      </c>
    </row>
    <row r="125" spans="1:2" x14ac:dyDescent="0.25">
      <c r="A125" t="s">
        <v>682</v>
      </c>
      <c r="B125" t="s">
        <v>683</v>
      </c>
    </row>
    <row r="126" spans="1:2" x14ac:dyDescent="0.25">
      <c r="A126" t="s">
        <v>682</v>
      </c>
      <c r="B126" t="s">
        <v>684</v>
      </c>
    </row>
    <row r="127" spans="1:2" x14ac:dyDescent="0.25">
      <c r="A127" t="s">
        <v>682</v>
      </c>
      <c r="B127" t="s">
        <v>685</v>
      </c>
    </row>
    <row r="128" spans="1:2" x14ac:dyDescent="0.25">
      <c r="A128" s="104" t="s">
        <v>682</v>
      </c>
      <c r="B128" t="s">
        <v>686</v>
      </c>
    </row>
    <row r="129" spans="1:2" x14ac:dyDescent="0.25">
      <c r="A129" s="110" t="s">
        <v>682</v>
      </c>
      <c r="B129" t="s">
        <v>687</v>
      </c>
    </row>
    <row r="130" spans="1:2" x14ac:dyDescent="0.25">
      <c r="A130" s="110" t="s">
        <v>682</v>
      </c>
      <c r="B130" t="s">
        <v>688</v>
      </c>
    </row>
    <row r="131" spans="1:2" x14ac:dyDescent="0.25">
      <c r="A131" s="110" t="s">
        <v>682</v>
      </c>
      <c r="B131" t="s">
        <v>689</v>
      </c>
    </row>
    <row r="132" spans="1:2" x14ac:dyDescent="0.25">
      <c r="A132" s="110" t="s">
        <v>682</v>
      </c>
      <c r="B132" t="s">
        <v>690</v>
      </c>
    </row>
    <row r="133" spans="1:2" x14ac:dyDescent="0.25">
      <c r="A133" s="110" t="s">
        <v>682</v>
      </c>
      <c r="B133" t="s">
        <v>691</v>
      </c>
    </row>
    <row r="134" spans="1:2" x14ac:dyDescent="0.25">
      <c r="A134" s="110" t="s">
        <v>682</v>
      </c>
      <c r="B134" t="s">
        <v>692</v>
      </c>
    </row>
    <row r="135" spans="1:2" x14ac:dyDescent="0.25">
      <c r="A135" s="110" t="s">
        <v>682</v>
      </c>
      <c r="B135" t="s">
        <v>693</v>
      </c>
    </row>
    <row r="136" spans="1:2" x14ac:dyDescent="0.25">
      <c r="A136" s="110" t="s">
        <v>682</v>
      </c>
      <c r="B136" t="s">
        <v>694</v>
      </c>
    </row>
    <row r="137" spans="1:2" x14ac:dyDescent="0.25">
      <c r="A137" s="110" t="s">
        <v>682</v>
      </c>
      <c r="B137" t="s">
        <v>695</v>
      </c>
    </row>
    <row r="138" spans="1:2" x14ac:dyDescent="0.25">
      <c r="A138" t="s">
        <v>682</v>
      </c>
      <c r="B138" t="s">
        <v>696</v>
      </c>
    </row>
    <row r="139" spans="1:2" x14ac:dyDescent="0.25">
      <c r="A139" t="s">
        <v>682</v>
      </c>
      <c r="B139" t="s">
        <v>697</v>
      </c>
    </row>
    <row r="140" spans="1:2" x14ac:dyDescent="0.25">
      <c r="A140" t="s">
        <v>682</v>
      </c>
      <c r="B140" t="s">
        <v>698</v>
      </c>
    </row>
    <row r="141" spans="1:2" x14ac:dyDescent="0.25">
      <c r="A141" t="s">
        <v>682</v>
      </c>
      <c r="B141" t="s">
        <v>699</v>
      </c>
    </row>
    <row r="142" spans="1:2" x14ac:dyDescent="0.25">
      <c r="A142" t="s">
        <v>682</v>
      </c>
      <c r="B142" t="s">
        <v>700</v>
      </c>
    </row>
    <row r="143" spans="1:2" x14ac:dyDescent="0.25">
      <c r="A143" t="s">
        <v>682</v>
      </c>
      <c r="B143" t="s">
        <v>701</v>
      </c>
    </row>
    <row r="144" spans="1:2" x14ac:dyDescent="0.25">
      <c r="A144" t="s">
        <v>682</v>
      </c>
      <c r="B144" t="s">
        <v>702</v>
      </c>
    </row>
    <row r="145" spans="1:2" x14ac:dyDescent="0.25">
      <c r="A145" t="s">
        <v>682</v>
      </c>
      <c r="B145" t="s">
        <v>703</v>
      </c>
    </row>
    <row r="146" spans="1:2" x14ac:dyDescent="0.25">
      <c r="A146" t="s">
        <v>682</v>
      </c>
      <c r="B146" t="s">
        <v>704</v>
      </c>
    </row>
    <row r="147" spans="1:2" x14ac:dyDescent="0.25">
      <c r="A147" t="s">
        <v>682</v>
      </c>
      <c r="B147" t="s">
        <v>705</v>
      </c>
    </row>
    <row r="148" spans="1:2" x14ac:dyDescent="0.25">
      <c r="A148" t="s">
        <v>682</v>
      </c>
      <c r="B148" t="s">
        <v>706</v>
      </c>
    </row>
    <row r="149" spans="1:2" x14ac:dyDescent="0.25">
      <c r="A149" t="s">
        <v>682</v>
      </c>
      <c r="B149" t="s">
        <v>707</v>
      </c>
    </row>
    <row r="150" spans="1:2" x14ac:dyDescent="0.25">
      <c r="A150" t="s">
        <v>682</v>
      </c>
      <c r="B150" t="s">
        <v>708</v>
      </c>
    </row>
    <row r="151" spans="1:2" x14ac:dyDescent="0.25">
      <c r="A151" t="s">
        <v>682</v>
      </c>
      <c r="B151" t="s">
        <v>709</v>
      </c>
    </row>
    <row r="152" spans="1:2" x14ac:dyDescent="0.25">
      <c r="A152" t="s">
        <v>682</v>
      </c>
      <c r="B152" t="s">
        <v>710</v>
      </c>
    </row>
    <row r="153" spans="1:2" x14ac:dyDescent="0.25">
      <c r="A153" t="s">
        <v>682</v>
      </c>
      <c r="B153" t="s">
        <v>711</v>
      </c>
    </row>
    <row r="154" spans="1:2" x14ac:dyDescent="0.25">
      <c r="A154" t="s">
        <v>682</v>
      </c>
      <c r="B154" t="s">
        <v>712</v>
      </c>
    </row>
    <row r="155" spans="1:2" x14ac:dyDescent="0.25">
      <c r="A155" t="s">
        <v>682</v>
      </c>
      <c r="B155" t="s">
        <v>713</v>
      </c>
    </row>
    <row r="156" spans="1:2" x14ac:dyDescent="0.25">
      <c r="A156" t="s">
        <v>682</v>
      </c>
      <c r="B156" t="s">
        <v>714</v>
      </c>
    </row>
    <row r="157" spans="1:2" x14ac:dyDescent="0.25">
      <c r="A157" t="s">
        <v>682</v>
      </c>
      <c r="B157" t="s">
        <v>715</v>
      </c>
    </row>
    <row r="158" spans="1:2" x14ac:dyDescent="0.25">
      <c r="A158" t="s">
        <v>682</v>
      </c>
      <c r="B158" t="s">
        <v>716</v>
      </c>
    </row>
    <row r="159" spans="1:2" x14ac:dyDescent="0.25">
      <c r="A159" t="s">
        <v>682</v>
      </c>
      <c r="B159" t="s">
        <v>717</v>
      </c>
    </row>
    <row r="160" spans="1:2" x14ac:dyDescent="0.25">
      <c r="A160" t="s">
        <v>682</v>
      </c>
      <c r="B160" t="s">
        <v>718</v>
      </c>
    </row>
    <row r="161" spans="1:2" x14ac:dyDescent="0.25">
      <c r="A161" t="s">
        <v>682</v>
      </c>
      <c r="B161" t="s">
        <v>719</v>
      </c>
    </row>
    <row r="162" spans="1:2" x14ac:dyDescent="0.25">
      <c r="A162" t="s">
        <v>682</v>
      </c>
      <c r="B162" t="s">
        <v>720</v>
      </c>
    </row>
    <row r="163" spans="1:2" x14ac:dyDescent="0.25">
      <c r="A163" t="s">
        <v>682</v>
      </c>
      <c r="B163" t="s">
        <v>721</v>
      </c>
    </row>
    <row r="164" spans="1:2" x14ac:dyDescent="0.25">
      <c r="A164" t="s">
        <v>682</v>
      </c>
      <c r="B164" t="s">
        <v>722</v>
      </c>
    </row>
    <row r="165" spans="1:2" x14ac:dyDescent="0.25">
      <c r="A165" t="s">
        <v>682</v>
      </c>
      <c r="B165" t="s">
        <v>723</v>
      </c>
    </row>
    <row r="166" spans="1:2" x14ac:dyDescent="0.25">
      <c r="A166" t="s">
        <v>682</v>
      </c>
      <c r="B166" t="s">
        <v>724</v>
      </c>
    </row>
    <row r="167" spans="1:2" x14ac:dyDescent="0.25">
      <c r="A167" t="s">
        <v>682</v>
      </c>
      <c r="B167" t="s">
        <v>725</v>
      </c>
    </row>
    <row r="168" spans="1:2" x14ac:dyDescent="0.25">
      <c r="A168" t="s">
        <v>682</v>
      </c>
      <c r="B168" t="s">
        <v>726</v>
      </c>
    </row>
    <row r="169" spans="1:2" x14ac:dyDescent="0.25">
      <c r="A169" t="s">
        <v>682</v>
      </c>
      <c r="B169" t="s">
        <v>727</v>
      </c>
    </row>
    <row r="170" spans="1:2" x14ac:dyDescent="0.25">
      <c r="A170" t="s">
        <v>682</v>
      </c>
      <c r="B170" t="s">
        <v>728</v>
      </c>
    </row>
    <row r="171" spans="1:2" x14ac:dyDescent="0.25">
      <c r="A171" t="s">
        <v>682</v>
      </c>
      <c r="B171" t="s">
        <v>729</v>
      </c>
    </row>
    <row r="172" spans="1:2" x14ac:dyDescent="0.25">
      <c r="A172" t="s">
        <v>682</v>
      </c>
      <c r="B172" t="s">
        <v>730</v>
      </c>
    </row>
    <row r="173" spans="1:2" x14ac:dyDescent="0.25">
      <c r="A173" t="s">
        <v>682</v>
      </c>
      <c r="B173" t="s">
        <v>731</v>
      </c>
    </row>
    <row r="174" spans="1:2" x14ac:dyDescent="0.25">
      <c r="A174" t="s">
        <v>682</v>
      </c>
      <c r="B174" t="s">
        <v>732</v>
      </c>
    </row>
    <row r="175" spans="1:2" x14ac:dyDescent="0.25">
      <c r="A175" t="s">
        <v>682</v>
      </c>
      <c r="B175" t="s">
        <v>733</v>
      </c>
    </row>
    <row r="176" spans="1:2" x14ac:dyDescent="0.25">
      <c r="A176" t="s">
        <v>682</v>
      </c>
      <c r="B176" t="s">
        <v>734</v>
      </c>
    </row>
    <row r="177" spans="1:2" x14ac:dyDescent="0.25">
      <c r="A177" t="s">
        <v>682</v>
      </c>
      <c r="B177" t="s">
        <v>735</v>
      </c>
    </row>
    <row r="178" spans="1:2" x14ac:dyDescent="0.25">
      <c r="A178" s="110" t="s">
        <v>682</v>
      </c>
      <c r="B178" t="s">
        <v>736</v>
      </c>
    </row>
    <row r="179" spans="1:2" x14ac:dyDescent="0.25">
      <c r="A179" t="s">
        <v>682</v>
      </c>
      <c r="B179" t="s">
        <v>737</v>
      </c>
    </row>
    <row r="180" spans="1:2" x14ac:dyDescent="0.25">
      <c r="A180" t="s">
        <v>682</v>
      </c>
      <c r="B180" t="s">
        <v>738</v>
      </c>
    </row>
    <row r="181" spans="1:2" x14ac:dyDescent="0.25">
      <c r="A181" t="s">
        <v>682</v>
      </c>
      <c r="B181" t="s">
        <v>739</v>
      </c>
    </row>
    <row r="182" spans="1:2" x14ac:dyDescent="0.25">
      <c r="A182" t="s">
        <v>682</v>
      </c>
      <c r="B182" t="s">
        <v>740</v>
      </c>
    </row>
    <row r="183" spans="1:2" x14ac:dyDescent="0.25">
      <c r="A183" t="s">
        <v>682</v>
      </c>
      <c r="B183" t="s">
        <v>741</v>
      </c>
    </row>
    <row r="184" spans="1:2" x14ac:dyDescent="0.25">
      <c r="A184" t="s">
        <v>682</v>
      </c>
      <c r="B184" t="s">
        <v>742</v>
      </c>
    </row>
    <row r="185" spans="1:2" x14ac:dyDescent="0.25">
      <c r="A185" t="s">
        <v>682</v>
      </c>
      <c r="B185" t="s">
        <v>743</v>
      </c>
    </row>
    <row r="186" spans="1:2" x14ac:dyDescent="0.25">
      <c r="A186" t="s">
        <v>682</v>
      </c>
      <c r="B186" t="s">
        <v>744</v>
      </c>
    </row>
    <row r="187" spans="1:2" x14ac:dyDescent="0.25">
      <c r="A187" t="s">
        <v>682</v>
      </c>
      <c r="B187" t="s">
        <v>745</v>
      </c>
    </row>
    <row r="188" spans="1:2" x14ac:dyDescent="0.25">
      <c r="A188" t="s">
        <v>682</v>
      </c>
      <c r="B188" t="s">
        <v>746</v>
      </c>
    </row>
    <row r="189" spans="1:2" x14ac:dyDescent="0.25">
      <c r="A189" t="s">
        <v>682</v>
      </c>
      <c r="B189" t="s">
        <v>747</v>
      </c>
    </row>
    <row r="190" spans="1:2" x14ac:dyDescent="0.25">
      <c r="A190" t="s">
        <v>682</v>
      </c>
      <c r="B190" t="s">
        <v>748</v>
      </c>
    </row>
    <row r="191" spans="1:2" x14ac:dyDescent="0.25">
      <c r="A191" t="s">
        <v>682</v>
      </c>
      <c r="B191" t="s">
        <v>749</v>
      </c>
    </row>
    <row r="192" spans="1:2" x14ac:dyDescent="0.25">
      <c r="A192" t="s">
        <v>682</v>
      </c>
      <c r="B192" t="s">
        <v>750</v>
      </c>
    </row>
    <row r="193" spans="1:2" x14ac:dyDescent="0.25">
      <c r="A193" t="s">
        <v>682</v>
      </c>
      <c r="B193" t="s">
        <v>751</v>
      </c>
    </row>
    <row r="194" spans="1:2" x14ac:dyDescent="0.25">
      <c r="A194" t="s">
        <v>682</v>
      </c>
      <c r="B194" t="s">
        <v>752</v>
      </c>
    </row>
    <row r="195" spans="1:2" x14ac:dyDescent="0.25">
      <c r="A195" t="s">
        <v>682</v>
      </c>
      <c r="B195" t="s">
        <v>753</v>
      </c>
    </row>
    <row r="196" spans="1:2" x14ac:dyDescent="0.25">
      <c r="A196" t="s">
        <v>682</v>
      </c>
      <c r="B196" t="s">
        <v>754</v>
      </c>
    </row>
    <row r="197" spans="1:2" x14ac:dyDescent="0.25">
      <c r="A197" t="s">
        <v>682</v>
      </c>
      <c r="B197" t="s">
        <v>755</v>
      </c>
    </row>
    <row r="198" spans="1:2" x14ac:dyDescent="0.25">
      <c r="A198" t="s">
        <v>682</v>
      </c>
      <c r="B198" t="s">
        <v>756</v>
      </c>
    </row>
    <row r="199" spans="1:2" x14ac:dyDescent="0.25">
      <c r="A199" t="s">
        <v>682</v>
      </c>
      <c r="B199" t="s">
        <v>757</v>
      </c>
    </row>
    <row r="200" spans="1:2" x14ac:dyDescent="0.25">
      <c r="A200" t="s">
        <v>682</v>
      </c>
      <c r="B200" t="s">
        <v>758</v>
      </c>
    </row>
    <row r="201" spans="1:2" x14ac:dyDescent="0.25">
      <c r="A201" t="s">
        <v>682</v>
      </c>
      <c r="B201" t="s">
        <v>759</v>
      </c>
    </row>
    <row r="202" spans="1:2" x14ac:dyDescent="0.25">
      <c r="A202" t="s">
        <v>682</v>
      </c>
      <c r="B202" t="s">
        <v>760</v>
      </c>
    </row>
    <row r="203" spans="1:2" x14ac:dyDescent="0.25">
      <c r="A203" t="s">
        <v>682</v>
      </c>
      <c r="B203" t="s">
        <v>761</v>
      </c>
    </row>
    <row r="204" spans="1:2" x14ac:dyDescent="0.25">
      <c r="A204" t="s">
        <v>682</v>
      </c>
      <c r="B204" t="s">
        <v>762</v>
      </c>
    </row>
    <row r="205" spans="1:2" x14ac:dyDescent="0.25">
      <c r="A205" t="s">
        <v>682</v>
      </c>
      <c r="B205" t="s">
        <v>763</v>
      </c>
    </row>
    <row r="206" spans="1:2" x14ac:dyDescent="0.25">
      <c r="A206" t="s">
        <v>682</v>
      </c>
      <c r="B206" t="s">
        <v>764</v>
      </c>
    </row>
    <row r="207" spans="1:2" x14ac:dyDescent="0.25">
      <c r="A207" t="s">
        <v>682</v>
      </c>
      <c r="B207" t="s">
        <v>765</v>
      </c>
    </row>
    <row r="208" spans="1:2" x14ac:dyDescent="0.25">
      <c r="A208" t="s">
        <v>682</v>
      </c>
      <c r="B208" t="s">
        <v>766</v>
      </c>
    </row>
    <row r="209" spans="1:2" x14ac:dyDescent="0.25">
      <c r="A209" t="s">
        <v>682</v>
      </c>
      <c r="B209" t="s">
        <v>767</v>
      </c>
    </row>
    <row r="210" spans="1:2" x14ac:dyDescent="0.25">
      <c r="A210" t="s">
        <v>682</v>
      </c>
      <c r="B210" t="s">
        <v>768</v>
      </c>
    </row>
    <row r="211" spans="1:2" x14ac:dyDescent="0.25">
      <c r="A211" t="s">
        <v>682</v>
      </c>
      <c r="B211" t="s">
        <v>769</v>
      </c>
    </row>
    <row r="212" spans="1:2" x14ac:dyDescent="0.25">
      <c r="A212" t="s">
        <v>682</v>
      </c>
      <c r="B212" t="s">
        <v>770</v>
      </c>
    </row>
    <row r="213" spans="1:2" x14ac:dyDescent="0.25">
      <c r="A213" t="s">
        <v>682</v>
      </c>
      <c r="B213" t="s">
        <v>771</v>
      </c>
    </row>
    <row r="214" spans="1:2" x14ac:dyDescent="0.25">
      <c r="A214" t="s">
        <v>682</v>
      </c>
      <c r="B214" t="s">
        <v>772</v>
      </c>
    </row>
    <row r="215" spans="1:2" x14ac:dyDescent="0.25">
      <c r="A215" t="s">
        <v>682</v>
      </c>
      <c r="B215" t="s">
        <v>773</v>
      </c>
    </row>
    <row r="216" spans="1:2" x14ac:dyDescent="0.25">
      <c r="A216" t="s">
        <v>682</v>
      </c>
      <c r="B216" t="s">
        <v>774</v>
      </c>
    </row>
    <row r="217" spans="1:2" x14ac:dyDescent="0.25">
      <c r="A217" t="s">
        <v>682</v>
      </c>
      <c r="B217" t="s">
        <v>775</v>
      </c>
    </row>
    <row r="218" spans="1:2" x14ac:dyDescent="0.25">
      <c r="A218" t="s">
        <v>682</v>
      </c>
      <c r="B218" t="s">
        <v>776</v>
      </c>
    </row>
    <row r="219" spans="1:2" x14ac:dyDescent="0.25">
      <c r="A219" t="s">
        <v>682</v>
      </c>
      <c r="B219" t="s">
        <v>777</v>
      </c>
    </row>
    <row r="220" spans="1:2" x14ac:dyDescent="0.25">
      <c r="A220" t="s">
        <v>682</v>
      </c>
      <c r="B220" t="s">
        <v>778</v>
      </c>
    </row>
    <row r="221" spans="1:2" x14ac:dyDescent="0.25">
      <c r="A221" t="s">
        <v>682</v>
      </c>
      <c r="B221" t="s">
        <v>779</v>
      </c>
    </row>
    <row r="222" spans="1:2" x14ac:dyDescent="0.25">
      <c r="A222" t="s">
        <v>682</v>
      </c>
      <c r="B222" t="s">
        <v>780</v>
      </c>
    </row>
    <row r="223" spans="1:2" x14ac:dyDescent="0.25">
      <c r="A223" t="s">
        <v>682</v>
      </c>
      <c r="B223" t="s">
        <v>781</v>
      </c>
    </row>
    <row r="224" spans="1:2" x14ac:dyDescent="0.25">
      <c r="A224" t="s">
        <v>682</v>
      </c>
      <c r="B224" t="s">
        <v>782</v>
      </c>
    </row>
    <row r="225" spans="1:2" x14ac:dyDescent="0.25">
      <c r="A225" t="s">
        <v>682</v>
      </c>
      <c r="B225" t="s">
        <v>783</v>
      </c>
    </row>
    <row r="226" spans="1:2" x14ac:dyDescent="0.25">
      <c r="A226" t="s">
        <v>682</v>
      </c>
      <c r="B226" t="s">
        <v>784</v>
      </c>
    </row>
    <row r="227" spans="1:2" x14ac:dyDescent="0.25">
      <c r="A227" t="s">
        <v>682</v>
      </c>
      <c r="B227" t="s">
        <v>785</v>
      </c>
    </row>
    <row r="228" spans="1:2" x14ac:dyDescent="0.25">
      <c r="A228" t="s">
        <v>682</v>
      </c>
      <c r="B228" t="s">
        <v>786</v>
      </c>
    </row>
    <row r="229" spans="1:2" x14ac:dyDescent="0.25">
      <c r="A229" t="s">
        <v>682</v>
      </c>
      <c r="B229" t="s">
        <v>787</v>
      </c>
    </row>
    <row r="230" spans="1:2" x14ac:dyDescent="0.25">
      <c r="A230" t="s">
        <v>682</v>
      </c>
      <c r="B230" t="s">
        <v>788</v>
      </c>
    </row>
    <row r="231" spans="1:2" x14ac:dyDescent="0.25">
      <c r="A231" t="s">
        <v>682</v>
      </c>
      <c r="B231" t="s">
        <v>789</v>
      </c>
    </row>
    <row r="232" spans="1:2" x14ac:dyDescent="0.25">
      <c r="A232" t="s">
        <v>682</v>
      </c>
      <c r="B232" t="s">
        <v>790</v>
      </c>
    </row>
    <row r="233" spans="1:2" x14ac:dyDescent="0.25">
      <c r="A233" t="s">
        <v>682</v>
      </c>
      <c r="B233" t="s">
        <v>791</v>
      </c>
    </row>
    <row r="234" spans="1:2" x14ac:dyDescent="0.25">
      <c r="A234" t="s">
        <v>682</v>
      </c>
      <c r="B234" t="s">
        <v>792</v>
      </c>
    </row>
    <row r="235" spans="1:2" x14ac:dyDescent="0.25">
      <c r="A235" t="s">
        <v>682</v>
      </c>
      <c r="B235" t="s">
        <v>793</v>
      </c>
    </row>
    <row r="236" spans="1:2" x14ac:dyDescent="0.25">
      <c r="A236" t="s">
        <v>682</v>
      </c>
      <c r="B236" t="s">
        <v>794</v>
      </c>
    </row>
    <row r="237" spans="1:2" x14ac:dyDescent="0.25">
      <c r="A237" t="s">
        <v>682</v>
      </c>
      <c r="B237" t="s">
        <v>795</v>
      </c>
    </row>
    <row r="238" spans="1:2" x14ac:dyDescent="0.25">
      <c r="A238" t="s">
        <v>682</v>
      </c>
      <c r="B238" t="s">
        <v>796</v>
      </c>
    </row>
    <row r="239" spans="1:2" x14ac:dyDescent="0.25">
      <c r="A239" t="s">
        <v>682</v>
      </c>
      <c r="B239" t="s">
        <v>797</v>
      </c>
    </row>
    <row r="240" spans="1:2" x14ac:dyDescent="0.25">
      <c r="A240" t="s">
        <v>682</v>
      </c>
      <c r="B240" t="s">
        <v>798</v>
      </c>
    </row>
    <row r="241" spans="1:2" x14ac:dyDescent="0.25">
      <c r="A241" t="s">
        <v>682</v>
      </c>
      <c r="B241" t="s">
        <v>799</v>
      </c>
    </row>
    <row r="242" spans="1:2" x14ac:dyDescent="0.25">
      <c r="A242" t="s">
        <v>682</v>
      </c>
      <c r="B242" t="s">
        <v>800</v>
      </c>
    </row>
    <row r="243" spans="1:2" x14ac:dyDescent="0.25">
      <c r="A243" t="s">
        <v>682</v>
      </c>
      <c r="B243" t="s">
        <v>801</v>
      </c>
    </row>
    <row r="244" spans="1:2" x14ac:dyDescent="0.25">
      <c r="A244" t="s">
        <v>682</v>
      </c>
      <c r="B244" t="s">
        <v>802</v>
      </c>
    </row>
    <row r="245" spans="1:2" x14ac:dyDescent="0.25">
      <c r="A245" t="s">
        <v>682</v>
      </c>
      <c r="B245" t="s">
        <v>803</v>
      </c>
    </row>
    <row r="246" spans="1:2" x14ac:dyDescent="0.25">
      <c r="A246" t="s">
        <v>682</v>
      </c>
      <c r="B246" t="s">
        <v>804</v>
      </c>
    </row>
    <row r="247" spans="1:2" x14ac:dyDescent="0.25">
      <c r="A247" t="s">
        <v>682</v>
      </c>
      <c r="B247" t="s">
        <v>805</v>
      </c>
    </row>
    <row r="248" spans="1:2" x14ac:dyDescent="0.25">
      <c r="A248" t="s">
        <v>682</v>
      </c>
      <c r="B248" t="s">
        <v>806</v>
      </c>
    </row>
    <row r="249" spans="1:2" x14ac:dyDescent="0.25">
      <c r="A249" t="s">
        <v>682</v>
      </c>
      <c r="B249" t="s">
        <v>807</v>
      </c>
    </row>
    <row r="250" spans="1:2" x14ac:dyDescent="0.25">
      <c r="A250" t="s">
        <v>682</v>
      </c>
      <c r="B250" t="s">
        <v>808</v>
      </c>
    </row>
    <row r="251" spans="1:2" x14ac:dyDescent="0.25">
      <c r="A251" t="s">
        <v>682</v>
      </c>
      <c r="B251" t="s">
        <v>809</v>
      </c>
    </row>
    <row r="252" spans="1:2" x14ac:dyDescent="0.25">
      <c r="A252" t="s">
        <v>682</v>
      </c>
      <c r="B252" t="s">
        <v>810</v>
      </c>
    </row>
    <row r="253" spans="1:2" x14ac:dyDescent="0.25">
      <c r="A253" t="s">
        <v>682</v>
      </c>
      <c r="B253" t="s">
        <v>811</v>
      </c>
    </row>
    <row r="254" spans="1:2" x14ac:dyDescent="0.25">
      <c r="A254" t="s">
        <v>682</v>
      </c>
      <c r="B254" t="s">
        <v>812</v>
      </c>
    </row>
    <row r="255" spans="1:2" x14ac:dyDescent="0.25">
      <c r="A255" t="s">
        <v>682</v>
      </c>
      <c r="B255" t="s">
        <v>813</v>
      </c>
    </row>
    <row r="256" spans="1:2" x14ac:dyDescent="0.25">
      <c r="A256" t="s">
        <v>682</v>
      </c>
      <c r="B256" t="s">
        <v>814</v>
      </c>
    </row>
    <row r="257" spans="1:2" x14ac:dyDescent="0.25">
      <c r="A257" t="s">
        <v>682</v>
      </c>
      <c r="B257" t="s">
        <v>815</v>
      </c>
    </row>
    <row r="258" spans="1:2" x14ac:dyDescent="0.25">
      <c r="A258" t="s">
        <v>682</v>
      </c>
      <c r="B258" t="s">
        <v>816</v>
      </c>
    </row>
    <row r="259" spans="1:2" x14ac:dyDescent="0.25">
      <c r="A259" t="s">
        <v>682</v>
      </c>
      <c r="B259" t="s">
        <v>817</v>
      </c>
    </row>
    <row r="260" spans="1:2" x14ac:dyDescent="0.25">
      <c r="A260" t="s">
        <v>682</v>
      </c>
      <c r="B260" t="s">
        <v>818</v>
      </c>
    </row>
    <row r="261" spans="1:2" x14ac:dyDescent="0.25">
      <c r="A261" t="s">
        <v>682</v>
      </c>
      <c r="B261" t="s">
        <v>819</v>
      </c>
    </row>
    <row r="262" spans="1:2" x14ac:dyDescent="0.25">
      <c r="A262" t="s">
        <v>682</v>
      </c>
      <c r="B262" t="s">
        <v>820</v>
      </c>
    </row>
    <row r="263" spans="1:2" x14ac:dyDescent="0.25">
      <c r="A263" t="s">
        <v>682</v>
      </c>
      <c r="B263" t="s">
        <v>821</v>
      </c>
    </row>
    <row r="264" spans="1:2" x14ac:dyDescent="0.25">
      <c r="A264" t="s">
        <v>682</v>
      </c>
      <c r="B264" t="s">
        <v>822</v>
      </c>
    </row>
    <row r="265" spans="1:2" x14ac:dyDescent="0.25">
      <c r="A265" t="s">
        <v>682</v>
      </c>
      <c r="B265" t="s">
        <v>823</v>
      </c>
    </row>
    <row r="266" spans="1:2" x14ac:dyDescent="0.25">
      <c r="A266" t="s">
        <v>682</v>
      </c>
      <c r="B266" t="s">
        <v>824</v>
      </c>
    </row>
    <row r="267" spans="1:2" x14ac:dyDescent="0.25">
      <c r="A267" t="s">
        <v>682</v>
      </c>
      <c r="B267" t="s">
        <v>825</v>
      </c>
    </row>
    <row r="268" spans="1:2" x14ac:dyDescent="0.25">
      <c r="A268" t="s">
        <v>682</v>
      </c>
      <c r="B268" t="s">
        <v>826</v>
      </c>
    </row>
    <row r="269" spans="1:2" x14ac:dyDescent="0.25">
      <c r="A269" t="s">
        <v>682</v>
      </c>
      <c r="B269" t="s">
        <v>827</v>
      </c>
    </row>
    <row r="270" spans="1:2" x14ac:dyDescent="0.25">
      <c r="A270" t="s">
        <v>682</v>
      </c>
      <c r="B270" t="s">
        <v>828</v>
      </c>
    </row>
    <row r="271" spans="1:2" x14ac:dyDescent="0.25">
      <c r="A271" t="s">
        <v>682</v>
      </c>
      <c r="B271" t="s">
        <v>829</v>
      </c>
    </row>
    <row r="272" spans="1:2" x14ac:dyDescent="0.25">
      <c r="A272" t="s">
        <v>682</v>
      </c>
      <c r="B272" t="s">
        <v>830</v>
      </c>
    </row>
    <row r="273" spans="1:2" x14ac:dyDescent="0.25">
      <c r="A273" t="s">
        <v>682</v>
      </c>
      <c r="B273" t="s">
        <v>831</v>
      </c>
    </row>
    <row r="274" spans="1:2" x14ac:dyDescent="0.25">
      <c r="A274" t="s">
        <v>682</v>
      </c>
      <c r="B274" t="s">
        <v>832</v>
      </c>
    </row>
    <row r="275" spans="1:2" x14ac:dyDescent="0.25">
      <c r="A275" t="s">
        <v>682</v>
      </c>
      <c r="B275" t="s">
        <v>833</v>
      </c>
    </row>
    <row r="276" spans="1:2" x14ac:dyDescent="0.25">
      <c r="A276" t="s">
        <v>682</v>
      </c>
      <c r="B276" t="s">
        <v>834</v>
      </c>
    </row>
    <row r="277" spans="1:2" x14ac:dyDescent="0.25">
      <c r="A277" t="s">
        <v>682</v>
      </c>
      <c r="B277" t="s">
        <v>835</v>
      </c>
    </row>
    <row r="278" spans="1:2" x14ac:dyDescent="0.25">
      <c r="A278" t="s">
        <v>682</v>
      </c>
      <c r="B278" t="s">
        <v>836</v>
      </c>
    </row>
    <row r="279" spans="1:2" x14ac:dyDescent="0.25">
      <c r="A279" t="s">
        <v>682</v>
      </c>
      <c r="B279" t="s">
        <v>837</v>
      </c>
    </row>
    <row r="280" spans="1:2" x14ac:dyDescent="0.25">
      <c r="A280" t="s">
        <v>682</v>
      </c>
      <c r="B280" t="s">
        <v>838</v>
      </c>
    </row>
    <row r="281" spans="1:2" x14ac:dyDescent="0.25">
      <c r="A281" t="s">
        <v>682</v>
      </c>
      <c r="B281" t="s">
        <v>839</v>
      </c>
    </row>
    <row r="282" spans="1:2" x14ac:dyDescent="0.25">
      <c r="A282" t="s">
        <v>682</v>
      </c>
      <c r="B282" t="s">
        <v>840</v>
      </c>
    </row>
    <row r="283" spans="1:2" x14ac:dyDescent="0.25">
      <c r="A283" t="s">
        <v>682</v>
      </c>
      <c r="B283" t="s">
        <v>841</v>
      </c>
    </row>
    <row r="284" spans="1:2" x14ac:dyDescent="0.25">
      <c r="A284" t="s">
        <v>682</v>
      </c>
      <c r="B284" t="s">
        <v>842</v>
      </c>
    </row>
    <row r="285" spans="1:2" x14ac:dyDescent="0.25">
      <c r="A285" t="s">
        <v>682</v>
      </c>
      <c r="B285" t="s">
        <v>843</v>
      </c>
    </row>
    <row r="286" spans="1:2" x14ac:dyDescent="0.25">
      <c r="A286" t="s">
        <v>682</v>
      </c>
      <c r="B286" t="s">
        <v>844</v>
      </c>
    </row>
    <row r="287" spans="1:2" x14ac:dyDescent="0.25">
      <c r="A287" t="s">
        <v>682</v>
      </c>
      <c r="B287" t="s">
        <v>845</v>
      </c>
    </row>
    <row r="288" spans="1:2" x14ac:dyDescent="0.25">
      <c r="A288" t="s">
        <v>682</v>
      </c>
      <c r="B288" t="s">
        <v>846</v>
      </c>
    </row>
    <row r="289" spans="1:2" x14ac:dyDescent="0.25">
      <c r="A289" t="s">
        <v>682</v>
      </c>
      <c r="B289" t="s">
        <v>847</v>
      </c>
    </row>
    <row r="290" spans="1:2" x14ac:dyDescent="0.25">
      <c r="A290" t="s">
        <v>682</v>
      </c>
      <c r="B290" t="s">
        <v>848</v>
      </c>
    </row>
    <row r="291" spans="1:2" x14ac:dyDescent="0.25">
      <c r="A291" t="s">
        <v>682</v>
      </c>
      <c r="B291" t="s">
        <v>849</v>
      </c>
    </row>
    <row r="292" spans="1:2" x14ac:dyDescent="0.25">
      <c r="A292" t="s">
        <v>682</v>
      </c>
      <c r="B292" t="s">
        <v>850</v>
      </c>
    </row>
    <row r="293" spans="1:2" x14ac:dyDescent="0.25">
      <c r="A293" t="s">
        <v>682</v>
      </c>
      <c r="B293" t="s">
        <v>851</v>
      </c>
    </row>
    <row r="294" spans="1:2" x14ac:dyDescent="0.25">
      <c r="A294" t="s">
        <v>682</v>
      </c>
      <c r="B294" t="s">
        <v>852</v>
      </c>
    </row>
    <row r="295" spans="1:2" x14ac:dyDescent="0.25">
      <c r="A295" t="s">
        <v>682</v>
      </c>
      <c r="B295" t="s">
        <v>853</v>
      </c>
    </row>
    <row r="296" spans="1:2" x14ac:dyDescent="0.25">
      <c r="A296" t="s">
        <v>682</v>
      </c>
      <c r="B296" t="s">
        <v>854</v>
      </c>
    </row>
    <row r="297" spans="1:2" x14ac:dyDescent="0.25">
      <c r="A297" t="s">
        <v>682</v>
      </c>
      <c r="B297" t="s">
        <v>855</v>
      </c>
    </row>
    <row r="298" spans="1:2" x14ac:dyDescent="0.25">
      <c r="A298" t="s">
        <v>682</v>
      </c>
      <c r="B298" t="s">
        <v>856</v>
      </c>
    </row>
    <row r="299" spans="1:2" x14ac:dyDescent="0.25">
      <c r="A299" t="s">
        <v>682</v>
      </c>
      <c r="B299" t="s">
        <v>857</v>
      </c>
    </row>
    <row r="300" spans="1:2" x14ac:dyDescent="0.25">
      <c r="A300" t="s">
        <v>682</v>
      </c>
      <c r="B300" t="s">
        <v>858</v>
      </c>
    </row>
    <row r="301" spans="1:2" x14ac:dyDescent="0.25">
      <c r="A301" t="s">
        <v>682</v>
      </c>
      <c r="B301" t="s">
        <v>859</v>
      </c>
    </row>
    <row r="302" spans="1:2" x14ac:dyDescent="0.25">
      <c r="A302" t="s">
        <v>682</v>
      </c>
      <c r="B302" t="s">
        <v>860</v>
      </c>
    </row>
    <row r="303" spans="1:2" x14ac:dyDescent="0.25">
      <c r="A303" t="s">
        <v>682</v>
      </c>
      <c r="B303" t="s">
        <v>861</v>
      </c>
    </row>
    <row r="304" spans="1:2" x14ac:dyDescent="0.25">
      <c r="A304" t="s">
        <v>682</v>
      </c>
      <c r="B304" t="s">
        <v>862</v>
      </c>
    </row>
    <row r="305" spans="1:2" x14ac:dyDescent="0.25">
      <c r="A305" t="s">
        <v>682</v>
      </c>
      <c r="B305" t="s">
        <v>863</v>
      </c>
    </row>
    <row r="306" spans="1:2" x14ac:dyDescent="0.25">
      <c r="A306" t="s">
        <v>682</v>
      </c>
      <c r="B306" t="s">
        <v>864</v>
      </c>
    </row>
    <row r="307" spans="1:2" x14ac:dyDescent="0.25">
      <c r="A307" t="s">
        <v>682</v>
      </c>
      <c r="B307" t="s">
        <v>865</v>
      </c>
    </row>
    <row r="308" spans="1:2" x14ac:dyDescent="0.25">
      <c r="A308" t="s">
        <v>682</v>
      </c>
      <c r="B308" t="s">
        <v>866</v>
      </c>
    </row>
    <row r="309" spans="1:2" x14ac:dyDescent="0.25">
      <c r="A309" t="s">
        <v>682</v>
      </c>
      <c r="B309" t="s">
        <v>867</v>
      </c>
    </row>
    <row r="310" spans="1:2" x14ac:dyDescent="0.25">
      <c r="A310" t="s">
        <v>682</v>
      </c>
      <c r="B310" t="s">
        <v>868</v>
      </c>
    </row>
    <row r="311" spans="1:2" x14ac:dyDescent="0.25">
      <c r="A311" t="s">
        <v>682</v>
      </c>
      <c r="B311" t="s">
        <v>869</v>
      </c>
    </row>
    <row r="312" spans="1:2" x14ac:dyDescent="0.25">
      <c r="A312" t="s">
        <v>682</v>
      </c>
      <c r="B312" t="s">
        <v>870</v>
      </c>
    </row>
    <row r="313" spans="1:2" x14ac:dyDescent="0.25">
      <c r="A313" t="s">
        <v>682</v>
      </c>
      <c r="B313" t="s">
        <v>871</v>
      </c>
    </row>
    <row r="314" spans="1:2" x14ac:dyDescent="0.25">
      <c r="A314" t="s">
        <v>682</v>
      </c>
      <c r="B314" t="s">
        <v>872</v>
      </c>
    </row>
    <row r="315" spans="1:2" x14ac:dyDescent="0.25">
      <c r="A315" t="s">
        <v>682</v>
      </c>
      <c r="B315" t="s">
        <v>873</v>
      </c>
    </row>
    <row r="316" spans="1:2" x14ac:dyDescent="0.25">
      <c r="A316" t="s">
        <v>682</v>
      </c>
      <c r="B316" t="s">
        <v>874</v>
      </c>
    </row>
    <row r="317" spans="1:2" x14ac:dyDescent="0.25">
      <c r="A317" t="s">
        <v>682</v>
      </c>
      <c r="B317" t="s">
        <v>875</v>
      </c>
    </row>
    <row r="318" spans="1:2" x14ac:dyDescent="0.25">
      <c r="A318" t="s">
        <v>682</v>
      </c>
      <c r="B318" t="s">
        <v>876</v>
      </c>
    </row>
    <row r="319" spans="1:2" x14ac:dyDescent="0.25">
      <c r="A319" t="s">
        <v>682</v>
      </c>
      <c r="B319" t="s">
        <v>877</v>
      </c>
    </row>
    <row r="320" spans="1:2" x14ac:dyDescent="0.25">
      <c r="A320" t="s">
        <v>682</v>
      </c>
      <c r="B320" t="s">
        <v>878</v>
      </c>
    </row>
    <row r="321" spans="1:2" x14ac:dyDescent="0.25">
      <c r="A321" t="s">
        <v>682</v>
      </c>
      <c r="B321" t="s">
        <v>879</v>
      </c>
    </row>
    <row r="322" spans="1:2" x14ac:dyDescent="0.25">
      <c r="A322" t="s">
        <v>682</v>
      </c>
      <c r="B322" t="s">
        <v>880</v>
      </c>
    </row>
    <row r="323" spans="1:2" x14ac:dyDescent="0.25">
      <c r="A323" t="s">
        <v>682</v>
      </c>
      <c r="B323" t="s">
        <v>881</v>
      </c>
    </row>
    <row r="324" spans="1:2" x14ac:dyDescent="0.25">
      <c r="A324" t="s">
        <v>682</v>
      </c>
      <c r="B324" t="s">
        <v>882</v>
      </c>
    </row>
    <row r="325" spans="1:2" x14ac:dyDescent="0.25">
      <c r="A325" t="s">
        <v>682</v>
      </c>
      <c r="B325" t="s">
        <v>883</v>
      </c>
    </row>
    <row r="326" spans="1:2" x14ac:dyDescent="0.25">
      <c r="A326" t="s">
        <v>682</v>
      </c>
      <c r="B326" t="s">
        <v>884</v>
      </c>
    </row>
    <row r="327" spans="1:2" x14ac:dyDescent="0.25">
      <c r="A327" t="s">
        <v>682</v>
      </c>
      <c r="B327" t="s">
        <v>885</v>
      </c>
    </row>
    <row r="328" spans="1:2" x14ac:dyDescent="0.25">
      <c r="A328" t="s">
        <v>682</v>
      </c>
      <c r="B328" t="s">
        <v>886</v>
      </c>
    </row>
    <row r="329" spans="1:2" x14ac:dyDescent="0.25">
      <c r="A329" t="s">
        <v>682</v>
      </c>
      <c r="B329" t="s">
        <v>887</v>
      </c>
    </row>
    <row r="330" spans="1:2" x14ac:dyDescent="0.25">
      <c r="A330" t="s">
        <v>682</v>
      </c>
      <c r="B330" t="s">
        <v>888</v>
      </c>
    </row>
    <row r="331" spans="1:2" x14ac:dyDescent="0.25">
      <c r="A331" t="s">
        <v>682</v>
      </c>
      <c r="B331" t="s">
        <v>889</v>
      </c>
    </row>
    <row r="332" spans="1:2" x14ac:dyDescent="0.25">
      <c r="A332" t="s">
        <v>682</v>
      </c>
      <c r="B332" t="s">
        <v>890</v>
      </c>
    </row>
    <row r="333" spans="1:2" x14ac:dyDescent="0.25">
      <c r="A333" t="s">
        <v>682</v>
      </c>
      <c r="B333" t="s">
        <v>891</v>
      </c>
    </row>
    <row r="334" spans="1:2" x14ac:dyDescent="0.25">
      <c r="A334" t="s">
        <v>682</v>
      </c>
      <c r="B334" t="s">
        <v>892</v>
      </c>
    </row>
    <row r="335" spans="1:2" x14ac:dyDescent="0.25">
      <c r="A335" t="s">
        <v>682</v>
      </c>
      <c r="B335" t="s">
        <v>893</v>
      </c>
    </row>
    <row r="336" spans="1:2" x14ac:dyDescent="0.25">
      <c r="A336" t="s">
        <v>682</v>
      </c>
      <c r="B336" t="s">
        <v>894</v>
      </c>
    </row>
    <row r="337" spans="1:2" x14ac:dyDescent="0.25">
      <c r="A337" t="s">
        <v>682</v>
      </c>
      <c r="B337" t="s">
        <v>895</v>
      </c>
    </row>
    <row r="338" spans="1:2" x14ac:dyDescent="0.25">
      <c r="A338" t="s">
        <v>682</v>
      </c>
      <c r="B338" t="s">
        <v>896</v>
      </c>
    </row>
    <row r="339" spans="1:2" x14ac:dyDescent="0.25">
      <c r="A339" t="s">
        <v>682</v>
      </c>
      <c r="B339" t="s">
        <v>897</v>
      </c>
    </row>
    <row r="340" spans="1:2" x14ac:dyDescent="0.25">
      <c r="A340" t="s">
        <v>682</v>
      </c>
      <c r="B340" t="s">
        <v>898</v>
      </c>
    </row>
    <row r="341" spans="1:2" x14ac:dyDescent="0.25">
      <c r="A341" t="s">
        <v>682</v>
      </c>
      <c r="B341" t="s">
        <v>899</v>
      </c>
    </row>
    <row r="342" spans="1:2" x14ac:dyDescent="0.25">
      <c r="A342" t="s">
        <v>682</v>
      </c>
      <c r="B342" t="s">
        <v>900</v>
      </c>
    </row>
    <row r="343" spans="1:2" x14ac:dyDescent="0.25">
      <c r="A343" t="s">
        <v>682</v>
      </c>
      <c r="B343" t="s">
        <v>901</v>
      </c>
    </row>
    <row r="344" spans="1:2" x14ac:dyDescent="0.25">
      <c r="A344" t="s">
        <v>682</v>
      </c>
      <c r="B344" t="s">
        <v>902</v>
      </c>
    </row>
    <row r="345" spans="1:2" x14ac:dyDescent="0.25">
      <c r="A345" t="s">
        <v>682</v>
      </c>
      <c r="B345" t="s">
        <v>903</v>
      </c>
    </row>
    <row r="346" spans="1:2" x14ac:dyDescent="0.25">
      <c r="A346" t="s">
        <v>682</v>
      </c>
      <c r="B346" t="s">
        <v>904</v>
      </c>
    </row>
    <row r="347" spans="1:2" x14ac:dyDescent="0.25">
      <c r="A347" t="s">
        <v>682</v>
      </c>
      <c r="B347" t="s">
        <v>905</v>
      </c>
    </row>
    <row r="348" spans="1:2" x14ac:dyDescent="0.25">
      <c r="A348" t="s">
        <v>682</v>
      </c>
      <c r="B348" t="s">
        <v>906</v>
      </c>
    </row>
    <row r="349" spans="1:2" x14ac:dyDescent="0.25">
      <c r="A349" t="s">
        <v>682</v>
      </c>
      <c r="B349" t="s">
        <v>907</v>
      </c>
    </row>
    <row r="350" spans="1:2" x14ac:dyDescent="0.25">
      <c r="A350" t="s">
        <v>682</v>
      </c>
      <c r="B350" t="s">
        <v>908</v>
      </c>
    </row>
    <row r="351" spans="1:2" x14ac:dyDescent="0.25">
      <c r="A351" t="s">
        <v>682</v>
      </c>
      <c r="B351" t="s">
        <v>909</v>
      </c>
    </row>
    <row r="352" spans="1:2" x14ac:dyDescent="0.25">
      <c r="A352" t="s">
        <v>682</v>
      </c>
      <c r="B352" t="s">
        <v>910</v>
      </c>
    </row>
    <row r="353" spans="1:2" x14ac:dyDescent="0.25">
      <c r="A353" t="s">
        <v>682</v>
      </c>
      <c r="B353" t="s">
        <v>911</v>
      </c>
    </row>
    <row r="354" spans="1:2" x14ac:dyDescent="0.25">
      <c r="A354" t="s">
        <v>682</v>
      </c>
      <c r="B354" t="s">
        <v>912</v>
      </c>
    </row>
    <row r="355" spans="1:2" x14ac:dyDescent="0.25">
      <c r="A355" t="s">
        <v>682</v>
      </c>
      <c r="B355" t="s">
        <v>913</v>
      </c>
    </row>
    <row r="356" spans="1:2" x14ac:dyDescent="0.25">
      <c r="A356" t="s">
        <v>682</v>
      </c>
      <c r="B356" t="s">
        <v>914</v>
      </c>
    </row>
    <row r="357" spans="1:2" x14ac:dyDescent="0.25">
      <c r="A357" t="s">
        <v>682</v>
      </c>
      <c r="B357" t="s">
        <v>915</v>
      </c>
    </row>
    <row r="358" spans="1:2" x14ac:dyDescent="0.25">
      <c r="A358" t="s">
        <v>682</v>
      </c>
      <c r="B358" t="s">
        <v>916</v>
      </c>
    </row>
    <row r="359" spans="1:2" x14ac:dyDescent="0.25">
      <c r="A359" t="s">
        <v>682</v>
      </c>
      <c r="B359" t="s">
        <v>917</v>
      </c>
    </row>
    <row r="360" spans="1:2" x14ac:dyDescent="0.25">
      <c r="A360" t="s">
        <v>682</v>
      </c>
      <c r="B360" t="s">
        <v>918</v>
      </c>
    </row>
    <row r="361" spans="1:2" x14ac:dyDescent="0.25">
      <c r="A361" t="s">
        <v>682</v>
      </c>
      <c r="B361" t="s">
        <v>919</v>
      </c>
    </row>
    <row r="362" spans="1:2" x14ac:dyDescent="0.25">
      <c r="A362" t="s">
        <v>682</v>
      </c>
      <c r="B362" t="s">
        <v>920</v>
      </c>
    </row>
    <row r="363" spans="1:2" x14ac:dyDescent="0.25">
      <c r="A363" t="s">
        <v>682</v>
      </c>
      <c r="B363" t="s">
        <v>921</v>
      </c>
    </row>
    <row r="364" spans="1:2" x14ac:dyDescent="0.25">
      <c r="A364" t="s">
        <v>682</v>
      </c>
      <c r="B364" t="s">
        <v>922</v>
      </c>
    </row>
    <row r="365" spans="1:2" x14ac:dyDescent="0.25">
      <c r="A365" t="s">
        <v>682</v>
      </c>
      <c r="B365" t="s">
        <v>923</v>
      </c>
    </row>
    <row r="366" spans="1:2" x14ac:dyDescent="0.25">
      <c r="A366" t="s">
        <v>682</v>
      </c>
      <c r="B366" t="s">
        <v>924</v>
      </c>
    </row>
    <row r="367" spans="1:2" x14ac:dyDescent="0.25">
      <c r="A367" t="s">
        <v>682</v>
      </c>
      <c r="B367" t="s">
        <v>925</v>
      </c>
    </row>
    <row r="368" spans="1:2" x14ac:dyDescent="0.25">
      <c r="A368" t="s">
        <v>682</v>
      </c>
      <c r="B368" t="s">
        <v>926</v>
      </c>
    </row>
    <row r="369" spans="1:2" x14ac:dyDescent="0.25">
      <c r="A369" t="s">
        <v>682</v>
      </c>
      <c r="B369" t="s">
        <v>927</v>
      </c>
    </row>
    <row r="370" spans="1:2" x14ac:dyDescent="0.25">
      <c r="A370" t="s">
        <v>682</v>
      </c>
      <c r="B370" t="s">
        <v>928</v>
      </c>
    </row>
    <row r="371" spans="1:2" x14ac:dyDescent="0.25">
      <c r="A371" t="s">
        <v>682</v>
      </c>
      <c r="B371" t="s">
        <v>929</v>
      </c>
    </row>
    <row r="372" spans="1:2" x14ac:dyDescent="0.25">
      <c r="A372" t="s">
        <v>682</v>
      </c>
      <c r="B372" t="s">
        <v>930</v>
      </c>
    </row>
    <row r="373" spans="1:2" x14ac:dyDescent="0.25">
      <c r="A373" t="s">
        <v>682</v>
      </c>
      <c r="B373" t="s">
        <v>931</v>
      </c>
    </row>
    <row r="374" spans="1:2" x14ac:dyDescent="0.25">
      <c r="A374" t="s">
        <v>682</v>
      </c>
      <c r="B374" t="s">
        <v>932</v>
      </c>
    </row>
    <row r="375" spans="1:2" x14ac:dyDescent="0.25">
      <c r="A375" t="s">
        <v>682</v>
      </c>
      <c r="B375" t="s">
        <v>933</v>
      </c>
    </row>
    <row r="376" spans="1:2" x14ac:dyDescent="0.25">
      <c r="A376" t="s">
        <v>682</v>
      </c>
      <c r="B376" t="s">
        <v>934</v>
      </c>
    </row>
    <row r="377" spans="1:2" x14ac:dyDescent="0.25">
      <c r="A377" t="s">
        <v>682</v>
      </c>
      <c r="B377" t="s">
        <v>935</v>
      </c>
    </row>
    <row r="378" spans="1:2" x14ac:dyDescent="0.25">
      <c r="A378" t="s">
        <v>682</v>
      </c>
      <c r="B378" t="s">
        <v>936</v>
      </c>
    </row>
    <row r="379" spans="1:2" x14ac:dyDescent="0.25">
      <c r="A379" t="s">
        <v>682</v>
      </c>
      <c r="B379" t="s">
        <v>937</v>
      </c>
    </row>
    <row r="380" spans="1:2" x14ac:dyDescent="0.25">
      <c r="A380" t="s">
        <v>682</v>
      </c>
      <c r="B380" t="s">
        <v>938</v>
      </c>
    </row>
    <row r="381" spans="1:2" x14ac:dyDescent="0.25">
      <c r="A381" t="s">
        <v>682</v>
      </c>
      <c r="B381" t="s">
        <v>939</v>
      </c>
    </row>
    <row r="382" spans="1:2" x14ac:dyDescent="0.25">
      <c r="A382" t="s">
        <v>682</v>
      </c>
      <c r="B382" t="s">
        <v>940</v>
      </c>
    </row>
    <row r="383" spans="1:2" x14ac:dyDescent="0.25">
      <c r="A383" t="s">
        <v>682</v>
      </c>
      <c r="B383" t="s">
        <v>941</v>
      </c>
    </row>
    <row r="384" spans="1:2" x14ac:dyDescent="0.25">
      <c r="A384" t="s">
        <v>682</v>
      </c>
      <c r="B384" t="s">
        <v>942</v>
      </c>
    </row>
    <row r="385" spans="1:2" x14ac:dyDescent="0.25">
      <c r="A385" t="s">
        <v>682</v>
      </c>
      <c r="B385" t="s">
        <v>943</v>
      </c>
    </row>
    <row r="386" spans="1:2" x14ac:dyDescent="0.25">
      <c r="A386" t="s">
        <v>682</v>
      </c>
      <c r="B386" t="s">
        <v>944</v>
      </c>
    </row>
    <row r="387" spans="1:2" x14ac:dyDescent="0.25">
      <c r="A387" t="s">
        <v>682</v>
      </c>
      <c r="B387" t="s">
        <v>945</v>
      </c>
    </row>
    <row r="388" spans="1:2" x14ac:dyDescent="0.25">
      <c r="A388" t="s">
        <v>682</v>
      </c>
      <c r="B388" t="s">
        <v>946</v>
      </c>
    </row>
    <row r="389" spans="1:2" x14ac:dyDescent="0.25">
      <c r="A389" t="s">
        <v>682</v>
      </c>
      <c r="B389" t="s">
        <v>947</v>
      </c>
    </row>
    <row r="390" spans="1:2" x14ac:dyDescent="0.25">
      <c r="A390" t="s">
        <v>682</v>
      </c>
      <c r="B390" t="s">
        <v>948</v>
      </c>
    </row>
    <row r="391" spans="1:2" x14ac:dyDescent="0.25">
      <c r="A391" t="s">
        <v>682</v>
      </c>
      <c r="B391" t="s">
        <v>949</v>
      </c>
    </row>
    <row r="392" spans="1:2" x14ac:dyDescent="0.25">
      <c r="A392" t="s">
        <v>682</v>
      </c>
      <c r="B392" t="s">
        <v>950</v>
      </c>
    </row>
    <row r="393" spans="1:2" x14ac:dyDescent="0.25">
      <c r="A393" t="s">
        <v>682</v>
      </c>
      <c r="B393" t="s">
        <v>951</v>
      </c>
    </row>
    <row r="394" spans="1:2" x14ac:dyDescent="0.25">
      <c r="A394" t="s">
        <v>682</v>
      </c>
      <c r="B394" t="s">
        <v>952</v>
      </c>
    </row>
    <row r="395" spans="1:2" x14ac:dyDescent="0.25">
      <c r="A395" t="s">
        <v>682</v>
      </c>
      <c r="B395" t="s">
        <v>953</v>
      </c>
    </row>
    <row r="396" spans="1:2" x14ac:dyDescent="0.25">
      <c r="A396" t="s">
        <v>682</v>
      </c>
      <c r="B396" t="s">
        <v>954</v>
      </c>
    </row>
    <row r="397" spans="1:2" x14ac:dyDescent="0.25">
      <c r="A397" t="s">
        <v>682</v>
      </c>
      <c r="B397" t="s">
        <v>955</v>
      </c>
    </row>
    <row r="398" spans="1:2" x14ac:dyDescent="0.25">
      <c r="A398" t="s">
        <v>682</v>
      </c>
      <c r="B398" t="s">
        <v>956</v>
      </c>
    </row>
    <row r="399" spans="1:2" x14ac:dyDescent="0.25">
      <c r="A399" t="s">
        <v>682</v>
      </c>
      <c r="B399" t="s">
        <v>957</v>
      </c>
    </row>
    <row r="400" spans="1:2" x14ac:dyDescent="0.25">
      <c r="A400" t="s">
        <v>682</v>
      </c>
      <c r="B400" t="s">
        <v>958</v>
      </c>
    </row>
    <row r="401" spans="1:2" x14ac:dyDescent="0.25">
      <c r="A401" t="s">
        <v>682</v>
      </c>
      <c r="B401" t="s">
        <v>959</v>
      </c>
    </row>
    <row r="402" spans="1:2" x14ac:dyDescent="0.25">
      <c r="A402" t="s">
        <v>682</v>
      </c>
      <c r="B402" t="s">
        <v>960</v>
      </c>
    </row>
    <row r="403" spans="1:2" x14ac:dyDescent="0.25">
      <c r="A403" t="s">
        <v>682</v>
      </c>
      <c r="B403" t="s">
        <v>961</v>
      </c>
    </row>
    <row r="404" spans="1:2" x14ac:dyDescent="0.25">
      <c r="A404" t="s">
        <v>682</v>
      </c>
      <c r="B404" t="s">
        <v>962</v>
      </c>
    </row>
    <row r="405" spans="1:2" x14ac:dyDescent="0.25">
      <c r="A405" t="s">
        <v>682</v>
      </c>
      <c r="B405" t="s">
        <v>963</v>
      </c>
    </row>
    <row r="406" spans="1:2" x14ac:dyDescent="0.25">
      <c r="A406" t="s">
        <v>682</v>
      </c>
      <c r="B406" t="s">
        <v>964</v>
      </c>
    </row>
    <row r="407" spans="1:2" x14ac:dyDescent="0.25">
      <c r="A407" t="s">
        <v>682</v>
      </c>
      <c r="B407" t="s">
        <v>965</v>
      </c>
    </row>
    <row r="408" spans="1:2" x14ac:dyDescent="0.25">
      <c r="A408" t="s">
        <v>682</v>
      </c>
      <c r="B408" t="s">
        <v>966</v>
      </c>
    </row>
    <row r="409" spans="1:2" x14ac:dyDescent="0.25">
      <c r="A409" t="s">
        <v>682</v>
      </c>
      <c r="B409" t="s">
        <v>967</v>
      </c>
    </row>
    <row r="410" spans="1:2" x14ac:dyDescent="0.25">
      <c r="A410" t="s">
        <v>682</v>
      </c>
      <c r="B410" t="s">
        <v>968</v>
      </c>
    </row>
    <row r="411" spans="1:2" x14ac:dyDescent="0.25">
      <c r="A411" t="s">
        <v>682</v>
      </c>
      <c r="B411" t="s">
        <v>969</v>
      </c>
    </row>
    <row r="412" spans="1:2" x14ac:dyDescent="0.25">
      <c r="A412" t="s">
        <v>682</v>
      </c>
      <c r="B412" t="s">
        <v>970</v>
      </c>
    </row>
    <row r="413" spans="1:2" x14ac:dyDescent="0.25">
      <c r="A413" t="s">
        <v>682</v>
      </c>
      <c r="B413" t="s">
        <v>971</v>
      </c>
    </row>
    <row r="414" spans="1:2" x14ac:dyDescent="0.25">
      <c r="A414" s="110" t="s">
        <v>682</v>
      </c>
      <c r="B414" t="s">
        <v>972</v>
      </c>
    </row>
    <row r="415" spans="1:2" x14ac:dyDescent="0.25">
      <c r="A415" s="110" t="s">
        <v>682</v>
      </c>
      <c r="B415" t="s">
        <v>973</v>
      </c>
    </row>
    <row r="416" spans="1:2" x14ac:dyDescent="0.25">
      <c r="A416" t="s">
        <v>682</v>
      </c>
      <c r="B416" t="s">
        <v>974</v>
      </c>
    </row>
    <row r="417" spans="1:2" x14ac:dyDescent="0.25">
      <c r="A417" t="s">
        <v>682</v>
      </c>
      <c r="B417" t="s">
        <v>975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92D050"/>
  </sheetPr>
  <dimension ref="A1:L226"/>
  <sheetViews>
    <sheetView zoomScaleNormal="100" workbookViewId="0">
      <selection sqref="A1:F1"/>
    </sheetView>
  </sheetViews>
  <sheetFormatPr defaultRowHeight="12.75" x14ac:dyDescent="0.2"/>
  <cols>
    <col min="1" max="1" width="26.85546875" style="16" customWidth="1"/>
    <col min="2" max="2" width="12" style="16" customWidth="1"/>
    <col min="3" max="3" width="9.85546875" style="16" customWidth="1"/>
    <col min="4" max="4" width="11.140625" style="16" customWidth="1"/>
    <col min="5" max="5" width="10.7109375" style="16" customWidth="1"/>
    <col min="6" max="6" width="21.28515625" style="16" customWidth="1"/>
    <col min="7" max="7" width="16.42578125" style="16" customWidth="1"/>
    <col min="8" max="11" width="5" style="59" bestFit="1" customWidth="1"/>
    <col min="12" max="12" width="9.140625" style="58"/>
    <col min="13" max="247" width="9.140625" style="16"/>
    <col min="248" max="248" width="26.7109375" style="16" customWidth="1"/>
    <col min="249" max="249" width="12.28515625" style="16" customWidth="1"/>
    <col min="250" max="250" width="14.28515625" style="16" customWidth="1"/>
    <col min="251" max="251" width="13.5703125" style="16" customWidth="1"/>
    <col min="252" max="252" width="14" style="16" customWidth="1"/>
    <col min="253" max="253" width="14.140625" style="16" customWidth="1"/>
    <col min="254" max="254" width="16.42578125" style="16" customWidth="1"/>
    <col min="255" max="255" width="19" style="16" customWidth="1"/>
    <col min="256" max="503" width="9.140625" style="16"/>
    <col min="504" max="504" width="26.7109375" style="16" customWidth="1"/>
    <col min="505" max="505" width="12.28515625" style="16" customWidth="1"/>
    <col min="506" max="506" width="14.28515625" style="16" customWidth="1"/>
    <col min="507" max="507" width="13.5703125" style="16" customWidth="1"/>
    <col min="508" max="508" width="14" style="16" customWidth="1"/>
    <col min="509" max="509" width="14.140625" style="16" customWidth="1"/>
    <col min="510" max="510" width="16.42578125" style="16" customWidth="1"/>
    <col min="511" max="511" width="19" style="16" customWidth="1"/>
    <col min="512" max="759" width="9.140625" style="16"/>
    <col min="760" max="760" width="26.7109375" style="16" customWidth="1"/>
    <col min="761" max="761" width="12.28515625" style="16" customWidth="1"/>
    <col min="762" max="762" width="14.28515625" style="16" customWidth="1"/>
    <col min="763" max="763" width="13.5703125" style="16" customWidth="1"/>
    <col min="764" max="764" width="14" style="16" customWidth="1"/>
    <col min="765" max="765" width="14.140625" style="16" customWidth="1"/>
    <col min="766" max="766" width="16.42578125" style="16" customWidth="1"/>
    <col min="767" max="767" width="19" style="16" customWidth="1"/>
    <col min="768" max="1015" width="9.140625" style="16"/>
    <col min="1016" max="1016" width="26.7109375" style="16" customWidth="1"/>
    <col min="1017" max="1017" width="12.28515625" style="16" customWidth="1"/>
    <col min="1018" max="1018" width="14.28515625" style="16" customWidth="1"/>
    <col min="1019" max="1019" width="13.5703125" style="16" customWidth="1"/>
    <col min="1020" max="1020" width="14" style="16" customWidth="1"/>
    <col min="1021" max="1021" width="14.140625" style="16" customWidth="1"/>
    <col min="1022" max="1022" width="16.42578125" style="16" customWidth="1"/>
    <col min="1023" max="1023" width="19" style="16" customWidth="1"/>
    <col min="1024" max="1271" width="9.140625" style="16"/>
    <col min="1272" max="1272" width="26.7109375" style="16" customWidth="1"/>
    <col min="1273" max="1273" width="12.28515625" style="16" customWidth="1"/>
    <col min="1274" max="1274" width="14.28515625" style="16" customWidth="1"/>
    <col min="1275" max="1275" width="13.5703125" style="16" customWidth="1"/>
    <col min="1276" max="1276" width="14" style="16" customWidth="1"/>
    <col min="1277" max="1277" width="14.140625" style="16" customWidth="1"/>
    <col min="1278" max="1278" width="16.42578125" style="16" customWidth="1"/>
    <col min="1279" max="1279" width="19" style="16" customWidth="1"/>
    <col min="1280" max="1527" width="9.140625" style="16"/>
    <col min="1528" max="1528" width="26.7109375" style="16" customWidth="1"/>
    <col min="1529" max="1529" width="12.28515625" style="16" customWidth="1"/>
    <col min="1530" max="1530" width="14.28515625" style="16" customWidth="1"/>
    <col min="1531" max="1531" width="13.5703125" style="16" customWidth="1"/>
    <col min="1532" max="1532" width="14" style="16" customWidth="1"/>
    <col min="1533" max="1533" width="14.140625" style="16" customWidth="1"/>
    <col min="1534" max="1534" width="16.42578125" style="16" customWidth="1"/>
    <col min="1535" max="1535" width="19" style="16" customWidth="1"/>
    <col min="1536" max="1783" width="9.140625" style="16"/>
    <col min="1784" max="1784" width="26.7109375" style="16" customWidth="1"/>
    <col min="1785" max="1785" width="12.28515625" style="16" customWidth="1"/>
    <col min="1786" max="1786" width="14.28515625" style="16" customWidth="1"/>
    <col min="1787" max="1787" width="13.5703125" style="16" customWidth="1"/>
    <col min="1788" max="1788" width="14" style="16" customWidth="1"/>
    <col min="1789" max="1789" width="14.140625" style="16" customWidth="1"/>
    <col min="1790" max="1790" width="16.42578125" style="16" customWidth="1"/>
    <col min="1791" max="1791" width="19" style="16" customWidth="1"/>
    <col min="1792" max="2039" width="9.140625" style="16"/>
    <col min="2040" max="2040" width="26.7109375" style="16" customWidth="1"/>
    <col min="2041" max="2041" width="12.28515625" style="16" customWidth="1"/>
    <col min="2042" max="2042" width="14.28515625" style="16" customWidth="1"/>
    <col min="2043" max="2043" width="13.5703125" style="16" customWidth="1"/>
    <col min="2044" max="2044" width="14" style="16" customWidth="1"/>
    <col min="2045" max="2045" width="14.140625" style="16" customWidth="1"/>
    <col min="2046" max="2046" width="16.42578125" style="16" customWidth="1"/>
    <col min="2047" max="2047" width="19" style="16" customWidth="1"/>
    <col min="2048" max="2295" width="9.140625" style="16"/>
    <col min="2296" max="2296" width="26.7109375" style="16" customWidth="1"/>
    <col min="2297" max="2297" width="12.28515625" style="16" customWidth="1"/>
    <col min="2298" max="2298" width="14.28515625" style="16" customWidth="1"/>
    <col min="2299" max="2299" width="13.5703125" style="16" customWidth="1"/>
    <col min="2300" max="2300" width="14" style="16" customWidth="1"/>
    <col min="2301" max="2301" width="14.140625" style="16" customWidth="1"/>
    <col min="2302" max="2302" width="16.42578125" style="16" customWidth="1"/>
    <col min="2303" max="2303" width="19" style="16" customWidth="1"/>
    <col min="2304" max="2551" width="9.140625" style="16"/>
    <col min="2552" max="2552" width="26.7109375" style="16" customWidth="1"/>
    <col min="2553" max="2553" width="12.28515625" style="16" customWidth="1"/>
    <col min="2554" max="2554" width="14.28515625" style="16" customWidth="1"/>
    <col min="2555" max="2555" width="13.5703125" style="16" customWidth="1"/>
    <col min="2556" max="2556" width="14" style="16" customWidth="1"/>
    <col min="2557" max="2557" width="14.140625" style="16" customWidth="1"/>
    <col min="2558" max="2558" width="16.42578125" style="16" customWidth="1"/>
    <col min="2559" max="2559" width="19" style="16" customWidth="1"/>
    <col min="2560" max="2807" width="9.140625" style="16"/>
    <col min="2808" max="2808" width="26.7109375" style="16" customWidth="1"/>
    <col min="2809" max="2809" width="12.28515625" style="16" customWidth="1"/>
    <col min="2810" max="2810" width="14.28515625" style="16" customWidth="1"/>
    <col min="2811" max="2811" width="13.5703125" style="16" customWidth="1"/>
    <col min="2812" max="2812" width="14" style="16" customWidth="1"/>
    <col min="2813" max="2813" width="14.140625" style="16" customWidth="1"/>
    <col min="2814" max="2814" width="16.42578125" style="16" customWidth="1"/>
    <col min="2815" max="2815" width="19" style="16" customWidth="1"/>
    <col min="2816" max="3063" width="9.140625" style="16"/>
    <col min="3064" max="3064" width="26.7109375" style="16" customWidth="1"/>
    <col min="3065" max="3065" width="12.28515625" style="16" customWidth="1"/>
    <col min="3066" max="3066" width="14.28515625" style="16" customWidth="1"/>
    <col min="3067" max="3067" width="13.5703125" style="16" customWidth="1"/>
    <col min="3068" max="3068" width="14" style="16" customWidth="1"/>
    <col min="3069" max="3069" width="14.140625" style="16" customWidth="1"/>
    <col min="3070" max="3070" width="16.42578125" style="16" customWidth="1"/>
    <col min="3071" max="3071" width="19" style="16" customWidth="1"/>
    <col min="3072" max="3319" width="9.140625" style="16"/>
    <col min="3320" max="3320" width="26.7109375" style="16" customWidth="1"/>
    <col min="3321" max="3321" width="12.28515625" style="16" customWidth="1"/>
    <col min="3322" max="3322" width="14.28515625" style="16" customWidth="1"/>
    <col min="3323" max="3323" width="13.5703125" style="16" customWidth="1"/>
    <col min="3324" max="3324" width="14" style="16" customWidth="1"/>
    <col min="3325" max="3325" width="14.140625" style="16" customWidth="1"/>
    <col min="3326" max="3326" width="16.42578125" style="16" customWidth="1"/>
    <col min="3327" max="3327" width="19" style="16" customWidth="1"/>
    <col min="3328" max="3575" width="9.140625" style="16"/>
    <col min="3576" max="3576" width="26.7109375" style="16" customWidth="1"/>
    <col min="3577" max="3577" width="12.28515625" style="16" customWidth="1"/>
    <col min="3578" max="3578" width="14.28515625" style="16" customWidth="1"/>
    <col min="3579" max="3579" width="13.5703125" style="16" customWidth="1"/>
    <col min="3580" max="3580" width="14" style="16" customWidth="1"/>
    <col min="3581" max="3581" width="14.140625" style="16" customWidth="1"/>
    <col min="3582" max="3582" width="16.42578125" style="16" customWidth="1"/>
    <col min="3583" max="3583" width="19" style="16" customWidth="1"/>
    <col min="3584" max="3831" width="9.140625" style="16"/>
    <col min="3832" max="3832" width="26.7109375" style="16" customWidth="1"/>
    <col min="3833" max="3833" width="12.28515625" style="16" customWidth="1"/>
    <col min="3834" max="3834" width="14.28515625" style="16" customWidth="1"/>
    <col min="3835" max="3835" width="13.5703125" style="16" customWidth="1"/>
    <col min="3836" max="3836" width="14" style="16" customWidth="1"/>
    <col min="3837" max="3837" width="14.140625" style="16" customWidth="1"/>
    <col min="3838" max="3838" width="16.42578125" style="16" customWidth="1"/>
    <col min="3839" max="3839" width="19" style="16" customWidth="1"/>
    <col min="3840" max="4087" width="9.140625" style="16"/>
    <col min="4088" max="4088" width="26.7109375" style="16" customWidth="1"/>
    <col min="4089" max="4089" width="12.28515625" style="16" customWidth="1"/>
    <col min="4090" max="4090" width="14.28515625" style="16" customWidth="1"/>
    <col min="4091" max="4091" width="13.5703125" style="16" customWidth="1"/>
    <col min="4092" max="4092" width="14" style="16" customWidth="1"/>
    <col min="4093" max="4093" width="14.140625" style="16" customWidth="1"/>
    <col min="4094" max="4094" width="16.42578125" style="16" customWidth="1"/>
    <col min="4095" max="4095" width="19" style="16" customWidth="1"/>
    <col min="4096" max="4343" width="9.140625" style="16"/>
    <col min="4344" max="4344" width="26.7109375" style="16" customWidth="1"/>
    <col min="4345" max="4345" width="12.28515625" style="16" customWidth="1"/>
    <col min="4346" max="4346" width="14.28515625" style="16" customWidth="1"/>
    <col min="4347" max="4347" width="13.5703125" style="16" customWidth="1"/>
    <col min="4348" max="4348" width="14" style="16" customWidth="1"/>
    <col min="4349" max="4349" width="14.140625" style="16" customWidth="1"/>
    <col min="4350" max="4350" width="16.42578125" style="16" customWidth="1"/>
    <col min="4351" max="4351" width="19" style="16" customWidth="1"/>
    <col min="4352" max="4599" width="9.140625" style="16"/>
    <col min="4600" max="4600" width="26.7109375" style="16" customWidth="1"/>
    <col min="4601" max="4601" width="12.28515625" style="16" customWidth="1"/>
    <col min="4602" max="4602" width="14.28515625" style="16" customWidth="1"/>
    <col min="4603" max="4603" width="13.5703125" style="16" customWidth="1"/>
    <col min="4604" max="4604" width="14" style="16" customWidth="1"/>
    <col min="4605" max="4605" width="14.140625" style="16" customWidth="1"/>
    <col min="4606" max="4606" width="16.42578125" style="16" customWidth="1"/>
    <col min="4607" max="4607" width="19" style="16" customWidth="1"/>
    <col min="4608" max="4855" width="9.140625" style="16"/>
    <col min="4856" max="4856" width="26.7109375" style="16" customWidth="1"/>
    <col min="4857" max="4857" width="12.28515625" style="16" customWidth="1"/>
    <col min="4858" max="4858" width="14.28515625" style="16" customWidth="1"/>
    <col min="4859" max="4859" width="13.5703125" style="16" customWidth="1"/>
    <col min="4860" max="4860" width="14" style="16" customWidth="1"/>
    <col min="4861" max="4861" width="14.140625" style="16" customWidth="1"/>
    <col min="4862" max="4862" width="16.42578125" style="16" customWidth="1"/>
    <col min="4863" max="4863" width="19" style="16" customWidth="1"/>
    <col min="4864" max="5111" width="9.140625" style="16"/>
    <col min="5112" max="5112" width="26.7109375" style="16" customWidth="1"/>
    <col min="5113" max="5113" width="12.28515625" style="16" customWidth="1"/>
    <col min="5114" max="5114" width="14.28515625" style="16" customWidth="1"/>
    <col min="5115" max="5115" width="13.5703125" style="16" customWidth="1"/>
    <col min="5116" max="5116" width="14" style="16" customWidth="1"/>
    <col min="5117" max="5117" width="14.140625" style="16" customWidth="1"/>
    <col min="5118" max="5118" width="16.42578125" style="16" customWidth="1"/>
    <col min="5119" max="5119" width="19" style="16" customWidth="1"/>
    <col min="5120" max="5367" width="9.140625" style="16"/>
    <col min="5368" max="5368" width="26.7109375" style="16" customWidth="1"/>
    <col min="5369" max="5369" width="12.28515625" style="16" customWidth="1"/>
    <col min="5370" max="5370" width="14.28515625" style="16" customWidth="1"/>
    <col min="5371" max="5371" width="13.5703125" style="16" customWidth="1"/>
    <col min="5372" max="5372" width="14" style="16" customWidth="1"/>
    <col min="5373" max="5373" width="14.140625" style="16" customWidth="1"/>
    <col min="5374" max="5374" width="16.42578125" style="16" customWidth="1"/>
    <col min="5375" max="5375" width="19" style="16" customWidth="1"/>
    <col min="5376" max="5623" width="9.140625" style="16"/>
    <col min="5624" max="5624" width="26.7109375" style="16" customWidth="1"/>
    <col min="5625" max="5625" width="12.28515625" style="16" customWidth="1"/>
    <col min="5626" max="5626" width="14.28515625" style="16" customWidth="1"/>
    <col min="5627" max="5627" width="13.5703125" style="16" customWidth="1"/>
    <col min="5628" max="5628" width="14" style="16" customWidth="1"/>
    <col min="5629" max="5629" width="14.140625" style="16" customWidth="1"/>
    <col min="5630" max="5630" width="16.42578125" style="16" customWidth="1"/>
    <col min="5631" max="5631" width="19" style="16" customWidth="1"/>
    <col min="5632" max="5879" width="9.140625" style="16"/>
    <col min="5880" max="5880" width="26.7109375" style="16" customWidth="1"/>
    <col min="5881" max="5881" width="12.28515625" style="16" customWidth="1"/>
    <col min="5882" max="5882" width="14.28515625" style="16" customWidth="1"/>
    <col min="5883" max="5883" width="13.5703125" style="16" customWidth="1"/>
    <col min="5884" max="5884" width="14" style="16" customWidth="1"/>
    <col min="5885" max="5885" width="14.140625" style="16" customWidth="1"/>
    <col min="5886" max="5886" width="16.42578125" style="16" customWidth="1"/>
    <col min="5887" max="5887" width="19" style="16" customWidth="1"/>
    <col min="5888" max="6135" width="9.140625" style="16"/>
    <col min="6136" max="6136" width="26.7109375" style="16" customWidth="1"/>
    <col min="6137" max="6137" width="12.28515625" style="16" customWidth="1"/>
    <col min="6138" max="6138" width="14.28515625" style="16" customWidth="1"/>
    <col min="6139" max="6139" width="13.5703125" style="16" customWidth="1"/>
    <col min="6140" max="6140" width="14" style="16" customWidth="1"/>
    <col min="6141" max="6141" width="14.140625" style="16" customWidth="1"/>
    <col min="6142" max="6142" width="16.42578125" style="16" customWidth="1"/>
    <col min="6143" max="6143" width="19" style="16" customWidth="1"/>
    <col min="6144" max="6391" width="9.140625" style="16"/>
    <col min="6392" max="6392" width="26.7109375" style="16" customWidth="1"/>
    <col min="6393" max="6393" width="12.28515625" style="16" customWidth="1"/>
    <col min="6394" max="6394" width="14.28515625" style="16" customWidth="1"/>
    <col min="6395" max="6395" width="13.5703125" style="16" customWidth="1"/>
    <col min="6396" max="6396" width="14" style="16" customWidth="1"/>
    <col min="6397" max="6397" width="14.140625" style="16" customWidth="1"/>
    <col min="6398" max="6398" width="16.42578125" style="16" customWidth="1"/>
    <col min="6399" max="6399" width="19" style="16" customWidth="1"/>
    <col min="6400" max="6647" width="9.140625" style="16"/>
    <col min="6648" max="6648" width="26.7109375" style="16" customWidth="1"/>
    <col min="6649" max="6649" width="12.28515625" style="16" customWidth="1"/>
    <col min="6650" max="6650" width="14.28515625" style="16" customWidth="1"/>
    <col min="6651" max="6651" width="13.5703125" style="16" customWidth="1"/>
    <col min="6652" max="6652" width="14" style="16" customWidth="1"/>
    <col min="6653" max="6653" width="14.140625" style="16" customWidth="1"/>
    <col min="6654" max="6654" width="16.42578125" style="16" customWidth="1"/>
    <col min="6655" max="6655" width="19" style="16" customWidth="1"/>
    <col min="6656" max="6903" width="9.140625" style="16"/>
    <col min="6904" max="6904" width="26.7109375" style="16" customWidth="1"/>
    <col min="6905" max="6905" width="12.28515625" style="16" customWidth="1"/>
    <col min="6906" max="6906" width="14.28515625" style="16" customWidth="1"/>
    <col min="6907" max="6907" width="13.5703125" style="16" customWidth="1"/>
    <col min="6908" max="6908" width="14" style="16" customWidth="1"/>
    <col min="6909" max="6909" width="14.140625" style="16" customWidth="1"/>
    <col min="6910" max="6910" width="16.42578125" style="16" customWidth="1"/>
    <col min="6911" max="6911" width="19" style="16" customWidth="1"/>
    <col min="6912" max="7159" width="9.140625" style="16"/>
    <col min="7160" max="7160" width="26.7109375" style="16" customWidth="1"/>
    <col min="7161" max="7161" width="12.28515625" style="16" customWidth="1"/>
    <col min="7162" max="7162" width="14.28515625" style="16" customWidth="1"/>
    <col min="7163" max="7163" width="13.5703125" style="16" customWidth="1"/>
    <col min="7164" max="7164" width="14" style="16" customWidth="1"/>
    <col min="7165" max="7165" width="14.140625" style="16" customWidth="1"/>
    <col min="7166" max="7166" width="16.42578125" style="16" customWidth="1"/>
    <col min="7167" max="7167" width="19" style="16" customWidth="1"/>
    <col min="7168" max="7415" width="9.140625" style="16"/>
    <col min="7416" max="7416" width="26.7109375" style="16" customWidth="1"/>
    <col min="7417" max="7417" width="12.28515625" style="16" customWidth="1"/>
    <col min="7418" max="7418" width="14.28515625" style="16" customWidth="1"/>
    <col min="7419" max="7419" width="13.5703125" style="16" customWidth="1"/>
    <col min="7420" max="7420" width="14" style="16" customWidth="1"/>
    <col min="7421" max="7421" width="14.140625" style="16" customWidth="1"/>
    <col min="7422" max="7422" width="16.42578125" style="16" customWidth="1"/>
    <col min="7423" max="7423" width="19" style="16" customWidth="1"/>
    <col min="7424" max="7671" width="9.140625" style="16"/>
    <col min="7672" max="7672" width="26.7109375" style="16" customWidth="1"/>
    <col min="7673" max="7673" width="12.28515625" style="16" customWidth="1"/>
    <col min="7674" max="7674" width="14.28515625" style="16" customWidth="1"/>
    <col min="7675" max="7675" width="13.5703125" style="16" customWidth="1"/>
    <col min="7676" max="7676" width="14" style="16" customWidth="1"/>
    <col min="7677" max="7677" width="14.140625" style="16" customWidth="1"/>
    <col min="7678" max="7678" width="16.42578125" style="16" customWidth="1"/>
    <col min="7679" max="7679" width="19" style="16" customWidth="1"/>
    <col min="7680" max="7927" width="9.140625" style="16"/>
    <col min="7928" max="7928" width="26.7109375" style="16" customWidth="1"/>
    <col min="7929" max="7929" width="12.28515625" style="16" customWidth="1"/>
    <col min="7930" max="7930" width="14.28515625" style="16" customWidth="1"/>
    <col min="7931" max="7931" width="13.5703125" style="16" customWidth="1"/>
    <col min="7932" max="7932" width="14" style="16" customWidth="1"/>
    <col min="7933" max="7933" width="14.140625" style="16" customWidth="1"/>
    <col min="7934" max="7934" width="16.42578125" style="16" customWidth="1"/>
    <col min="7935" max="7935" width="19" style="16" customWidth="1"/>
    <col min="7936" max="8183" width="9.140625" style="16"/>
    <col min="8184" max="8184" width="26.7109375" style="16" customWidth="1"/>
    <col min="8185" max="8185" width="12.28515625" style="16" customWidth="1"/>
    <col min="8186" max="8186" width="14.28515625" style="16" customWidth="1"/>
    <col min="8187" max="8187" width="13.5703125" style="16" customWidth="1"/>
    <col min="8188" max="8188" width="14" style="16" customWidth="1"/>
    <col min="8189" max="8189" width="14.140625" style="16" customWidth="1"/>
    <col min="8190" max="8190" width="16.42578125" style="16" customWidth="1"/>
    <col min="8191" max="8191" width="19" style="16" customWidth="1"/>
    <col min="8192" max="8439" width="9.140625" style="16"/>
    <col min="8440" max="8440" width="26.7109375" style="16" customWidth="1"/>
    <col min="8441" max="8441" width="12.28515625" style="16" customWidth="1"/>
    <col min="8442" max="8442" width="14.28515625" style="16" customWidth="1"/>
    <col min="8443" max="8443" width="13.5703125" style="16" customWidth="1"/>
    <col min="8444" max="8444" width="14" style="16" customWidth="1"/>
    <col min="8445" max="8445" width="14.140625" style="16" customWidth="1"/>
    <col min="8446" max="8446" width="16.42578125" style="16" customWidth="1"/>
    <col min="8447" max="8447" width="19" style="16" customWidth="1"/>
    <col min="8448" max="8695" width="9.140625" style="16"/>
    <col min="8696" max="8696" width="26.7109375" style="16" customWidth="1"/>
    <col min="8697" max="8697" width="12.28515625" style="16" customWidth="1"/>
    <col min="8698" max="8698" width="14.28515625" style="16" customWidth="1"/>
    <col min="8699" max="8699" width="13.5703125" style="16" customWidth="1"/>
    <col min="8700" max="8700" width="14" style="16" customWidth="1"/>
    <col min="8701" max="8701" width="14.140625" style="16" customWidth="1"/>
    <col min="8702" max="8702" width="16.42578125" style="16" customWidth="1"/>
    <col min="8703" max="8703" width="19" style="16" customWidth="1"/>
    <col min="8704" max="8951" width="9.140625" style="16"/>
    <col min="8952" max="8952" width="26.7109375" style="16" customWidth="1"/>
    <col min="8953" max="8953" width="12.28515625" style="16" customWidth="1"/>
    <col min="8954" max="8954" width="14.28515625" style="16" customWidth="1"/>
    <col min="8955" max="8955" width="13.5703125" style="16" customWidth="1"/>
    <col min="8956" max="8956" width="14" style="16" customWidth="1"/>
    <col min="8957" max="8957" width="14.140625" style="16" customWidth="1"/>
    <col min="8958" max="8958" width="16.42578125" style="16" customWidth="1"/>
    <col min="8959" max="8959" width="19" style="16" customWidth="1"/>
    <col min="8960" max="9207" width="9.140625" style="16"/>
    <col min="9208" max="9208" width="26.7109375" style="16" customWidth="1"/>
    <col min="9209" max="9209" width="12.28515625" style="16" customWidth="1"/>
    <col min="9210" max="9210" width="14.28515625" style="16" customWidth="1"/>
    <col min="9211" max="9211" width="13.5703125" style="16" customWidth="1"/>
    <col min="9212" max="9212" width="14" style="16" customWidth="1"/>
    <col min="9213" max="9213" width="14.140625" style="16" customWidth="1"/>
    <col min="9214" max="9214" width="16.42578125" style="16" customWidth="1"/>
    <col min="9215" max="9215" width="19" style="16" customWidth="1"/>
    <col min="9216" max="9463" width="9.140625" style="16"/>
    <col min="9464" max="9464" width="26.7109375" style="16" customWidth="1"/>
    <col min="9465" max="9465" width="12.28515625" style="16" customWidth="1"/>
    <col min="9466" max="9466" width="14.28515625" style="16" customWidth="1"/>
    <col min="9467" max="9467" width="13.5703125" style="16" customWidth="1"/>
    <col min="9468" max="9468" width="14" style="16" customWidth="1"/>
    <col min="9469" max="9469" width="14.140625" style="16" customWidth="1"/>
    <col min="9470" max="9470" width="16.42578125" style="16" customWidth="1"/>
    <col min="9471" max="9471" width="19" style="16" customWidth="1"/>
    <col min="9472" max="9719" width="9.140625" style="16"/>
    <col min="9720" max="9720" width="26.7109375" style="16" customWidth="1"/>
    <col min="9721" max="9721" width="12.28515625" style="16" customWidth="1"/>
    <col min="9722" max="9722" width="14.28515625" style="16" customWidth="1"/>
    <col min="9723" max="9723" width="13.5703125" style="16" customWidth="1"/>
    <col min="9724" max="9724" width="14" style="16" customWidth="1"/>
    <col min="9725" max="9725" width="14.140625" style="16" customWidth="1"/>
    <col min="9726" max="9726" width="16.42578125" style="16" customWidth="1"/>
    <col min="9727" max="9727" width="19" style="16" customWidth="1"/>
    <col min="9728" max="9975" width="9.140625" style="16"/>
    <col min="9976" max="9976" width="26.7109375" style="16" customWidth="1"/>
    <col min="9977" max="9977" width="12.28515625" style="16" customWidth="1"/>
    <col min="9978" max="9978" width="14.28515625" style="16" customWidth="1"/>
    <col min="9979" max="9979" width="13.5703125" style="16" customWidth="1"/>
    <col min="9980" max="9980" width="14" style="16" customWidth="1"/>
    <col min="9981" max="9981" width="14.140625" style="16" customWidth="1"/>
    <col min="9982" max="9982" width="16.42578125" style="16" customWidth="1"/>
    <col min="9983" max="9983" width="19" style="16" customWidth="1"/>
    <col min="9984" max="10231" width="9.140625" style="16"/>
    <col min="10232" max="10232" width="26.7109375" style="16" customWidth="1"/>
    <col min="10233" max="10233" width="12.28515625" style="16" customWidth="1"/>
    <col min="10234" max="10234" width="14.28515625" style="16" customWidth="1"/>
    <col min="10235" max="10235" width="13.5703125" style="16" customWidth="1"/>
    <col min="10236" max="10236" width="14" style="16" customWidth="1"/>
    <col min="10237" max="10237" width="14.140625" style="16" customWidth="1"/>
    <col min="10238" max="10238" width="16.42578125" style="16" customWidth="1"/>
    <col min="10239" max="10239" width="19" style="16" customWidth="1"/>
    <col min="10240" max="10487" width="9.140625" style="16"/>
    <col min="10488" max="10488" width="26.7109375" style="16" customWidth="1"/>
    <col min="10489" max="10489" width="12.28515625" style="16" customWidth="1"/>
    <col min="10490" max="10490" width="14.28515625" style="16" customWidth="1"/>
    <col min="10491" max="10491" width="13.5703125" style="16" customWidth="1"/>
    <col min="10492" max="10492" width="14" style="16" customWidth="1"/>
    <col min="10493" max="10493" width="14.140625" style="16" customWidth="1"/>
    <col min="10494" max="10494" width="16.42578125" style="16" customWidth="1"/>
    <col min="10495" max="10495" width="19" style="16" customWidth="1"/>
    <col min="10496" max="10743" width="9.140625" style="16"/>
    <col min="10744" max="10744" width="26.7109375" style="16" customWidth="1"/>
    <col min="10745" max="10745" width="12.28515625" style="16" customWidth="1"/>
    <col min="10746" max="10746" width="14.28515625" style="16" customWidth="1"/>
    <col min="10747" max="10747" width="13.5703125" style="16" customWidth="1"/>
    <col min="10748" max="10748" width="14" style="16" customWidth="1"/>
    <col min="10749" max="10749" width="14.140625" style="16" customWidth="1"/>
    <col min="10750" max="10750" width="16.42578125" style="16" customWidth="1"/>
    <col min="10751" max="10751" width="19" style="16" customWidth="1"/>
    <col min="10752" max="10999" width="9.140625" style="16"/>
    <col min="11000" max="11000" width="26.7109375" style="16" customWidth="1"/>
    <col min="11001" max="11001" width="12.28515625" style="16" customWidth="1"/>
    <col min="11002" max="11002" width="14.28515625" style="16" customWidth="1"/>
    <col min="11003" max="11003" width="13.5703125" style="16" customWidth="1"/>
    <col min="11004" max="11004" width="14" style="16" customWidth="1"/>
    <col min="11005" max="11005" width="14.140625" style="16" customWidth="1"/>
    <col min="11006" max="11006" width="16.42578125" style="16" customWidth="1"/>
    <col min="11007" max="11007" width="19" style="16" customWidth="1"/>
    <col min="11008" max="11255" width="9.140625" style="16"/>
    <col min="11256" max="11256" width="26.7109375" style="16" customWidth="1"/>
    <col min="11257" max="11257" width="12.28515625" style="16" customWidth="1"/>
    <col min="11258" max="11258" width="14.28515625" style="16" customWidth="1"/>
    <col min="11259" max="11259" width="13.5703125" style="16" customWidth="1"/>
    <col min="11260" max="11260" width="14" style="16" customWidth="1"/>
    <col min="11261" max="11261" width="14.140625" style="16" customWidth="1"/>
    <col min="11262" max="11262" width="16.42578125" style="16" customWidth="1"/>
    <col min="11263" max="11263" width="19" style="16" customWidth="1"/>
    <col min="11264" max="11511" width="9.140625" style="16"/>
    <col min="11512" max="11512" width="26.7109375" style="16" customWidth="1"/>
    <col min="11513" max="11513" width="12.28515625" style="16" customWidth="1"/>
    <col min="11514" max="11514" width="14.28515625" style="16" customWidth="1"/>
    <col min="11515" max="11515" width="13.5703125" style="16" customWidth="1"/>
    <col min="11516" max="11516" width="14" style="16" customWidth="1"/>
    <col min="11517" max="11517" width="14.140625" style="16" customWidth="1"/>
    <col min="11518" max="11518" width="16.42578125" style="16" customWidth="1"/>
    <col min="11519" max="11519" width="19" style="16" customWidth="1"/>
    <col min="11520" max="11767" width="9.140625" style="16"/>
    <col min="11768" max="11768" width="26.7109375" style="16" customWidth="1"/>
    <col min="11769" max="11769" width="12.28515625" style="16" customWidth="1"/>
    <col min="11770" max="11770" width="14.28515625" style="16" customWidth="1"/>
    <col min="11771" max="11771" width="13.5703125" style="16" customWidth="1"/>
    <col min="11772" max="11772" width="14" style="16" customWidth="1"/>
    <col min="11773" max="11773" width="14.140625" style="16" customWidth="1"/>
    <col min="11774" max="11774" width="16.42578125" style="16" customWidth="1"/>
    <col min="11775" max="11775" width="19" style="16" customWidth="1"/>
    <col min="11776" max="12023" width="9.140625" style="16"/>
    <col min="12024" max="12024" width="26.7109375" style="16" customWidth="1"/>
    <col min="12025" max="12025" width="12.28515625" style="16" customWidth="1"/>
    <col min="12026" max="12026" width="14.28515625" style="16" customWidth="1"/>
    <col min="12027" max="12027" width="13.5703125" style="16" customWidth="1"/>
    <col min="12028" max="12028" width="14" style="16" customWidth="1"/>
    <col min="12029" max="12029" width="14.140625" style="16" customWidth="1"/>
    <col min="12030" max="12030" width="16.42578125" style="16" customWidth="1"/>
    <col min="12031" max="12031" width="19" style="16" customWidth="1"/>
    <col min="12032" max="12279" width="9.140625" style="16"/>
    <col min="12280" max="12280" width="26.7109375" style="16" customWidth="1"/>
    <col min="12281" max="12281" width="12.28515625" style="16" customWidth="1"/>
    <col min="12282" max="12282" width="14.28515625" style="16" customWidth="1"/>
    <col min="12283" max="12283" width="13.5703125" style="16" customWidth="1"/>
    <col min="12284" max="12284" width="14" style="16" customWidth="1"/>
    <col min="12285" max="12285" width="14.140625" style="16" customWidth="1"/>
    <col min="12286" max="12286" width="16.42578125" style="16" customWidth="1"/>
    <col min="12287" max="12287" width="19" style="16" customWidth="1"/>
    <col min="12288" max="12535" width="9.140625" style="16"/>
    <col min="12536" max="12536" width="26.7109375" style="16" customWidth="1"/>
    <col min="12537" max="12537" width="12.28515625" style="16" customWidth="1"/>
    <col min="12538" max="12538" width="14.28515625" style="16" customWidth="1"/>
    <col min="12539" max="12539" width="13.5703125" style="16" customWidth="1"/>
    <col min="12540" max="12540" width="14" style="16" customWidth="1"/>
    <col min="12541" max="12541" width="14.140625" style="16" customWidth="1"/>
    <col min="12542" max="12542" width="16.42578125" style="16" customWidth="1"/>
    <col min="12543" max="12543" width="19" style="16" customWidth="1"/>
    <col min="12544" max="12791" width="9.140625" style="16"/>
    <col min="12792" max="12792" width="26.7109375" style="16" customWidth="1"/>
    <col min="12793" max="12793" width="12.28515625" style="16" customWidth="1"/>
    <col min="12794" max="12794" width="14.28515625" style="16" customWidth="1"/>
    <col min="12795" max="12795" width="13.5703125" style="16" customWidth="1"/>
    <col min="12796" max="12796" width="14" style="16" customWidth="1"/>
    <col min="12797" max="12797" width="14.140625" style="16" customWidth="1"/>
    <col min="12798" max="12798" width="16.42578125" style="16" customWidth="1"/>
    <col min="12799" max="12799" width="19" style="16" customWidth="1"/>
    <col min="12800" max="13047" width="9.140625" style="16"/>
    <col min="13048" max="13048" width="26.7109375" style="16" customWidth="1"/>
    <col min="13049" max="13049" width="12.28515625" style="16" customWidth="1"/>
    <col min="13050" max="13050" width="14.28515625" style="16" customWidth="1"/>
    <col min="13051" max="13051" width="13.5703125" style="16" customWidth="1"/>
    <col min="13052" max="13052" width="14" style="16" customWidth="1"/>
    <col min="13053" max="13053" width="14.140625" style="16" customWidth="1"/>
    <col min="13054" max="13054" width="16.42578125" style="16" customWidth="1"/>
    <col min="13055" max="13055" width="19" style="16" customWidth="1"/>
    <col min="13056" max="13303" width="9.140625" style="16"/>
    <col min="13304" max="13304" width="26.7109375" style="16" customWidth="1"/>
    <col min="13305" max="13305" width="12.28515625" style="16" customWidth="1"/>
    <col min="13306" max="13306" width="14.28515625" style="16" customWidth="1"/>
    <col min="13307" max="13307" width="13.5703125" style="16" customWidth="1"/>
    <col min="13308" max="13308" width="14" style="16" customWidth="1"/>
    <col min="13309" max="13309" width="14.140625" style="16" customWidth="1"/>
    <col min="13310" max="13310" width="16.42578125" style="16" customWidth="1"/>
    <col min="13311" max="13311" width="19" style="16" customWidth="1"/>
    <col min="13312" max="13559" width="9.140625" style="16"/>
    <col min="13560" max="13560" width="26.7109375" style="16" customWidth="1"/>
    <col min="13561" max="13561" width="12.28515625" style="16" customWidth="1"/>
    <col min="13562" max="13562" width="14.28515625" style="16" customWidth="1"/>
    <col min="13563" max="13563" width="13.5703125" style="16" customWidth="1"/>
    <col min="13564" max="13564" width="14" style="16" customWidth="1"/>
    <col min="13565" max="13565" width="14.140625" style="16" customWidth="1"/>
    <col min="13566" max="13566" width="16.42578125" style="16" customWidth="1"/>
    <col min="13567" max="13567" width="19" style="16" customWidth="1"/>
    <col min="13568" max="13815" width="9.140625" style="16"/>
    <col min="13816" max="13816" width="26.7109375" style="16" customWidth="1"/>
    <col min="13817" max="13817" width="12.28515625" style="16" customWidth="1"/>
    <col min="13818" max="13818" width="14.28515625" style="16" customWidth="1"/>
    <col min="13819" max="13819" width="13.5703125" style="16" customWidth="1"/>
    <col min="13820" max="13820" width="14" style="16" customWidth="1"/>
    <col min="13821" max="13821" width="14.140625" style="16" customWidth="1"/>
    <col min="13822" max="13822" width="16.42578125" style="16" customWidth="1"/>
    <col min="13823" max="13823" width="19" style="16" customWidth="1"/>
    <col min="13824" max="14071" width="9.140625" style="16"/>
    <col min="14072" max="14072" width="26.7109375" style="16" customWidth="1"/>
    <col min="14073" max="14073" width="12.28515625" style="16" customWidth="1"/>
    <col min="14074" max="14074" width="14.28515625" style="16" customWidth="1"/>
    <col min="14075" max="14075" width="13.5703125" style="16" customWidth="1"/>
    <col min="14076" max="14076" width="14" style="16" customWidth="1"/>
    <col min="14077" max="14077" width="14.140625" style="16" customWidth="1"/>
    <col min="14078" max="14078" width="16.42578125" style="16" customWidth="1"/>
    <col min="14079" max="14079" width="19" style="16" customWidth="1"/>
    <col min="14080" max="14327" width="9.140625" style="16"/>
    <col min="14328" max="14328" width="26.7109375" style="16" customWidth="1"/>
    <col min="14329" max="14329" width="12.28515625" style="16" customWidth="1"/>
    <col min="14330" max="14330" width="14.28515625" style="16" customWidth="1"/>
    <col min="14331" max="14331" width="13.5703125" style="16" customWidth="1"/>
    <col min="14332" max="14332" width="14" style="16" customWidth="1"/>
    <col min="14333" max="14333" width="14.140625" style="16" customWidth="1"/>
    <col min="14334" max="14334" width="16.42578125" style="16" customWidth="1"/>
    <col min="14335" max="14335" width="19" style="16" customWidth="1"/>
    <col min="14336" max="14583" width="9.140625" style="16"/>
    <col min="14584" max="14584" width="26.7109375" style="16" customWidth="1"/>
    <col min="14585" max="14585" width="12.28515625" style="16" customWidth="1"/>
    <col min="14586" max="14586" width="14.28515625" style="16" customWidth="1"/>
    <col min="14587" max="14587" width="13.5703125" style="16" customWidth="1"/>
    <col min="14588" max="14588" width="14" style="16" customWidth="1"/>
    <col min="14589" max="14589" width="14.140625" style="16" customWidth="1"/>
    <col min="14590" max="14590" width="16.42578125" style="16" customWidth="1"/>
    <col min="14591" max="14591" width="19" style="16" customWidth="1"/>
    <col min="14592" max="14839" width="9.140625" style="16"/>
    <col min="14840" max="14840" width="26.7109375" style="16" customWidth="1"/>
    <col min="14841" max="14841" width="12.28515625" style="16" customWidth="1"/>
    <col min="14842" max="14842" width="14.28515625" style="16" customWidth="1"/>
    <col min="14843" max="14843" width="13.5703125" style="16" customWidth="1"/>
    <col min="14844" max="14844" width="14" style="16" customWidth="1"/>
    <col min="14845" max="14845" width="14.140625" style="16" customWidth="1"/>
    <col min="14846" max="14846" width="16.42578125" style="16" customWidth="1"/>
    <col min="14847" max="14847" width="19" style="16" customWidth="1"/>
    <col min="14848" max="15095" width="9.140625" style="16"/>
    <col min="15096" max="15096" width="26.7109375" style="16" customWidth="1"/>
    <col min="15097" max="15097" width="12.28515625" style="16" customWidth="1"/>
    <col min="15098" max="15098" width="14.28515625" style="16" customWidth="1"/>
    <col min="15099" max="15099" width="13.5703125" style="16" customWidth="1"/>
    <col min="15100" max="15100" width="14" style="16" customWidth="1"/>
    <col min="15101" max="15101" width="14.140625" style="16" customWidth="1"/>
    <col min="15102" max="15102" width="16.42578125" style="16" customWidth="1"/>
    <col min="15103" max="15103" width="19" style="16" customWidth="1"/>
    <col min="15104" max="15351" width="9.140625" style="16"/>
    <col min="15352" max="15352" width="26.7109375" style="16" customWidth="1"/>
    <col min="15353" max="15353" width="12.28515625" style="16" customWidth="1"/>
    <col min="15354" max="15354" width="14.28515625" style="16" customWidth="1"/>
    <col min="15355" max="15355" width="13.5703125" style="16" customWidth="1"/>
    <col min="15356" max="15356" width="14" style="16" customWidth="1"/>
    <col min="15357" max="15357" width="14.140625" style="16" customWidth="1"/>
    <col min="15358" max="15358" width="16.42578125" style="16" customWidth="1"/>
    <col min="15359" max="15359" width="19" style="16" customWidth="1"/>
    <col min="15360" max="15607" width="9.140625" style="16"/>
    <col min="15608" max="15608" width="26.7109375" style="16" customWidth="1"/>
    <col min="15609" max="15609" width="12.28515625" style="16" customWidth="1"/>
    <col min="15610" max="15610" width="14.28515625" style="16" customWidth="1"/>
    <col min="15611" max="15611" width="13.5703125" style="16" customWidth="1"/>
    <col min="15612" max="15612" width="14" style="16" customWidth="1"/>
    <col min="15613" max="15613" width="14.140625" style="16" customWidth="1"/>
    <col min="15614" max="15614" width="16.42578125" style="16" customWidth="1"/>
    <col min="15615" max="15615" width="19" style="16" customWidth="1"/>
    <col min="15616" max="15863" width="9.140625" style="16"/>
    <col min="15864" max="15864" width="26.7109375" style="16" customWidth="1"/>
    <col min="15865" max="15865" width="12.28515625" style="16" customWidth="1"/>
    <col min="15866" max="15866" width="14.28515625" style="16" customWidth="1"/>
    <col min="15867" max="15867" width="13.5703125" style="16" customWidth="1"/>
    <col min="15868" max="15868" width="14" style="16" customWidth="1"/>
    <col min="15869" max="15869" width="14.140625" style="16" customWidth="1"/>
    <col min="15870" max="15870" width="16.42578125" style="16" customWidth="1"/>
    <col min="15871" max="15871" width="19" style="16" customWidth="1"/>
    <col min="15872" max="16119" width="9.140625" style="16"/>
    <col min="16120" max="16120" width="26.7109375" style="16" customWidth="1"/>
    <col min="16121" max="16121" width="12.28515625" style="16" customWidth="1"/>
    <col min="16122" max="16122" width="14.28515625" style="16" customWidth="1"/>
    <col min="16123" max="16123" width="13.5703125" style="16" customWidth="1"/>
    <col min="16124" max="16124" width="14" style="16" customWidth="1"/>
    <col min="16125" max="16125" width="14.140625" style="16" customWidth="1"/>
    <col min="16126" max="16126" width="16.42578125" style="16" customWidth="1"/>
    <col min="16127" max="16127" width="19" style="16" customWidth="1"/>
    <col min="16128" max="16384" width="9.140625" style="16"/>
  </cols>
  <sheetData>
    <row r="1" spans="1:7" ht="16.5" thickBot="1" x14ac:dyDescent="0.3">
      <c r="A1" s="137" t="str">
        <f>CONCATENATE(Key!A1,": Production, Trade and Regulation Statistics")</f>
        <v>Apricot: Production, Trade and Regulation Statistics</v>
      </c>
      <c r="B1" s="137"/>
      <c r="C1" s="137"/>
      <c r="D1" s="137"/>
      <c r="E1" s="137"/>
      <c r="F1" s="137"/>
      <c r="G1" s="22"/>
    </row>
    <row r="2" spans="1:7" ht="25.5" x14ac:dyDescent="0.2">
      <c r="A2" s="36"/>
      <c r="B2" s="17" t="s">
        <v>17</v>
      </c>
      <c r="C2" s="25" t="s">
        <v>18</v>
      </c>
      <c r="D2" s="26" t="s">
        <v>19</v>
      </c>
      <c r="E2" s="23" t="s">
        <v>20</v>
      </c>
      <c r="F2" s="24" t="s">
        <v>21</v>
      </c>
    </row>
    <row r="3" spans="1:7" ht="13.5" thickBot="1" x14ac:dyDescent="0.25">
      <c r="A3" s="36"/>
      <c r="B3" s="135" t="s">
        <v>22</v>
      </c>
      <c r="C3" s="136"/>
      <c r="D3" s="41" t="s">
        <v>23</v>
      </c>
      <c r="E3" s="42"/>
      <c r="F3" s="43"/>
    </row>
    <row r="4" spans="1:7" x14ac:dyDescent="0.2">
      <c r="A4" s="37" t="s">
        <v>127</v>
      </c>
      <c r="B4" s="44">
        <v>56.042999999999999</v>
      </c>
      <c r="C4" s="44">
        <v>3.573</v>
      </c>
      <c r="D4" s="45">
        <v>1793</v>
      </c>
      <c r="E4" s="31" t="s">
        <v>128</v>
      </c>
      <c r="F4" s="32" t="s">
        <v>129</v>
      </c>
    </row>
    <row r="5" spans="1:7" x14ac:dyDescent="0.2">
      <c r="A5" s="33" t="s">
        <v>130</v>
      </c>
      <c r="B5" s="45">
        <v>3.9</v>
      </c>
      <c r="C5" s="45">
        <v>8.5999999999999993E-2</v>
      </c>
      <c r="D5" s="45">
        <v>27</v>
      </c>
      <c r="E5" s="27" t="s">
        <v>128</v>
      </c>
      <c r="F5" s="28" t="s">
        <v>131</v>
      </c>
    </row>
    <row r="6" spans="1:7" x14ac:dyDescent="0.2">
      <c r="A6" s="33" t="s">
        <v>119</v>
      </c>
      <c r="B6" s="45">
        <v>285.89699999999999</v>
      </c>
      <c r="C6" s="45">
        <v>0</v>
      </c>
      <c r="D6" s="45">
        <v>0</v>
      </c>
      <c r="E6" s="27" t="s">
        <v>128</v>
      </c>
      <c r="F6" s="28" t="s">
        <v>131</v>
      </c>
    </row>
    <row r="7" spans="1:7" x14ac:dyDescent="0.2">
      <c r="A7" s="33" t="s">
        <v>132</v>
      </c>
      <c r="B7" s="45">
        <v>0</v>
      </c>
      <c r="C7" s="45">
        <v>0</v>
      </c>
      <c r="D7" s="45">
        <v>0</v>
      </c>
      <c r="E7" s="27" t="s">
        <v>128</v>
      </c>
      <c r="F7" s="28" t="s">
        <v>131</v>
      </c>
    </row>
    <row r="8" spans="1:7" x14ac:dyDescent="0.2">
      <c r="A8" s="33" t="s">
        <v>133</v>
      </c>
      <c r="B8" s="45">
        <v>0</v>
      </c>
      <c r="C8" s="45">
        <v>0</v>
      </c>
      <c r="D8" s="45">
        <v>0</v>
      </c>
      <c r="E8" s="27" t="s">
        <v>128</v>
      </c>
      <c r="F8" s="28" t="s">
        <v>131</v>
      </c>
    </row>
    <row r="9" spans="1:7" x14ac:dyDescent="0.2">
      <c r="A9" s="33" t="s">
        <v>134</v>
      </c>
      <c r="B9" s="45">
        <v>0</v>
      </c>
      <c r="C9" s="45">
        <v>0</v>
      </c>
      <c r="D9" s="45">
        <v>0</v>
      </c>
      <c r="E9" s="27" t="s">
        <v>128</v>
      </c>
      <c r="F9" s="28" t="s">
        <v>135</v>
      </c>
    </row>
    <row r="10" spans="1:7" x14ac:dyDescent="0.2">
      <c r="A10" s="33" t="s">
        <v>93</v>
      </c>
      <c r="B10" s="45">
        <v>15.05</v>
      </c>
      <c r="C10" s="45">
        <v>0.17499999999999999</v>
      </c>
      <c r="D10" s="45">
        <v>295</v>
      </c>
      <c r="E10" s="27" t="s">
        <v>95</v>
      </c>
      <c r="F10" s="28" t="s">
        <v>131</v>
      </c>
    </row>
    <row r="11" spans="1:7" x14ac:dyDescent="0.2">
      <c r="A11" s="33" t="s">
        <v>123</v>
      </c>
      <c r="B11" s="45">
        <v>4.9356999999999998</v>
      </c>
      <c r="C11" s="45">
        <v>6.5730000000000004</v>
      </c>
      <c r="D11" s="45">
        <v>6223</v>
      </c>
      <c r="E11" s="27" t="s">
        <v>128</v>
      </c>
      <c r="F11" s="28" t="s">
        <v>136</v>
      </c>
    </row>
    <row r="12" spans="1:7" x14ac:dyDescent="0.2">
      <c r="A12" s="33" t="s">
        <v>137</v>
      </c>
      <c r="B12" s="45">
        <v>0</v>
      </c>
      <c r="C12" s="45">
        <v>0</v>
      </c>
      <c r="D12" s="45">
        <v>0</v>
      </c>
      <c r="E12" s="27" t="s">
        <v>128</v>
      </c>
      <c r="F12" s="28" t="s">
        <v>135</v>
      </c>
    </row>
    <row r="13" spans="1:7" x14ac:dyDescent="0.2">
      <c r="A13" s="33" t="s">
        <v>138</v>
      </c>
      <c r="B13" s="45">
        <v>13.282999999999999</v>
      </c>
      <c r="C13" s="45">
        <v>0.27300000000000002</v>
      </c>
      <c r="D13" s="45">
        <v>1338</v>
      </c>
      <c r="E13" s="27" t="s">
        <v>128</v>
      </c>
      <c r="F13" s="28" t="s">
        <v>139</v>
      </c>
    </row>
    <row r="14" spans="1:7" x14ac:dyDescent="0.2">
      <c r="A14" s="33" t="s">
        <v>126</v>
      </c>
      <c r="B14" s="45">
        <v>23.5047</v>
      </c>
      <c r="C14" s="45">
        <v>3.2829999999999999</v>
      </c>
      <c r="D14" s="45">
        <v>9619</v>
      </c>
      <c r="E14" s="27" t="s">
        <v>128</v>
      </c>
      <c r="F14" s="28" t="s">
        <v>139</v>
      </c>
    </row>
    <row r="15" spans="1:7" x14ac:dyDescent="0.2">
      <c r="A15" s="33" t="s">
        <v>140</v>
      </c>
      <c r="B15" s="45">
        <v>18.68</v>
      </c>
      <c r="C15" s="45">
        <v>0</v>
      </c>
      <c r="D15" s="45">
        <v>0</v>
      </c>
      <c r="E15" s="27" t="s">
        <v>128</v>
      </c>
      <c r="F15" s="28" t="s">
        <v>131</v>
      </c>
    </row>
    <row r="16" spans="1:7" x14ac:dyDescent="0.2">
      <c r="A16" s="33" t="s">
        <v>141</v>
      </c>
      <c r="B16" s="45">
        <v>0</v>
      </c>
      <c r="C16" s="45">
        <v>0</v>
      </c>
      <c r="D16" s="45">
        <v>0</v>
      </c>
      <c r="E16" s="27" t="s">
        <v>128</v>
      </c>
      <c r="F16" s="28" t="s">
        <v>135</v>
      </c>
    </row>
    <row r="17" spans="1:7" x14ac:dyDescent="0.2">
      <c r="A17" s="33" t="s">
        <v>142</v>
      </c>
      <c r="B17" s="45">
        <v>0</v>
      </c>
      <c r="C17" s="45">
        <v>3.9E-2</v>
      </c>
      <c r="D17" s="45">
        <v>18</v>
      </c>
      <c r="E17" s="27" t="s">
        <v>128</v>
      </c>
      <c r="F17" s="28" t="s">
        <v>135</v>
      </c>
    </row>
    <row r="18" spans="1:7" x14ac:dyDescent="0.2">
      <c r="A18" s="33" t="s">
        <v>143</v>
      </c>
      <c r="B18" s="45">
        <v>0</v>
      </c>
      <c r="C18" s="45">
        <v>0</v>
      </c>
      <c r="D18" s="45">
        <v>0</v>
      </c>
      <c r="E18" s="27" t="s">
        <v>128</v>
      </c>
      <c r="F18" s="28" t="s">
        <v>129</v>
      </c>
    </row>
    <row r="19" spans="1:7" x14ac:dyDescent="0.2">
      <c r="A19" s="33" t="s">
        <v>144</v>
      </c>
      <c r="B19" s="45">
        <v>0</v>
      </c>
      <c r="C19" s="45">
        <v>0</v>
      </c>
      <c r="D19" s="45">
        <v>0</v>
      </c>
      <c r="E19" s="27" t="s">
        <v>128</v>
      </c>
      <c r="F19" s="28" t="s">
        <v>135</v>
      </c>
    </row>
    <row r="20" spans="1:7" x14ac:dyDescent="0.2">
      <c r="A20" s="33" t="s">
        <v>145</v>
      </c>
      <c r="B20" s="45">
        <v>0</v>
      </c>
      <c r="C20" s="45">
        <v>1E-3</v>
      </c>
      <c r="D20" s="45">
        <v>1</v>
      </c>
      <c r="E20" s="27" t="s">
        <v>128</v>
      </c>
      <c r="F20" s="28" t="s">
        <v>131</v>
      </c>
    </row>
    <row r="21" spans="1:7" x14ac:dyDescent="0.2">
      <c r="A21" s="33" t="s">
        <v>96</v>
      </c>
      <c r="B21" s="45">
        <v>0</v>
      </c>
      <c r="C21" s="45">
        <v>2.2410000000000001</v>
      </c>
      <c r="D21" s="45">
        <v>6079</v>
      </c>
      <c r="E21" s="27" t="s">
        <v>95</v>
      </c>
      <c r="F21" s="28" t="s">
        <v>139</v>
      </c>
      <c r="G21" s="18"/>
    </row>
    <row r="22" spans="1:7" x14ac:dyDescent="0.2">
      <c r="A22" s="33" t="s">
        <v>146</v>
      </c>
      <c r="B22" s="45">
        <v>0</v>
      </c>
      <c r="C22" s="45">
        <v>0</v>
      </c>
      <c r="D22" s="45">
        <v>0</v>
      </c>
      <c r="E22" s="27" t="s">
        <v>128</v>
      </c>
      <c r="F22" s="28" t="s">
        <v>131</v>
      </c>
    </row>
    <row r="23" spans="1:7" x14ac:dyDescent="0.2">
      <c r="A23" s="33" t="s">
        <v>147</v>
      </c>
      <c r="B23" s="45">
        <v>0</v>
      </c>
      <c r="C23" s="45">
        <v>0</v>
      </c>
      <c r="D23" s="45">
        <v>0</v>
      </c>
      <c r="E23" s="27" t="s">
        <v>128</v>
      </c>
      <c r="F23" s="28" t="s">
        <v>129</v>
      </c>
    </row>
    <row r="24" spans="1:7" x14ac:dyDescent="0.2">
      <c r="A24" s="33" t="s">
        <v>148</v>
      </c>
      <c r="B24" s="45">
        <v>0</v>
      </c>
      <c r="C24" s="45">
        <v>0</v>
      </c>
      <c r="D24" s="45">
        <v>0</v>
      </c>
      <c r="E24" s="27" t="s">
        <v>128</v>
      </c>
      <c r="F24" s="28" t="s">
        <v>135</v>
      </c>
    </row>
    <row r="25" spans="1:7" x14ac:dyDescent="0.2">
      <c r="A25" s="33" t="s">
        <v>149</v>
      </c>
      <c r="B25" s="45">
        <v>2.1000000000000001E-2</v>
      </c>
      <c r="C25" s="45">
        <v>0</v>
      </c>
      <c r="D25" s="45">
        <v>0</v>
      </c>
      <c r="E25" s="27" t="s">
        <v>128</v>
      </c>
      <c r="F25" s="28" t="s">
        <v>136</v>
      </c>
    </row>
    <row r="26" spans="1:7" x14ac:dyDescent="0.2">
      <c r="A26" s="33" t="s">
        <v>150</v>
      </c>
      <c r="B26" s="45">
        <v>0</v>
      </c>
      <c r="C26" s="45">
        <v>0</v>
      </c>
      <c r="D26" s="45">
        <v>0</v>
      </c>
      <c r="E26" s="27" t="s">
        <v>128</v>
      </c>
      <c r="F26" s="28" t="s">
        <v>136</v>
      </c>
    </row>
    <row r="27" spans="1:7" x14ac:dyDescent="0.2">
      <c r="A27" s="33" t="s">
        <v>151</v>
      </c>
      <c r="B27" s="45">
        <v>1.395</v>
      </c>
      <c r="C27" s="45">
        <v>0.08</v>
      </c>
      <c r="D27" s="45">
        <v>75</v>
      </c>
      <c r="E27" s="27" t="s">
        <v>128</v>
      </c>
      <c r="F27" s="28" t="s">
        <v>131</v>
      </c>
      <c r="G27" s="21"/>
    </row>
    <row r="28" spans="1:7" x14ac:dyDescent="0.2">
      <c r="A28" s="33" t="s">
        <v>152</v>
      </c>
      <c r="B28" s="45">
        <v>0</v>
      </c>
      <c r="C28" s="45">
        <v>0</v>
      </c>
      <c r="D28" s="45">
        <v>0</v>
      </c>
      <c r="E28" s="27" t="s">
        <v>128</v>
      </c>
      <c r="F28" s="28" t="s">
        <v>131</v>
      </c>
      <c r="G28" s="21"/>
    </row>
    <row r="29" spans="1:7" x14ac:dyDescent="0.2">
      <c r="A29" s="33" t="s">
        <v>153</v>
      </c>
      <c r="B29" s="45">
        <v>0</v>
      </c>
      <c r="C29" s="45">
        <v>0</v>
      </c>
      <c r="D29" s="45">
        <v>1</v>
      </c>
      <c r="E29" s="27" t="s">
        <v>128</v>
      </c>
      <c r="F29" s="28" t="s">
        <v>131</v>
      </c>
      <c r="G29" s="21"/>
    </row>
    <row r="30" spans="1:7" x14ac:dyDescent="0.2">
      <c r="A30" s="33" t="s">
        <v>154</v>
      </c>
      <c r="B30" s="45">
        <v>0</v>
      </c>
      <c r="C30" s="45">
        <v>0</v>
      </c>
      <c r="D30" s="45">
        <v>0</v>
      </c>
      <c r="E30" s="27" t="s">
        <v>128</v>
      </c>
      <c r="F30" s="28" t="s">
        <v>135</v>
      </c>
      <c r="G30" s="21"/>
    </row>
    <row r="31" spans="1:7" x14ac:dyDescent="0.2">
      <c r="A31" s="33" t="s">
        <v>155</v>
      </c>
      <c r="B31" s="45">
        <v>11.930999999999999</v>
      </c>
      <c r="C31" s="45">
        <v>0.27200000000000002</v>
      </c>
      <c r="D31" s="45">
        <v>550</v>
      </c>
      <c r="E31" s="27" t="s">
        <v>128</v>
      </c>
      <c r="F31" s="28" t="s">
        <v>131</v>
      </c>
      <c r="G31" s="21"/>
    </row>
    <row r="32" spans="1:7" x14ac:dyDescent="0.2">
      <c r="A32" s="33" t="s">
        <v>156</v>
      </c>
      <c r="B32" s="45">
        <v>0</v>
      </c>
      <c r="C32" s="45">
        <v>0</v>
      </c>
      <c r="D32" s="45">
        <v>0</v>
      </c>
      <c r="E32" s="27" t="s">
        <v>128</v>
      </c>
      <c r="F32" s="28" t="s">
        <v>129</v>
      </c>
      <c r="G32" s="21"/>
    </row>
    <row r="33" spans="1:6" x14ac:dyDescent="0.2">
      <c r="A33" s="33" t="s">
        <v>157</v>
      </c>
      <c r="B33" s="45">
        <v>0</v>
      </c>
      <c r="C33" s="45">
        <v>0</v>
      </c>
      <c r="D33" s="45">
        <v>0</v>
      </c>
      <c r="E33" s="27" t="s">
        <v>128</v>
      </c>
      <c r="F33" s="28" t="s">
        <v>129</v>
      </c>
    </row>
    <row r="34" spans="1:6" x14ac:dyDescent="0.2">
      <c r="A34" s="33" t="s">
        <v>158</v>
      </c>
      <c r="B34" s="45">
        <v>0</v>
      </c>
      <c r="C34" s="45">
        <v>0</v>
      </c>
      <c r="D34" s="45">
        <v>0</v>
      </c>
      <c r="E34" s="27" t="s">
        <v>128</v>
      </c>
      <c r="F34" s="28" t="s">
        <v>129</v>
      </c>
    </row>
    <row r="35" spans="1:6" x14ac:dyDescent="0.2">
      <c r="A35" s="33" t="s">
        <v>159</v>
      </c>
      <c r="B35" s="45">
        <v>0.84399999999999997</v>
      </c>
      <c r="C35" s="45">
        <v>0</v>
      </c>
      <c r="D35" s="45">
        <v>0</v>
      </c>
      <c r="E35" s="27" t="s">
        <v>128</v>
      </c>
      <c r="F35" s="28" t="s">
        <v>136</v>
      </c>
    </row>
    <row r="36" spans="1:6" x14ac:dyDescent="0.2">
      <c r="A36" s="33" t="s">
        <v>99</v>
      </c>
      <c r="B36" s="45">
        <v>0.42299999999999999</v>
      </c>
      <c r="C36" s="45">
        <v>0</v>
      </c>
      <c r="D36" s="45">
        <v>0</v>
      </c>
      <c r="E36" s="27" t="s">
        <v>95</v>
      </c>
      <c r="F36" s="28" t="s">
        <v>139</v>
      </c>
    </row>
    <row r="37" spans="1:6" x14ac:dyDescent="0.2">
      <c r="A37" s="33" t="s">
        <v>160</v>
      </c>
      <c r="B37" s="45">
        <v>0</v>
      </c>
      <c r="C37" s="45">
        <v>0</v>
      </c>
      <c r="D37" s="45">
        <v>0</v>
      </c>
      <c r="E37" s="27" t="s">
        <v>128</v>
      </c>
      <c r="F37" s="28" t="s">
        <v>135</v>
      </c>
    </row>
    <row r="38" spans="1:6" x14ac:dyDescent="0.2">
      <c r="A38" s="33" t="s">
        <v>161</v>
      </c>
      <c r="B38" s="45">
        <v>0</v>
      </c>
      <c r="C38" s="45">
        <v>0</v>
      </c>
      <c r="D38" s="45">
        <v>0</v>
      </c>
      <c r="E38" s="27" t="s">
        <v>128</v>
      </c>
      <c r="F38" s="28" t="s">
        <v>129</v>
      </c>
    </row>
    <row r="39" spans="1:6" x14ac:dyDescent="0.2">
      <c r="A39" s="33" t="s">
        <v>162</v>
      </c>
      <c r="B39" s="45">
        <v>0</v>
      </c>
      <c r="C39" s="45">
        <v>0</v>
      </c>
      <c r="D39" s="45">
        <v>0</v>
      </c>
      <c r="E39" s="27" t="s">
        <v>128</v>
      </c>
      <c r="F39" s="28" t="s">
        <v>129</v>
      </c>
    </row>
    <row r="40" spans="1:6" x14ac:dyDescent="0.2">
      <c r="A40" s="33" t="s">
        <v>100</v>
      </c>
      <c r="B40" s="45">
        <v>15</v>
      </c>
      <c r="C40" s="45">
        <v>1.8280000000000001</v>
      </c>
      <c r="D40" s="45">
        <v>2851</v>
      </c>
      <c r="E40" s="27" t="s">
        <v>95</v>
      </c>
      <c r="F40" s="28" t="s">
        <v>139</v>
      </c>
    </row>
    <row r="41" spans="1:6" x14ac:dyDescent="0.2">
      <c r="A41" s="33" t="s">
        <v>114</v>
      </c>
      <c r="B41" s="45">
        <v>134.01</v>
      </c>
      <c r="C41" s="45">
        <v>3.8660000000000001</v>
      </c>
      <c r="D41" s="45">
        <v>2788</v>
      </c>
      <c r="E41" s="27" t="s">
        <v>128</v>
      </c>
      <c r="F41" s="28" t="s">
        <v>131</v>
      </c>
    </row>
    <row r="42" spans="1:6" x14ac:dyDescent="0.2">
      <c r="A42" s="33" t="s">
        <v>163</v>
      </c>
      <c r="B42" s="45">
        <v>0</v>
      </c>
      <c r="C42" s="45">
        <v>0</v>
      </c>
      <c r="D42" s="45">
        <v>0</v>
      </c>
      <c r="E42" s="27" t="s">
        <v>128</v>
      </c>
      <c r="F42" s="28" t="s">
        <v>131</v>
      </c>
    </row>
    <row r="43" spans="1:6" x14ac:dyDescent="0.2">
      <c r="A43" s="33" t="s">
        <v>164</v>
      </c>
      <c r="B43" s="45">
        <v>0</v>
      </c>
      <c r="C43" s="45">
        <v>0</v>
      </c>
      <c r="D43" s="45">
        <v>0</v>
      </c>
      <c r="E43" s="27" t="s">
        <v>128</v>
      </c>
      <c r="F43" s="28" t="s">
        <v>129</v>
      </c>
    </row>
    <row r="44" spans="1:6" x14ac:dyDescent="0.2">
      <c r="A44" s="33" t="s">
        <v>165</v>
      </c>
      <c r="B44" s="45">
        <v>0</v>
      </c>
      <c r="C44" s="45">
        <v>0</v>
      </c>
      <c r="D44" s="45">
        <v>0</v>
      </c>
      <c r="E44" s="27" t="s">
        <v>128</v>
      </c>
      <c r="F44" s="28" t="s">
        <v>129</v>
      </c>
    </row>
    <row r="45" spans="1:6" x14ac:dyDescent="0.2">
      <c r="A45" s="33" t="s">
        <v>166</v>
      </c>
      <c r="B45" s="45">
        <v>0</v>
      </c>
      <c r="C45" s="45">
        <v>0</v>
      </c>
      <c r="D45" s="45">
        <v>0</v>
      </c>
      <c r="E45" s="27" t="s">
        <v>128</v>
      </c>
      <c r="F45" s="28" t="s">
        <v>131</v>
      </c>
    </row>
    <row r="46" spans="1:6" x14ac:dyDescent="0.2">
      <c r="A46" s="33" t="s">
        <v>167</v>
      </c>
      <c r="B46" s="45">
        <v>1.655</v>
      </c>
      <c r="C46" s="45">
        <v>0</v>
      </c>
      <c r="D46" s="45">
        <v>0</v>
      </c>
      <c r="E46" s="27" t="s">
        <v>128</v>
      </c>
      <c r="F46" s="28" t="s">
        <v>135</v>
      </c>
    </row>
    <row r="47" spans="1:6" x14ac:dyDescent="0.2">
      <c r="A47" s="33" t="s">
        <v>168</v>
      </c>
      <c r="B47" s="45">
        <v>0</v>
      </c>
      <c r="C47" s="45">
        <v>0</v>
      </c>
      <c r="D47" s="45">
        <v>0</v>
      </c>
      <c r="E47" s="27" t="s">
        <v>128</v>
      </c>
      <c r="F47" s="28" t="s">
        <v>131</v>
      </c>
    </row>
    <row r="48" spans="1:6" x14ac:dyDescent="0.2">
      <c r="A48" s="33" t="s">
        <v>169</v>
      </c>
      <c r="B48" s="45">
        <v>1.1020000000000001</v>
      </c>
      <c r="C48" s="45">
        <v>0</v>
      </c>
      <c r="D48" s="45">
        <v>0</v>
      </c>
      <c r="E48" s="27" t="s">
        <v>128</v>
      </c>
      <c r="F48" s="28" t="s">
        <v>135</v>
      </c>
    </row>
    <row r="49" spans="1:6" x14ac:dyDescent="0.2">
      <c r="A49" s="33" t="s">
        <v>170</v>
      </c>
      <c r="B49" s="45">
        <v>2.4220000000000002</v>
      </c>
      <c r="C49" s="45">
        <v>0.182</v>
      </c>
      <c r="D49" s="45">
        <v>364</v>
      </c>
      <c r="E49" s="27" t="s">
        <v>128</v>
      </c>
      <c r="F49" s="28" t="s">
        <v>139</v>
      </c>
    </row>
    <row r="50" spans="1:6" x14ac:dyDescent="0.2">
      <c r="A50" s="33" t="s">
        <v>171</v>
      </c>
      <c r="B50" s="45">
        <v>0</v>
      </c>
      <c r="C50" s="45">
        <v>0</v>
      </c>
      <c r="D50" s="45">
        <v>0</v>
      </c>
      <c r="E50" s="27" t="s">
        <v>128</v>
      </c>
      <c r="F50" s="28" t="s">
        <v>136</v>
      </c>
    </row>
    <row r="51" spans="1:6" x14ac:dyDescent="0.2">
      <c r="A51" s="33" t="s">
        <v>172</v>
      </c>
      <c r="B51" s="45">
        <v>0</v>
      </c>
      <c r="C51" s="45">
        <v>0</v>
      </c>
      <c r="D51" s="45">
        <v>0</v>
      </c>
      <c r="E51" s="27" t="s">
        <v>128</v>
      </c>
      <c r="F51" s="28" t="s">
        <v>136</v>
      </c>
    </row>
    <row r="52" spans="1:6" x14ac:dyDescent="0.2">
      <c r="A52" s="33" t="s">
        <v>173</v>
      </c>
      <c r="B52" s="45">
        <v>0</v>
      </c>
      <c r="C52" s="45">
        <v>4.4999999999999998E-2</v>
      </c>
      <c r="D52" s="45">
        <v>130</v>
      </c>
      <c r="E52" s="27" t="s">
        <v>128</v>
      </c>
      <c r="F52" s="28" t="s">
        <v>139</v>
      </c>
    </row>
    <row r="53" spans="1:6" x14ac:dyDescent="0.2">
      <c r="A53" s="33" t="s">
        <v>174</v>
      </c>
      <c r="B53" s="45">
        <v>0</v>
      </c>
      <c r="C53" s="45">
        <v>0</v>
      </c>
      <c r="D53" s="45">
        <v>0</v>
      </c>
      <c r="E53" s="27" t="s">
        <v>128</v>
      </c>
      <c r="F53" s="28" t="s">
        <v>136</v>
      </c>
    </row>
    <row r="54" spans="1:6" x14ac:dyDescent="0.2">
      <c r="A54" s="33" t="s">
        <v>175</v>
      </c>
      <c r="B54" s="45">
        <v>0</v>
      </c>
      <c r="C54" s="45">
        <v>1E-3</v>
      </c>
      <c r="D54" s="45">
        <v>1</v>
      </c>
      <c r="E54" s="27" t="s">
        <v>128</v>
      </c>
      <c r="F54" s="28" t="s">
        <v>131</v>
      </c>
    </row>
    <row r="55" spans="1:6" x14ac:dyDescent="0.2">
      <c r="A55" s="33" t="s">
        <v>176</v>
      </c>
      <c r="B55" s="45">
        <v>0</v>
      </c>
      <c r="C55" s="45">
        <v>0</v>
      </c>
      <c r="D55" s="45">
        <v>0</v>
      </c>
      <c r="E55" s="27" t="s">
        <v>128</v>
      </c>
      <c r="F55" s="28" t="s">
        <v>131</v>
      </c>
    </row>
    <row r="56" spans="1:6" x14ac:dyDescent="0.2">
      <c r="A56" s="33" t="s">
        <v>177</v>
      </c>
      <c r="B56" s="45">
        <v>0.39100000000000001</v>
      </c>
      <c r="C56" s="45">
        <v>0</v>
      </c>
      <c r="D56" s="45">
        <v>0</v>
      </c>
      <c r="E56" s="27" t="s">
        <v>128</v>
      </c>
      <c r="F56" s="28" t="s">
        <v>131</v>
      </c>
    </row>
    <row r="57" spans="1:6" x14ac:dyDescent="0.2">
      <c r="A57" s="33" t="s">
        <v>178</v>
      </c>
      <c r="B57" s="45">
        <v>96.643000000000001</v>
      </c>
      <c r="C57" s="45">
        <v>0.53600000000000003</v>
      </c>
      <c r="D57" s="45">
        <v>206</v>
      </c>
      <c r="E57" s="27" t="s">
        <v>128</v>
      </c>
      <c r="F57" s="28" t="s">
        <v>136</v>
      </c>
    </row>
    <row r="58" spans="1:6" x14ac:dyDescent="0.2">
      <c r="A58" s="33" t="s">
        <v>179</v>
      </c>
      <c r="B58" s="45">
        <v>0</v>
      </c>
      <c r="C58" s="45">
        <v>0</v>
      </c>
      <c r="D58" s="45">
        <v>1</v>
      </c>
      <c r="E58" s="27" t="s">
        <v>128</v>
      </c>
      <c r="F58" s="28" t="s">
        <v>136</v>
      </c>
    </row>
    <row r="59" spans="1:6" x14ac:dyDescent="0.2">
      <c r="A59" s="33" t="s">
        <v>180</v>
      </c>
      <c r="B59" s="45">
        <v>0</v>
      </c>
      <c r="C59" s="45">
        <v>0</v>
      </c>
      <c r="D59" s="45">
        <v>0</v>
      </c>
      <c r="E59" s="27" t="s">
        <v>128</v>
      </c>
      <c r="F59" s="28" t="s">
        <v>135</v>
      </c>
    </row>
    <row r="60" spans="1:6" x14ac:dyDescent="0.2">
      <c r="A60" s="33" t="s">
        <v>181</v>
      </c>
      <c r="B60" s="45">
        <v>0</v>
      </c>
      <c r="C60" s="45">
        <v>1.0999999999999999E-2</v>
      </c>
      <c r="D60" s="45">
        <v>25</v>
      </c>
      <c r="E60" s="27" t="s">
        <v>128</v>
      </c>
      <c r="F60" s="28" t="s">
        <v>139</v>
      </c>
    </row>
    <row r="61" spans="1:6" x14ac:dyDescent="0.2">
      <c r="A61" s="33" t="s">
        <v>182</v>
      </c>
      <c r="B61" s="45">
        <v>0</v>
      </c>
      <c r="C61" s="45">
        <v>0</v>
      </c>
      <c r="D61" s="45">
        <v>0</v>
      </c>
      <c r="E61" s="27" t="s">
        <v>128</v>
      </c>
      <c r="F61" s="28" t="s">
        <v>129</v>
      </c>
    </row>
    <row r="62" spans="1:6" x14ac:dyDescent="0.2">
      <c r="A62" s="33" t="s">
        <v>183</v>
      </c>
      <c r="B62" s="45">
        <v>0</v>
      </c>
      <c r="C62" s="45">
        <v>0</v>
      </c>
      <c r="D62" s="45">
        <v>0</v>
      </c>
      <c r="E62" s="27" t="s">
        <v>128</v>
      </c>
      <c r="F62" s="28" t="s">
        <v>131</v>
      </c>
    </row>
    <row r="63" spans="1:6" x14ac:dyDescent="0.2">
      <c r="A63" s="33" t="s">
        <v>184</v>
      </c>
      <c r="B63" s="45">
        <v>0</v>
      </c>
      <c r="C63" s="45">
        <v>2E-3</v>
      </c>
      <c r="D63" s="45">
        <v>8</v>
      </c>
      <c r="E63" s="27" t="s">
        <v>128</v>
      </c>
      <c r="F63" s="28" t="s">
        <v>139</v>
      </c>
    </row>
    <row r="64" spans="1:6" x14ac:dyDescent="0.2">
      <c r="A64" s="33" t="s">
        <v>115</v>
      </c>
      <c r="B64" s="45">
        <v>155.124</v>
      </c>
      <c r="C64" s="45">
        <v>48.606000000000002</v>
      </c>
      <c r="D64" s="45">
        <v>105983</v>
      </c>
      <c r="E64" s="27" t="s">
        <v>128</v>
      </c>
      <c r="F64" s="28" t="s">
        <v>139</v>
      </c>
    </row>
    <row r="65" spans="1:6" x14ac:dyDescent="0.2">
      <c r="A65" s="33" t="s">
        <v>185</v>
      </c>
      <c r="B65" s="45">
        <v>0</v>
      </c>
      <c r="C65" s="45">
        <v>0</v>
      </c>
      <c r="D65" s="45">
        <v>0</v>
      </c>
      <c r="E65" s="27" t="s">
        <v>128</v>
      </c>
      <c r="F65" s="28" t="s">
        <v>135</v>
      </c>
    </row>
    <row r="66" spans="1:6" x14ac:dyDescent="0.2">
      <c r="A66" s="33" t="s">
        <v>186</v>
      </c>
      <c r="B66" s="45">
        <v>0</v>
      </c>
      <c r="C66" s="45">
        <v>0</v>
      </c>
      <c r="D66" s="45">
        <v>0</v>
      </c>
      <c r="E66" s="27" t="s">
        <v>128</v>
      </c>
      <c r="F66" s="28" t="s">
        <v>131</v>
      </c>
    </row>
    <row r="67" spans="1:6" x14ac:dyDescent="0.2">
      <c r="A67" s="33" t="s">
        <v>187</v>
      </c>
      <c r="B67" s="45">
        <v>0</v>
      </c>
      <c r="C67" s="45">
        <v>0</v>
      </c>
      <c r="D67" s="45">
        <v>0</v>
      </c>
      <c r="E67" s="27" t="s">
        <v>128</v>
      </c>
      <c r="F67" s="28" t="s">
        <v>129</v>
      </c>
    </row>
    <row r="68" spans="1:6" x14ac:dyDescent="0.2">
      <c r="A68" s="33" t="s">
        <v>188</v>
      </c>
      <c r="B68" s="45">
        <v>0.3</v>
      </c>
      <c r="C68" s="45">
        <v>0</v>
      </c>
      <c r="D68" s="45">
        <v>0</v>
      </c>
      <c r="E68" s="27" t="s">
        <v>128</v>
      </c>
      <c r="F68" s="28" t="s">
        <v>136</v>
      </c>
    </row>
    <row r="69" spans="1:6" x14ac:dyDescent="0.2">
      <c r="A69" s="33" t="s">
        <v>189</v>
      </c>
      <c r="B69" s="45">
        <v>0.32400000000000001</v>
      </c>
      <c r="C69" s="45">
        <v>1.6459999999999999</v>
      </c>
      <c r="D69" s="45">
        <v>3584</v>
      </c>
      <c r="E69" s="27" t="s">
        <v>128</v>
      </c>
      <c r="F69" s="28" t="s">
        <v>139</v>
      </c>
    </row>
    <row r="70" spans="1:6" x14ac:dyDescent="0.2">
      <c r="A70" s="33" t="s">
        <v>190</v>
      </c>
      <c r="B70" s="45">
        <v>0</v>
      </c>
      <c r="C70" s="45">
        <v>0</v>
      </c>
      <c r="D70" s="45">
        <v>0</v>
      </c>
      <c r="E70" s="27" t="s">
        <v>128</v>
      </c>
      <c r="F70" s="28" t="s">
        <v>136</v>
      </c>
    </row>
    <row r="71" spans="1:6" x14ac:dyDescent="0.2">
      <c r="A71" s="33" t="s">
        <v>125</v>
      </c>
      <c r="B71" s="45">
        <v>82.8</v>
      </c>
      <c r="C71" s="45">
        <v>14.597</v>
      </c>
      <c r="D71" s="45">
        <v>18573</v>
      </c>
      <c r="E71" s="27" t="s">
        <v>128</v>
      </c>
      <c r="F71" s="28" t="s">
        <v>139</v>
      </c>
    </row>
    <row r="72" spans="1:6" x14ac:dyDescent="0.2">
      <c r="A72" s="33" t="s">
        <v>191</v>
      </c>
      <c r="B72" s="45">
        <v>0</v>
      </c>
      <c r="C72" s="45">
        <v>0</v>
      </c>
      <c r="D72" s="45">
        <v>0</v>
      </c>
      <c r="E72" s="27" t="s">
        <v>128</v>
      </c>
      <c r="F72" s="28" t="s">
        <v>131</v>
      </c>
    </row>
    <row r="73" spans="1:6" x14ac:dyDescent="0.2">
      <c r="A73" s="33" t="s">
        <v>192</v>
      </c>
      <c r="B73" s="45">
        <v>2.5000000000000001E-2</v>
      </c>
      <c r="C73" s="45">
        <v>0</v>
      </c>
      <c r="D73" s="45">
        <v>0</v>
      </c>
      <c r="E73" s="27" t="s">
        <v>128</v>
      </c>
      <c r="F73" s="28" t="s">
        <v>139</v>
      </c>
    </row>
    <row r="74" spans="1:6" x14ac:dyDescent="0.2">
      <c r="A74" s="33" t="s">
        <v>193</v>
      </c>
      <c r="B74" s="45">
        <v>0</v>
      </c>
      <c r="C74" s="45">
        <v>0</v>
      </c>
      <c r="D74" s="45">
        <v>0</v>
      </c>
      <c r="E74" s="27" t="s">
        <v>128</v>
      </c>
      <c r="F74" s="28" t="s">
        <v>136</v>
      </c>
    </row>
    <row r="75" spans="1:6" x14ac:dyDescent="0.2">
      <c r="A75" s="33" t="s">
        <v>194</v>
      </c>
      <c r="B75" s="45">
        <v>0</v>
      </c>
      <c r="C75" s="45">
        <v>0</v>
      </c>
      <c r="D75" s="45">
        <v>0</v>
      </c>
      <c r="E75" s="27" t="s">
        <v>128</v>
      </c>
      <c r="F75" s="28" t="s">
        <v>129</v>
      </c>
    </row>
    <row r="76" spans="1:6" x14ac:dyDescent="0.2">
      <c r="A76" s="33" t="s">
        <v>195</v>
      </c>
      <c r="B76" s="45">
        <v>0</v>
      </c>
      <c r="C76" s="45">
        <v>0</v>
      </c>
      <c r="D76" s="45">
        <v>0</v>
      </c>
      <c r="E76" s="27" t="s">
        <v>128</v>
      </c>
      <c r="F76" s="28" t="s">
        <v>129</v>
      </c>
    </row>
    <row r="77" spans="1:6" x14ac:dyDescent="0.2">
      <c r="A77" s="33" t="s">
        <v>196</v>
      </c>
      <c r="B77" s="45">
        <v>0</v>
      </c>
      <c r="C77" s="45">
        <v>1.4E-2</v>
      </c>
      <c r="D77" s="45">
        <v>2</v>
      </c>
      <c r="E77" s="27" t="s">
        <v>128</v>
      </c>
      <c r="F77" s="28" t="s">
        <v>136</v>
      </c>
    </row>
    <row r="78" spans="1:6" x14ac:dyDescent="0.2">
      <c r="A78" s="33" t="s">
        <v>101</v>
      </c>
      <c r="B78" s="45">
        <v>0</v>
      </c>
      <c r="C78" s="45">
        <v>0</v>
      </c>
      <c r="D78" s="45">
        <v>0</v>
      </c>
      <c r="E78" s="27" t="s">
        <v>95</v>
      </c>
      <c r="F78" s="28" t="s">
        <v>129</v>
      </c>
    </row>
    <row r="79" spans="1:6" x14ac:dyDescent="0.2">
      <c r="A79" s="33" t="s">
        <v>197</v>
      </c>
      <c r="B79" s="45">
        <v>0</v>
      </c>
      <c r="C79" s="45">
        <v>0</v>
      </c>
      <c r="D79" s="45">
        <v>0</v>
      </c>
      <c r="E79" s="27" t="s">
        <v>128</v>
      </c>
      <c r="F79" s="28" t="s">
        <v>136</v>
      </c>
    </row>
    <row r="80" spans="1:6" x14ac:dyDescent="0.2">
      <c r="A80" s="33" t="s">
        <v>198</v>
      </c>
      <c r="B80" s="45">
        <v>0</v>
      </c>
      <c r="C80" s="45">
        <v>4.5999999999999999E-2</v>
      </c>
      <c r="D80" s="45">
        <v>127</v>
      </c>
      <c r="E80" s="27" t="s">
        <v>128</v>
      </c>
      <c r="F80" s="28" t="s">
        <v>135</v>
      </c>
    </row>
    <row r="81" spans="1:6" x14ac:dyDescent="0.2">
      <c r="A81" s="33" t="s">
        <v>199</v>
      </c>
      <c r="B81" s="45">
        <v>24.765999999999998</v>
      </c>
      <c r="C81" s="45">
        <v>3.9710000000000001</v>
      </c>
      <c r="D81" s="45">
        <v>5926</v>
      </c>
      <c r="E81" s="27" t="s">
        <v>128</v>
      </c>
      <c r="F81" s="28" t="s">
        <v>131</v>
      </c>
    </row>
    <row r="82" spans="1:6" x14ac:dyDescent="0.2">
      <c r="A82" s="33" t="s">
        <v>200</v>
      </c>
      <c r="B82" s="45">
        <v>0</v>
      </c>
      <c r="C82" s="45">
        <v>0</v>
      </c>
      <c r="D82" s="45">
        <v>0</v>
      </c>
      <c r="E82" s="27" t="s">
        <v>128</v>
      </c>
      <c r="F82" s="28" t="s">
        <v>139</v>
      </c>
    </row>
    <row r="83" spans="1:6" x14ac:dyDescent="0.2">
      <c r="A83" s="33" t="s">
        <v>201</v>
      </c>
      <c r="B83" s="45">
        <v>16.739000000000001</v>
      </c>
      <c r="C83" s="45">
        <v>8.9999999999999993E-3</v>
      </c>
      <c r="D83" s="45">
        <v>11</v>
      </c>
      <c r="E83" s="27" t="s">
        <v>128</v>
      </c>
      <c r="F83" s="28" t="s">
        <v>136</v>
      </c>
    </row>
    <row r="84" spans="1:6" x14ac:dyDescent="0.2">
      <c r="A84" s="33" t="s">
        <v>202</v>
      </c>
      <c r="B84" s="45">
        <v>0</v>
      </c>
      <c r="C84" s="45">
        <v>2E-3</v>
      </c>
      <c r="D84" s="45">
        <v>2</v>
      </c>
      <c r="E84" s="27" t="s">
        <v>128</v>
      </c>
      <c r="F84" s="28" t="s">
        <v>136</v>
      </c>
    </row>
    <row r="85" spans="1:6" x14ac:dyDescent="0.2">
      <c r="A85" s="33" t="s">
        <v>117</v>
      </c>
      <c r="B85" s="45">
        <v>226.505</v>
      </c>
      <c r="C85" s="45">
        <v>8.5210000000000008</v>
      </c>
      <c r="D85" s="45">
        <v>13608</v>
      </c>
      <c r="E85" s="27" t="s">
        <v>128</v>
      </c>
      <c r="F85" s="28" t="s">
        <v>131</v>
      </c>
    </row>
    <row r="86" spans="1:6" x14ac:dyDescent="0.2">
      <c r="A86" s="33" t="s">
        <v>203</v>
      </c>
      <c r="B86" s="45">
        <v>21.475999999999999</v>
      </c>
      <c r="C86" s="45">
        <v>0</v>
      </c>
      <c r="D86" s="45">
        <v>0</v>
      </c>
      <c r="E86" s="27" t="s">
        <v>128</v>
      </c>
      <c r="F86" s="28" t="s">
        <v>131</v>
      </c>
    </row>
    <row r="87" spans="1:6" x14ac:dyDescent="0.2">
      <c r="A87" s="33" t="s">
        <v>204</v>
      </c>
      <c r="B87" s="45">
        <v>0</v>
      </c>
      <c r="C87" s="45">
        <v>4.0000000000000001E-3</v>
      </c>
      <c r="D87" s="45">
        <v>11</v>
      </c>
      <c r="E87" s="27" t="s">
        <v>128</v>
      </c>
      <c r="F87" s="28" t="s">
        <v>139</v>
      </c>
    </row>
    <row r="88" spans="1:6" x14ac:dyDescent="0.2">
      <c r="A88" s="33" t="s">
        <v>102</v>
      </c>
      <c r="B88" s="45">
        <v>7.9589999999999996</v>
      </c>
      <c r="C88" s="45">
        <v>0.13300000000000001</v>
      </c>
      <c r="D88" s="45">
        <v>176</v>
      </c>
      <c r="E88" s="27" t="s">
        <v>95</v>
      </c>
      <c r="F88" s="28" t="s">
        <v>139</v>
      </c>
    </row>
    <row r="89" spans="1:6" x14ac:dyDescent="0.2">
      <c r="A89" s="33" t="s">
        <v>118</v>
      </c>
      <c r="B89" s="45">
        <v>263.13200000000001</v>
      </c>
      <c r="C89" s="45">
        <v>20.332999999999998</v>
      </c>
      <c r="D89" s="45">
        <v>36817</v>
      </c>
      <c r="E89" s="27" t="s">
        <v>128</v>
      </c>
      <c r="F89" s="28" t="s">
        <v>139</v>
      </c>
    </row>
    <row r="90" spans="1:6" x14ac:dyDescent="0.2">
      <c r="A90" s="33" t="s">
        <v>205</v>
      </c>
      <c r="B90" s="45">
        <v>0</v>
      </c>
      <c r="C90" s="45">
        <v>0</v>
      </c>
      <c r="D90" s="45">
        <v>0</v>
      </c>
      <c r="E90" s="27" t="s">
        <v>128</v>
      </c>
      <c r="F90" s="28" t="s">
        <v>131</v>
      </c>
    </row>
    <row r="91" spans="1:6" x14ac:dyDescent="0.2">
      <c r="A91" s="33" t="s">
        <v>206</v>
      </c>
      <c r="B91" s="45">
        <v>106.9</v>
      </c>
      <c r="C91" s="45">
        <v>0</v>
      </c>
      <c r="D91" s="45">
        <v>0</v>
      </c>
      <c r="E91" s="27" t="s">
        <v>128</v>
      </c>
      <c r="F91" s="28" t="s">
        <v>139</v>
      </c>
    </row>
    <row r="92" spans="1:6" x14ac:dyDescent="0.2">
      <c r="A92" s="33" t="s">
        <v>207</v>
      </c>
      <c r="B92" s="45">
        <v>7.851</v>
      </c>
      <c r="C92" s="45">
        <v>1.86</v>
      </c>
      <c r="D92" s="45">
        <v>5199</v>
      </c>
      <c r="E92" s="27" t="s">
        <v>128</v>
      </c>
      <c r="F92" s="28" t="s">
        <v>131</v>
      </c>
    </row>
    <row r="93" spans="1:6" x14ac:dyDescent="0.2">
      <c r="A93" s="33" t="s">
        <v>208</v>
      </c>
      <c r="B93" s="45">
        <v>13</v>
      </c>
      <c r="C93" s="45">
        <v>0.30299999999999999</v>
      </c>
      <c r="D93" s="45">
        <v>166</v>
      </c>
      <c r="E93" s="27" t="s">
        <v>128</v>
      </c>
      <c r="F93" s="28" t="s">
        <v>131</v>
      </c>
    </row>
    <row r="94" spans="1:6" x14ac:dyDescent="0.2">
      <c r="A94" s="33" t="s">
        <v>209</v>
      </c>
      <c r="B94" s="45">
        <v>6.9000000000000006E-2</v>
      </c>
      <c r="C94" s="45">
        <v>2E-3</v>
      </c>
      <c r="D94" s="45">
        <v>3</v>
      </c>
      <c r="E94" s="27" t="s">
        <v>128</v>
      </c>
      <c r="F94" s="28" t="s">
        <v>129</v>
      </c>
    </row>
    <row r="95" spans="1:6" x14ac:dyDescent="0.2">
      <c r="A95" s="33" t="s">
        <v>210</v>
      </c>
      <c r="B95" s="45">
        <v>0</v>
      </c>
      <c r="C95" s="45">
        <v>0</v>
      </c>
      <c r="D95" s="45">
        <v>0</v>
      </c>
      <c r="E95" s="27" t="s">
        <v>128</v>
      </c>
      <c r="F95" s="28" t="s">
        <v>136</v>
      </c>
    </row>
    <row r="96" spans="1:6" x14ac:dyDescent="0.2">
      <c r="A96" s="33" t="s">
        <v>211</v>
      </c>
      <c r="B96" s="45">
        <v>0</v>
      </c>
      <c r="C96" s="45">
        <v>0</v>
      </c>
      <c r="D96" s="45">
        <v>0</v>
      </c>
      <c r="E96" s="27" t="s">
        <v>128</v>
      </c>
      <c r="F96" s="28" t="s">
        <v>135</v>
      </c>
    </row>
    <row r="97" spans="1:6" x14ac:dyDescent="0.2">
      <c r="A97" s="33" t="s">
        <v>124</v>
      </c>
      <c r="B97" s="45">
        <v>22</v>
      </c>
      <c r="C97" s="45">
        <v>13.567</v>
      </c>
      <c r="D97" s="45">
        <v>5141</v>
      </c>
      <c r="E97" s="27" t="s">
        <v>128</v>
      </c>
      <c r="F97" s="28" t="s">
        <v>129</v>
      </c>
    </row>
    <row r="98" spans="1:6" x14ac:dyDescent="0.2">
      <c r="A98" s="33" t="s">
        <v>212</v>
      </c>
      <c r="B98" s="45">
        <v>0</v>
      </c>
      <c r="C98" s="45">
        <v>0</v>
      </c>
      <c r="D98" s="45">
        <v>0</v>
      </c>
      <c r="E98" s="27" t="s">
        <v>128</v>
      </c>
      <c r="F98" s="28" t="s">
        <v>136</v>
      </c>
    </row>
    <row r="99" spans="1:6" x14ac:dyDescent="0.2">
      <c r="A99" s="33" t="s">
        <v>213</v>
      </c>
      <c r="B99" s="45">
        <v>0</v>
      </c>
      <c r="C99" s="45">
        <v>0.17699999999999999</v>
      </c>
      <c r="D99" s="45">
        <v>375</v>
      </c>
      <c r="E99" s="27" t="s">
        <v>128</v>
      </c>
      <c r="F99" s="28" t="s">
        <v>135</v>
      </c>
    </row>
    <row r="100" spans="1:6" x14ac:dyDescent="0.2">
      <c r="A100" s="33" t="s">
        <v>214</v>
      </c>
      <c r="B100" s="45">
        <v>22</v>
      </c>
      <c r="C100" s="45">
        <v>2.6320000000000001</v>
      </c>
      <c r="D100" s="45">
        <v>630</v>
      </c>
      <c r="E100" s="27" t="s">
        <v>128</v>
      </c>
      <c r="F100" s="28" t="s">
        <v>131</v>
      </c>
    </row>
    <row r="101" spans="1:6" x14ac:dyDescent="0.2">
      <c r="A101" s="33" t="s">
        <v>215</v>
      </c>
      <c r="B101" s="45">
        <v>0</v>
      </c>
      <c r="C101" s="45">
        <v>0</v>
      </c>
      <c r="D101" s="45">
        <v>0</v>
      </c>
      <c r="E101" s="27" t="s">
        <v>128</v>
      </c>
      <c r="F101" s="28" t="s">
        <v>136</v>
      </c>
    </row>
    <row r="102" spans="1:6" x14ac:dyDescent="0.2">
      <c r="A102" s="33" t="s">
        <v>216</v>
      </c>
      <c r="B102" s="45">
        <v>0</v>
      </c>
      <c r="C102" s="45">
        <v>0</v>
      </c>
      <c r="D102" s="45">
        <v>0</v>
      </c>
      <c r="E102" s="27" t="s">
        <v>128</v>
      </c>
      <c r="F102" s="28" t="s">
        <v>129</v>
      </c>
    </row>
    <row r="103" spans="1:6" x14ac:dyDescent="0.2">
      <c r="A103" s="33" t="s">
        <v>217</v>
      </c>
      <c r="B103" s="45">
        <v>24.295999999999999</v>
      </c>
      <c r="C103" s="45">
        <v>0</v>
      </c>
      <c r="D103" s="45">
        <v>0</v>
      </c>
      <c r="E103" s="27" t="s">
        <v>128</v>
      </c>
      <c r="F103" s="28" t="s">
        <v>131</v>
      </c>
    </row>
    <row r="104" spans="1:6" x14ac:dyDescent="0.2">
      <c r="A104" s="33" t="s">
        <v>218</v>
      </c>
      <c r="B104" s="45">
        <v>0</v>
      </c>
      <c r="C104" s="45">
        <v>0</v>
      </c>
      <c r="D104" s="45">
        <v>0</v>
      </c>
      <c r="E104" s="27" t="s">
        <v>128</v>
      </c>
      <c r="F104" s="28" t="s">
        <v>135</v>
      </c>
    </row>
    <row r="105" spans="1:6" x14ac:dyDescent="0.2">
      <c r="A105" s="33" t="s">
        <v>219</v>
      </c>
      <c r="B105" s="45">
        <v>0</v>
      </c>
      <c r="C105" s="45">
        <v>1.8580000000000001</v>
      </c>
      <c r="D105" s="45">
        <v>4536</v>
      </c>
      <c r="E105" s="27" t="s">
        <v>128</v>
      </c>
      <c r="F105" s="28" t="s">
        <v>135</v>
      </c>
    </row>
    <row r="106" spans="1:6" x14ac:dyDescent="0.2">
      <c r="A106" s="33" t="s">
        <v>220</v>
      </c>
      <c r="B106" s="45">
        <v>0</v>
      </c>
      <c r="C106" s="45">
        <v>4.8000000000000001E-2</v>
      </c>
      <c r="D106" s="45">
        <v>102</v>
      </c>
      <c r="E106" s="27" t="s">
        <v>128</v>
      </c>
      <c r="F106" s="28" t="s">
        <v>139</v>
      </c>
    </row>
    <row r="107" spans="1:6" x14ac:dyDescent="0.2">
      <c r="A107" s="33" t="s">
        <v>221</v>
      </c>
      <c r="B107" s="45">
        <v>0</v>
      </c>
      <c r="C107" s="45">
        <v>0</v>
      </c>
      <c r="D107" s="45">
        <v>0</v>
      </c>
      <c r="E107" s="27" t="s">
        <v>128</v>
      </c>
      <c r="F107" s="28" t="s">
        <v>135</v>
      </c>
    </row>
    <row r="108" spans="1:6" x14ac:dyDescent="0.2">
      <c r="A108" s="33" t="s">
        <v>222</v>
      </c>
      <c r="B108" s="45">
        <v>3.7469999999999999</v>
      </c>
      <c r="C108" s="45">
        <v>0.27900000000000003</v>
      </c>
      <c r="D108" s="45">
        <v>197</v>
      </c>
      <c r="E108" s="27" t="s">
        <v>128</v>
      </c>
      <c r="F108" s="28" t="s">
        <v>131</v>
      </c>
    </row>
    <row r="109" spans="1:6" x14ac:dyDescent="0.2">
      <c r="A109" s="33" t="s">
        <v>223</v>
      </c>
      <c r="B109" s="45">
        <v>1.337</v>
      </c>
      <c r="C109" s="45">
        <v>0</v>
      </c>
      <c r="D109" s="45">
        <v>0</v>
      </c>
      <c r="E109" s="27" t="s">
        <v>128</v>
      </c>
      <c r="F109" s="28" t="s">
        <v>129</v>
      </c>
    </row>
    <row r="110" spans="1:6" x14ac:dyDescent="0.2">
      <c r="A110" s="33" t="s">
        <v>224</v>
      </c>
      <c r="B110" s="45">
        <v>0</v>
      </c>
      <c r="C110" s="45">
        <v>0</v>
      </c>
      <c r="D110" s="45">
        <v>0</v>
      </c>
      <c r="E110" s="27" t="s">
        <v>128</v>
      </c>
      <c r="F110" s="28" t="s">
        <v>129</v>
      </c>
    </row>
    <row r="111" spans="1:6" x14ac:dyDescent="0.2">
      <c r="A111" s="33" t="s">
        <v>225</v>
      </c>
      <c r="B111" s="45">
        <v>0</v>
      </c>
      <c r="C111" s="45">
        <v>0</v>
      </c>
      <c r="D111" s="45">
        <v>1</v>
      </c>
      <c r="E111" s="27" t="s">
        <v>128</v>
      </c>
      <c r="F111" s="28" t="s">
        <v>131</v>
      </c>
    </row>
    <row r="112" spans="1:6" x14ac:dyDescent="0.2">
      <c r="A112" s="33" t="s">
        <v>226</v>
      </c>
      <c r="B112" s="45">
        <v>0</v>
      </c>
      <c r="C112" s="45">
        <v>0</v>
      </c>
      <c r="D112" s="45">
        <v>0</v>
      </c>
      <c r="E112" s="27" t="s">
        <v>128</v>
      </c>
      <c r="F112" s="28" t="s">
        <v>131</v>
      </c>
    </row>
    <row r="113" spans="1:6" x14ac:dyDescent="0.2">
      <c r="A113" s="33" t="s">
        <v>227</v>
      </c>
      <c r="B113" s="45">
        <v>0</v>
      </c>
      <c r="C113" s="45">
        <v>0</v>
      </c>
      <c r="D113" s="45">
        <v>0</v>
      </c>
      <c r="E113" s="27" t="s">
        <v>128</v>
      </c>
      <c r="F113" s="28" t="s">
        <v>129</v>
      </c>
    </row>
    <row r="114" spans="1:6" x14ac:dyDescent="0.2">
      <c r="A114" s="33" t="s">
        <v>228</v>
      </c>
      <c r="B114" s="45">
        <v>8.5999999999999993E-2</v>
      </c>
      <c r="C114" s="45">
        <v>0</v>
      </c>
      <c r="D114" s="45">
        <v>0</v>
      </c>
      <c r="E114" s="27" t="s">
        <v>128</v>
      </c>
      <c r="F114" s="28" t="s">
        <v>135</v>
      </c>
    </row>
    <row r="115" spans="1:6" x14ac:dyDescent="0.2">
      <c r="A115" s="33" t="s">
        <v>229</v>
      </c>
      <c r="B115" s="45">
        <v>0</v>
      </c>
      <c r="C115" s="45">
        <v>0</v>
      </c>
      <c r="D115" s="45">
        <v>0</v>
      </c>
      <c r="E115" s="27" t="s">
        <v>128</v>
      </c>
      <c r="F115" s="28" t="s">
        <v>139</v>
      </c>
    </row>
    <row r="116" spans="1:6" x14ac:dyDescent="0.2">
      <c r="A116" s="33" t="s">
        <v>230</v>
      </c>
      <c r="B116" s="45">
        <v>0</v>
      </c>
      <c r="C116" s="45">
        <v>0</v>
      </c>
      <c r="D116" s="45">
        <v>0</v>
      </c>
      <c r="E116" s="27" t="s">
        <v>128</v>
      </c>
      <c r="F116" s="28" t="s">
        <v>136</v>
      </c>
    </row>
    <row r="117" spans="1:6" x14ac:dyDescent="0.2">
      <c r="A117" s="33" t="s">
        <v>231</v>
      </c>
      <c r="B117" s="45">
        <v>0</v>
      </c>
      <c r="C117" s="45">
        <v>0</v>
      </c>
      <c r="D117" s="45">
        <v>0</v>
      </c>
      <c r="E117" s="27" t="s">
        <v>128</v>
      </c>
      <c r="F117" s="28" t="s">
        <v>131</v>
      </c>
    </row>
    <row r="118" spans="1:6" x14ac:dyDescent="0.2">
      <c r="A118" s="33" t="s">
        <v>103</v>
      </c>
      <c r="B118" s="45">
        <v>0.86299999999999999</v>
      </c>
      <c r="C118" s="45">
        <v>0</v>
      </c>
      <c r="D118" s="45">
        <v>0</v>
      </c>
      <c r="E118" s="27" t="s">
        <v>95</v>
      </c>
      <c r="F118" s="28" t="s">
        <v>131</v>
      </c>
    </row>
    <row r="119" spans="1:6" x14ac:dyDescent="0.2">
      <c r="A119" s="33" t="s">
        <v>232</v>
      </c>
      <c r="B119" s="45">
        <v>0</v>
      </c>
      <c r="C119" s="45">
        <v>0</v>
      </c>
      <c r="D119" s="45">
        <v>0</v>
      </c>
      <c r="E119" s="27" t="s">
        <v>128</v>
      </c>
      <c r="F119" s="28" t="s">
        <v>136</v>
      </c>
    </row>
    <row r="120" spans="1:6" x14ac:dyDescent="0.2">
      <c r="A120" s="33" t="s">
        <v>233</v>
      </c>
      <c r="B120" s="45">
        <v>8.5489999999999995</v>
      </c>
      <c r="C120" s="45">
        <v>3.5419999999999998</v>
      </c>
      <c r="D120" s="45">
        <v>2360</v>
      </c>
      <c r="E120" s="27" t="s">
        <v>128</v>
      </c>
      <c r="F120" s="28" t="s">
        <v>136</v>
      </c>
    </row>
    <row r="121" spans="1:6" x14ac:dyDescent="0.2">
      <c r="A121" s="33" t="s">
        <v>234</v>
      </c>
      <c r="B121" s="45">
        <v>0</v>
      </c>
      <c r="C121" s="45">
        <v>0</v>
      </c>
      <c r="D121" s="45">
        <v>0</v>
      </c>
      <c r="E121" s="27" t="s">
        <v>128</v>
      </c>
      <c r="F121" s="28" t="s">
        <v>136</v>
      </c>
    </row>
    <row r="122" spans="1:6" x14ac:dyDescent="0.2">
      <c r="A122" s="33" t="s">
        <v>235</v>
      </c>
      <c r="B122" s="45">
        <v>0</v>
      </c>
      <c r="C122" s="45">
        <v>0</v>
      </c>
      <c r="D122" s="45">
        <v>0</v>
      </c>
      <c r="E122" s="27" t="s">
        <v>128</v>
      </c>
      <c r="F122" s="28" t="s">
        <v>131</v>
      </c>
    </row>
    <row r="123" spans="1:6" x14ac:dyDescent="0.2">
      <c r="A123" s="33" t="s">
        <v>236</v>
      </c>
      <c r="B123" s="45">
        <v>0</v>
      </c>
      <c r="C123" s="45">
        <v>0</v>
      </c>
      <c r="D123" s="45">
        <v>0</v>
      </c>
      <c r="E123" s="27" t="s">
        <v>128</v>
      </c>
      <c r="F123" s="28" t="s">
        <v>139</v>
      </c>
    </row>
    <row r="124" spans="1:6" x14ac:dyDescent="0.2">
      <c r="A124" s="33" t="s">
        <v>105</v>
      </c>
      <c r="B124" s="45">
        <v>159.124</v>
      </c>
      <c r="C124" s="45">
        <v>0.11700000000000001</v>
      </c>
      <c r="D124" s="45">
        <v>182</v>
      </c>
      <c r="E124" s="27" t="s">
        <v>95</v>
      </c>
      <c r="F124" s="28" t="s">
        <v>136</v>
      </c>
    </row>
    <row r="125" spans="1:6" x14ac:dyDescent="0.2">
      <c r="A125" s="33" t="s">
        <v>237</v>
      </c>
      <c r="B125" s="45">
        <v>0</v>
      </c>
      <c r="C125" s="45">
        <v>0</v>
      </c>
      <c r="D125" s="45">
        <v>0</v>
      </c>
      <c r="E125" s="27" t="s">
        <v>128</v>
      </c>
      <c r="F125" s="28" t="s">
        <v>129</v>
      </c>
    </row>
    <row r="126" spans="1:6" x14ac:dyDescent="0.2">
      <c r="A126" s="33" t="s">
        <v>238</v>
      </c>
      <c r="B126" s="45">
        <v>0</v>
      </c>
      <c r="C126" s="45">
        <v>0</v>
      </c>
      <c r="D126" s="45">
        <v>0</v>
      </c>
      <c r="E126" s="27" t="s">
        <v>128</v>
      </c>
      <c r="F126" s="28" t="s">
        <v>129</v>
      </c>
    </row>
    <row r="127" spans="1:6" x14ac:dyDescent="0.2">
      <c r="A127" s="33" t="s">
        <v>239</v>
      </c>
      <c r="B127" s="45">
        <v>0</v>
      </c>
      <c r="C127" s="45">
        <v>0</v>
      </c>
      <c r="D127" s="45">
        <v>0</v>
      </c>
      <c r="E127" s="27" t="s">
        <v>128</v>
      </c>
      <c r="F127" s="28" t="s">
        <v>131</v>
      </c>
    </row>
    <row r="128" spans="1:6" x14ac:dyDescent="0.2">
      <c r="A128" s="33" t="s">
        <v>240</v>
      </c>
      <c r="B128" s="45">
        <v>0.97099999999999997</v>
      </c>
      <c r="C128" s="45">
        <v>0</v>
      </c>
      <c r="D128" s="45">
        <v>0</v>
      </c>
      <c r="E128" s="27" t="s">
        <v>128</v>
      </c>
      <c r="F128" s="28" t="s">
        <v>129</v>
      </c>
    </row>
    <row r="129" spans="1:6" x14ac:dyDescent="0.2">
      <c r="A129" s="33" t="s">
        <v>241</v>
      </c>
      <c r="B129" s="45">
        <v>0</v>
      </c>
      <c r="C129" s="45">
        <v>0</v>
      </c>
      <c r="D129" s="45">
        <v>0</v>
      </c>
      <c r="E129" s="27" t="s">
        <v>128</v>
      </c>
      <c r="F129" s="28" t="s">
        <v>135</v>
      </c>
    </row>
    <row r="130" spans="1:6" x14ac:dyDescent="0.2">
      <c r="A130" s="33" t="s">
        <v>106</v>
      </c>
      <c r="B130" s="45">
        <v>2.9950000000000001</v>
      </c>
      <c r="C130" s="45">
        <v>1.093</v>
      </c>
      <c r="D130" s="45">
        <v>5292</v>
      </c>
      <c r="E130" s="27" t="s">
        <v>95</v>
      </c>
      <c r="F130" s="28" t="s">
        <v>139</v>
      </c>
    </row>
    <row r="131" spans="1:6" x14ac:dyDescent="0.2">
      <c r="A131" s="33" t="s">
        <v>242</v>
      </c>
      <c r="B131" s="45">
        <v>0</v>
      </c>
      <c r="C131" s="45">
        <v>0</v>
      </c>
      <c r="D131" s="45">
        <v>0</v>
      </c>
      <c r="E131" s="27" t="s">
        <v>128</v>
      </c>
      <c r="F131" s="28" t="s">
        <v>136</v>
      </c>
    </row>
    <row r="132" spans="1:6" x14ac:dyDescent="0.2">
      <c r="A132" s="33" t="s">
        <v>243</v>
      </c>
      <c r="B132" s="45">
        <v>0</v>
      </c>
      <c r="C132" s="45">
        <v>0</v>
      </c>
      <c r="D132" s="45">
        <v>0</v>
      </c>
      <c r="E132" s="27" t="s">
        <v>128</v>
      </c>
      <c r="F132" s="28" t="s">
        <v>129</v>
      </c>
    </row>
    <row r="133" spans="1:6" x14ac:dyDescent="0.2">
      <c r="A133" s="33" t="s">
        <v>244</v>
      </c>
      <c r="B133" s="45">
        <v>0</v>
      </c>
      <c r="C133" s="45">
        <v>0</v>
      </c>
      <c r="D133" s="45">
        <v>0</v>
      </c>
      <c r="E133" s="27" t="s">
        <v>128</v>
      </c>
      <c r="F133" s="28" t="s">
        <v>136</v>
      </c>
    </row>
    <row r="134" spans="1:6" x14ac:dyDescent="0.2">
      <c r="A134" s="33" t="s">
        <v>245</v>
      </c>
      <c r="B134" s="45">
        <v>0</v>
      </c>
      <c r="C134" s="45">
        <v>0</v>
      </c>
      <c r="D134" s="45">
        <v>0</v>
      </c>
      <c r="E134" s="27" t="s">
        <v>128</v>
      </c>
      <c r="F134" s="28" t="s">
        <v>129</v>
      </c>
    </row>
    <row r="135" spans="1:6" x14ac:dyDescent="0.2">
      <c r="A135" s="33" t="s">
        <v>246</v>
      </c>
      <c r="B135" s="45">
        <v>0</v>
      </c>
      <c r="C135" s="45">
        <v>0</v>
      </c>
      <c r="D135" s="45">
        <v>0</v>
      </c>
      <c r="E135" s="27" t="s">
        <v>128</v>
      </c>
      <c r="F135" s="28" t="s">
        <v>139</v>
      </c>
    </row>
    <row r="136" spans="1:6" x14ac:dyDescent="0.2">
      <c r="A136" s="33" t="s">
        <v>247</v>
      </c>
      <c r="B136" s="45">
        <v>0</v>
      </c>
      <c r="C136" s="45">
        <v>1E-3</v>
      </c>
      <c r="D136" s="45">
        <v>1</v>
      </c>
      <c r="E136" s="27" t="s">
        <v>128</v>
      </c>
      <c r="F136" s="28" t="s">
        <v>135</v>
      </c>
    </row>
    <row r="137" spans="1:6" x14ac:dyDescent="0.2">
      <c r="A137" s="33" t="s">
        <v>116</v>
      </c>
      <c r="B137" s="45">
        <v>189.42</v>
      </c>
      <c r="C137" s="45">
        <v>0.14799999999999999</v>
      </c>
      <c r="D137" s="45">
        <v>302</v>
      </c>
      <c r="E137" s="27" t="s">
        <v>128</v>
      </c>
      <c r="F137" s="28" t="s">
        <v>136</v>
      </c>
    </row>
    <row r="138" spans="1:6" x14ac:dyDescent="0.2">
      <c r="A138" s="33" t="s">
        <v>248</v>
      </c>
      <c r="B138" s="45">
        <v>0.39</v>
      </c>
      <c r="C138" s="45">
        <v>0</v>
      </c>
      <c r="D138" s="45">
        <v>0</v>
      </c>
      <c r="E138" s="27" t="s">
        <v>128</v>
      </c>
      <c r="F138" s="28" t="s">
        <v>136</v>
      </c>
    </row>
    <row r="139" spans="1:6" x14ac:dyDescent="0.2">
      <c r="A139" s="33" t="s">
        <v>249</v>
      </c>
      <c r="B139" s="45">
        <v>0</v>
      </c>
      <c r="C139" s="45">
        <v>0</v>
      </c>
      <c r="D139" s="45">
        <v>0</v>
      </c>
      <c r="E139" s="27" t="s">
        <v>128</v>
      </c>
      <c r="F139" s="28" t="s">
        <v>131</v>
      </c>
    </row>
    <row r="140" spans="1:6" x14ac:dyDescent="0.2">
      <c r="A140" s="33" t="s">
        <v>250</v>
      </c>
      <c r="B140" s="45">
        <v>0</v>
      </c>
      <c r="C140" s="45">
        <v>0</v>
      </c>
      <c r="D140" s="45">
        <v>0</v>
      </c>
      <c r="E140" s="27" t="s">
        <v>128</v>
      </c>
      <c r="F140" s="28" t="s">
        <v>136</v>
      </c>
    </row>
    <row r="141" spans="1:6" x14ac:dyDescent="0.2">
      <c r="A141" s="33" t="s">
        <v>251</v>
      </c>
      <c r="B141" s="45">
        <v>0</v>
      </c>
      <c r="C141" s="45">
        <v>0</v>
      </c>
      <c r="D141" s="45">
        <v>0</v>
      </c>
      <c r="E141" s="27" t="s">
        <v>128</v>
      </c>
      <c r="F141" s="28" t="s">
        <v>136</v>
      </c>
    </row>
    <row r="142" spans="1:6" x14ac:dyDescent="0.2">
      <c r="A142" s="33" t="s">
        <v>252</v>
      </c>
      <c r="B142" s="45">
        <v>0.23499999999999999</v>
      </c>
      <c r="C142" s="45">
        <v>1.9E-2</v>
      </c>
      <c r="D142" s="45">
        <v>34</v>
      </c>
      <c r="E142" s="27" t="s">
        <v>128</v>
      </c>
      <c r="F142" s="28" t="s">
        <v>131</v>
      </c>
    </row>
    <row r="143" spans="1:6" x14ac:dyDescent="0.2">
      <c r="A143" s="33" t="s">
        <v>253</v>
      </c>
      <c r="B143" s="45">
        <v>0</v>
      </c>
      <c r="C143" s="45">
        <v>0</v>
      </c>
      <c r="D143" s="45">
        <v>0</v>
      </c>
      <c r="E143" s="27" t="s">
        <v>128</v>
      </c>
      <c r="F143" s="28" t="s">
        <v>136</v>
      </c>
    </row>
    <row r="144" spans="1:6" x14ac:dyDescent="0.2">
      <c r="A144" s="33" t="s">
        <v>254</v>
      </c>
      <c r="B144" s="45">
        <v>4.024</v>
      </c>
      <c r="C144" s="45">
        <v>1.4179999999999999</v>
      </c>
      <c r="D144" s="45">
        <v>1289</v>
      </c>
      <c r="E144" s="27" t="s">
        <v>128</v>
      </c>
      <c r="F144" s="28" t="s">
        <v>139</v>
      </c>
    </row>
    <row r="145" spans="1:6" x14ac:dyDescent="0.2">
      <c r="A145" s="33" t="s">
        <v>255</v>
      </c>
      <c r="B145" s="45">
        <v>3.2250000000000001</v>
      </c>
      <c r="C145" s="45">
        <v>0.32200000000000001</v>
      </c>
      <c r="D145" s="45">
        <v>696</v>
      </c>
      <c r="E145" s="27" t="s">
        <v>128</v>
      </c>
      <c r="F145" s="28" t="s">
        <v>139</v>
      </c>
    </row>
    <row r="146" spans="1:6" x14ac:dyDescent="0.2">
      <c r="A146" s="33" t="s">
        <v>256</v>
      </c>
      <c r="B146" s="45">
        <v>0</v>
      </c>
      <c r="C146" s="45">
        <v>0</v>
      </c>
      <c r="D146" s="45">
        <v>0</v>
      </c>
      <c r="E146" s="27" t="s">
        <v>128</v>
      </c>
      <c r="F146" s="28" t="s">
        <v>135</v>
      </c>
    </row>
    <row r="147" spans="1:6" x14ac:dyDescent="0.2">
      <c r="A147" s="33" t="s">
        <v>257</v>
      </c>
      <c r="B147" s="45">
        <v>0</v>
      </c>
      <c r="C147" s="45">
        <v>0</v>
      </c>
      <c r="D147" s="45">
        <v>0</v>
      </c>
      <c r="E147" s="27" t="s">
        <v>128</v>
      </c>
      <c r="F147" s="28" t="s">
        <v>139</v>
      </c>
    </row>
    <row r="148" spans="1:6" x14ac:dyDescent="0.2">
      <c r="A148" s="33" t="s">
        <v>258</v>
      </c>
      <c r="B148" s="45">
        <v>33.744999999999997</v>
      </c>
      <c r="C148" s="45">
        <v>0.64900000000000002</v>
      </c>
      <c r="D148" s="45">
        <v>630</v>
      </c>
      <c r="E148" s="27" t="s">
        <v>128</v>
      </c>
      <c r="F148" s="28" t="s">
        <v>131</v>
      </c>
    </row>
    <row r="149" spans="1:6" x14ac:dyDescent="0.2">
      <c r="A149" s="33" t="s">
        <v>259</v>
      </c>
      <c r="B149" s="45">
        <v>60</v>
      </c>
      <c r="C149" s="45">
        <v>0</v>
      </c>
      <c r="D149" s="45">
        <v>0</v>
      </c>
      <c r="E149" s="27" t="s">
        <v>128</v>
      </c>
      <c r="F149" s="28" t="s">
        <v>135</v>
      </c>
    </row>
    <row r="150" spans="1:6" x14ac:dyDescent="0.2">
      <c r="A150" s="33" t="s">
        <v>260</v>
      </c>
      <c r="B150" s="45">
        <v>0</v>
      </c>
      <c r="C150" s="45">
        <v>0</v>
      </c>
      <c r="D150" s="45">
        <v>0</v>
      </c>
      <c r="E150" s="27" t="s">
        <v>128</v>
      </c>
      <c r="F150" s="28" t="s">
        <v>129</v>
      </c>
    </row>
    <row r="151" spans="1:6" x14ac:dyDescent="0.2">
      <c r="A151" s="33" t="s">
        <v>261</v>
      </c>
      <c r="B151" s="45">
        <v>0</v>
      </c>
      <c r="C151" s="45">
        <v>0</v>
      </c>
      <c r="D151" s="45">
        <v>0</v>
      </c>
      <c r="E151" s="27" t="s">
        <v>128</v>
      </c>
      <c r="F151" s="28" t="s">
        <v>135</v>
      </c>
    </row>
    <row r="152" spans="1:6" x14ac:dyDescent="0.2">
      <c r="A152" s="33" t="s">
        <v>262</v>
      </c>
      <c r="B152" s="45">
        <v>0</v>
      </c>
      <c r="C152" s="45">
        <v>0</v>
      </c>
      <c r="D152" s="45">
        <v>0</v>
      </c>
      <c r="E152" s="27" t="s">
        <v>128</v>
      </c>
      <c r="F152" s="28" t="s">
        <v>131</v>
      </c>
    </row>
    <row r="153" spans="1:6" x14ac:dyDescent="0.2">
      <c r="A153" s="33" t="s">
        <v>263</v>
      </c>
      <c r="B153" s="45">
        <v>0</v>
      </c>
      <c r="C153" s="45">
        <v>0</v>
      </c>
      <c r="D153" s="45">
        <v>0</v>
      </c>
      <c r="E153" s="27" t="s">
        <v>128</v>
      </c>
      <c r="F153" s="28" t="s">
        <v>139</v>
      </c>
    </row>
    <row r="154" spans="1:6" x14ac:dyDescent="0.2">
      <c r="A154" s="33" t="s">
        <v>264</v>
      </c>
      <c r="B154" s="45">
        <v>0</v>
      </c>
      <c r="C154" s="45">
        <v>0</v>
      </c>
      <c r="D154" s="45">
        <v>0</v>
      </c>
      <c r="E154" s="27" t="s">
        <v>128</v>
      </c>
      <c r="F154" s="28" t="s">
        <v>131</v>
      </c>
    </row>
    <row r="155" spans="1:6" x14ac:dyDescent="0.2">
      <c r="A155" s="33" t="s">
        <v>265</v>
      </c>
      <c r="B155" s="45">
        <v>0</v>
      </c>
      <c r="C155" s="45">
        <v>0</v>
      </c>
      <c r="D155" s="45">
        <v>0</v>
      </c>
      <c r="E155" s="27" t="s">
        <v>128</v>
      </c>
      <c r="F155" s="28" t="s">
        <v>136</v>
      </c>
    </row>
    <row r="156" spans="1:6" x14ac:dyDescent="0.2">
      <c r="A156" s="33" t="s">
        <v>266</v>
      </c>
      <c r="B156" s="45">
        <v>0</v>
      </c>
      <c r="C156" s="45">
        <v>0</v>
      </c>
      <c r="D156" s="45">
        <v>0</v>
      </c>
      <c r="E156" s="27" t="s">
        <v>128</v>
      </c>
      <c r="F156" s="28" t="s">
        <v>136</v>
      </c>
    </row>
    <row r="157" spans="1:6" x14ac:dyDescent="0.2">
      <c r="A157" s="33" t="s">
        <v>267</v>
      </c>
      <c r="B157" s="45">
        <v>0</v>
      </c>
      <c r="C157" s="45">
        <v>0.53400000000000003</v>
      </c>
      <c r="D157" s="45">
        <v>422</v>
      </c>
      <c r="E157" s="27" t="s">
        <v>128</v>
      </c>
      <c r="F157" s="28" t="s">
        <v>135</v>
      </c>
    </row>
    <row r="158" spans="1:6" x14ac:dyDescent="0.2">
      <c r="A158" s="33" t="s">
        <v>268</v>
      </c>
      <c r="B158" s="45">
        <v>0</v>
      </c>
      <c r="C158" s="45">
        <v>0</v>
      </c>
      <c r="D158" s="45">
        <v>0</v>
      </c>
      <c r="E158" s="27" t="s">
        <v>128</v>
      </c>
      <c r="F158" s="28" t="s">
        <v>136</v>
      </c>
    </row>
    <row r="159" spans="1:6" x14ac:dyDescent="0.2">
      <c r="A159" s="33" t="s">
        <v>269</v>
      </c>
      <c r="B159" s="45">
        <v>32.655999999999999</v>
      </c>
      <c r="C159" s="45">
        <v>3.3090000000000002</v>
      </c>
      <c r="D159" s="45">
        <v>2800</v>
      </c>
      <c r="E159" s="27" t="s">
        <v>128</v>
      </c>
      <c r="F159" s="28" t="s">
        <v>131</v>
      </c>
    </row>
    <row r="160" spans="1:6" x14ac:dyDescent="0.2">
      <c r="A160" s="33" t="s">
        <v>270</v>
      </c>
      <c r="B160" s="45">
        <v>0</v>
      </c>
      <c r="C160" s="45">
        <v>0</v>
      </c>
      <c r="D160" s="45">
        <v>0</v>
      </c>
      <c r="E160" s="27" t="s">
        <v>128</v>
      </c>
      <c r="F160" s="28" t="s">
        <v>131</v>
      </c>
    </row>
    <row r="161" spans="1:6" x14ac:dyDescent="0.2">
      <c r="A161" s="33" t="s">
        <v>271</v>
      </c>
      <c r="B161" s="45">
        <v>0</v>
      </c>
      <c r="C161" s="45">
        <v>0</v>
      </c>
      <c r="D161" s="45">
        <v>0</v>
      </c>
      <c r="E161" s="27" t="s">
        <v>128</v>
      </c>
      <c r="F161" s="28" t="s">
        <v>129</v>
      </c>
    </row>
    <row r="162" spans="1:6" x14ac:dyDescent="0.2">
      <c r="A162" s="33" t="s">
        <v>272</v>
      </c>
      <c r="B162" s="45">
        <v>0</v>
      </c>
      <c r="C162" s="45">
        <v>1.2E-2</v>
      </c>
      <c r="D162" s="45">
        <v>79</v>
      </c>
      <c r="E162" s="27" t="s">
        <v>128</v>
      </c>
      <c r="F162" s="28" t="s">
        <v>135</v>
      </c>
    </row>
    <row r="163" spans="1:6" x14ac:dyDescent="0.2">
      <c r="A163" s="33" t="s">
        <v>273</v>
      </c>
      <c r="B163" s="45">
        <v>1.333</v>
      </c>
      <c r="C163" s="45">
        <v>2.8000000000000001E-2</v>
      </c>
      <c r="D163" s="45">
        <v>76</v>
      </c>
      <c r="E163" s="27" t="s">
        <v>128</v>
      </c>
      <c r="F163" s="28" t="s">
        <v>139</v>
      </c>
    </row>
    <row r="164" spans="1:6" x14ac:dyDescent="0.2">
      <c r="A164" s="33" t="s">
        <v>274</v>
      </c>
      <c r="B164" s="45">
        <v>0.68700000000000006</v>
      </c>
      <c r="C164" s="45">
        <v>1.0760000000000001</v>
      </c>
      <c r="D164" s="45">
        <v>1286</v>
      </c>
      <c r="E164" s="27" t="s">
        <v>128</v>
      </c>
      <c r="F164" s="28" t="s">
        <v>139</v>
      </c>
    </row>
    <row r="165" spans="1:6" x14ac:dyDescent="0.2">
      <c r="A165" s="33" t="s">
        <v>275</v>
      </c>
      <c r="B165" s="45">
        <v>0</v>
      </c>
      <c r="C165" s="45">
        <v>0</v>
      </c>
      <c r="D165" s="45">
        <v>0</v>
      </c>
      <c r="E165" s="27" t="s">
        <v>128</v>
      </c>
      <c r="F165" s="28" t="s">
        <v>136</v>
      </c>
    </row>
    <row r="166" spans="1:6" x14ac:dyDescent="0.2">
      <c r="A166" s="33" t="s">
        <v>276</v>
      </c>
      <c r="B166" s="45">
        <v>0</v>
      </c>
      <c r="C166" s="45">
        <v>0</v>
      </c>
      <c r="D166" s="45">
        <v>0</v>
      </c>
      <c r="E166" s="27" t="s">
        <v>128</v>
      </c>
      <c r="F166" s="28" t="s">
        <v>129</v>
      </c>
    </row>
    <row r="167" spans="1:6" x14ac:dyDescent="0.2">
      <c r="A167" s="33" t="s">
        <v>107</v>
      </c>
      <c r="B167" s="45">
        <v>57.518000000000001</v>
      </c>
      <c r="C167" s="45">
        <v>5.9080000000000004</v>
      </c>
      <c r="D167" s="45">
        <v>10587</v>
      </c>
      <c r="E167" s="27" t="s">
        <v>95</v>
      </c>
      <c r="F167" s="28" t="s">
        <v>131</v>
      </c>
    </row>
    <row r="168" spans="1:6" x14ac:dyDescent="0.2">
      <c r="A168" s="33" t="s">
        <v>109</v>
      </c>
      <c r="B168" s="45">
        <v>86.88</v>
      </c>
      <c r="C168" s="45">
        <v>31.655000000000001</v>
      </c>
      <c r="D168" s="45">
        <v>55836</v>
      </c>
      <c r="E168" s="27" t="s">
        <v>95</v>
      </c>
      <c r="F168" s="28" t="s">
        <v>139</v>
      </c>
    </row>
    <row r="169" spans="1:6" x14ac:dyDescent="0.2">
      <c r="A169" s="33" t="s">
        <v>277</v>
      </c>
      <c r="B169" s="45">
        <v>0</v>
      </c>
      <c r="C169" s="45">
        <v>4.1000000000000002E-2</v>
      </c>
      <c r="D169" s="45">
        <v>44</v>
      </c>
      <c r="E169" s="27" t="s">
        <v>128</v>
      </c>
      <c r="F169" s="28" t="s">
        <v>136</v>
      </c>
    </row>
    <row r="170" spans="1:6" x14ac:dyDescent="0.2">
      <c r="A170" s="33" t="s">
        <v>278</v>
      </c>
      <c r="B170" s="45">
        <v>0</v>
      </c>
      <c r="C170" s="45">
        <v>0</v>
      </c>
      <c r="D170" s="45">
        <v>0</v>
      </c>
      <c r="E170" s="27" t="s">
        <v>128</v>
      </c>
      <c r="F170" s="28" t="s">
        <v>136</v>
      </c>
    </row>
    <row r="171" spans="1:6" x14ac:dyDescent="0.2">
      <c r="A171" s="33" t="s">
        <v>279</v>
      </c>
      <c r="B171" s="45">
        <v>0</v>
      </c>
      <c r="C171" s="45">
        <v>0</v>
      </c>
      <c r="D171" s="45">
        <v>0</v>
      </c>
      <c r="E171" s="27" t="s">
        <v>128</v>
      </c>
      <c r="F171" s="28" t="s">
        <v>131</v>
      </c>
    </row>
    <row r="172" spans="1:6" x14ac:dyDescent="0.2">
      <c r="A172" s="33" t="s">
        <v>280</v>
      </c>
      <c r="B172" s="45">
        <v>0</v>
      </c>
      <c r="C172" s="45">
        <v>0</v>
      </c>
      <c r="D172" s="45">
        <v>0</v>
      </c>
      <c r="E172" s="27" t="s">
        <v>128</v>
      </c>
      <c r="F172" s="28" t="s">
        <v>136</v>
      </c>
    </row>
    <row r="173" spans="1:6" x14ac:dyDescent="0.2">
      <c r="A173" s="33" t="s">
        <v>281</v>
      </c>
      <c r="B173" s="45">
        <v>0</v>
      </c>
      <c r="C173" s="45">
        <v>5.0000000000000001E-3</v>
      </c>
      <c r="D173" s="45">
        <v>11</v>
      </c>
      <c r="E173" s="27" t="s">
        <v>128</v>
      </c>
      <c r="F173" s="28" t="s">
        <v>139</v>
      </c>
    </row>
    <row r="174" spans="1:6" x14ac:dyDescent="0.2">
      <c r="A174" s="33" t="s">
        <v>282</v>
      </c>
      <c r="B174" s="45">
        <v>9.3979999999999997</v>
      </c>
      <c r="C174" s="45">
        <v>3.7999999999999999E-2</v>
      </c>
      <c r="D174" s="45">
        <v>138</v>
      </c>
      <c r="E174" s="27" t="s">
        <v>128</v>
      </c>
      <c r="F174" s="28" t="s">
        <v>139</v>
      </c>
    </row>
    <row r="175" spans="1:6" x14ac:dyDescent="0.2">
      <c r="A175" s="33" t="s">
        <v>283</v>
      </c>
      <c r="B175" s="45">
        <v>75.918999999999997</v>
      </c>
      <c r="C175" s="45">
        <v>4.4530000000000003</v>
      </c>
      <c r="D175" s="45">
        <v>3504</v>
      </c>
      <c r="E175" s="27" t="s">
        <v>128</v>
      </c>
      <c r="F175" s="28" t="s">
        <v>136</v>
      </c>
    </row>
    <row r="176" spans="1:6" x14ac:dyDescent="0.2">
      <c r="A176" s="33" t="s">
        <v>284</v>
      </c>
      <c r="B176" s="45">
        <v>42.01</v>
      </c>
      <c r="C176" s="45">
        <v>0</v>
      </c>
      <c r="D176" s="45">
        <v>0</v>
      </c>
      <c r="E176" s="27" t="s">
        <v>128</v>
      </c>
      <c r="F176" s="28" t="s">
        <v>135</v>
      </c>
    </row>
    <row r="177" spans="1:6" x14ac:dyDescent="0.2">
      <c r="A177" s="33" t="s">
        <v>285</v>
      </c>
      <c r="B177" s="45">
        <v>25</v>
      </c>
      <c r="C177" s="45">
        <v>0.77900000000000003</v>
      </c>
      <c r="D177" s="45">
        <v>528</v>
      </c>
      <c r="E177" s="27" t="s">
        <v>128</v>
      </c>
      <c r="F177" s="28" t="s">
        <v>129</v>
      </c>
    </row>
    <row r="178" spans="1:6" x14ac:dyDescent="0.2">
      <c r="A178" s="33" t="s">
        <v>286</v>
      </c>
      <c r="B178" s="45">
        <v>0</v>
      </c>
      <c r="C178" s="45">
        <v>0</v>
      </c>
      <c r="D178" s="45">
        <v>0</v>
      </c>
      <c r="E178" s="27" t="s">
        <v>128</v>
      </c>
      <c r="F178" s="28" t="s">
        <v>129</v>
      </c>
    </row>
    <row r="179" spans="1:6" x14ac:dyDescent="0.2">
      <c r="A179" s="33" t="s">
        <v>287</v>
      </c>
      <c r="B179" s="45">
        <v>0</v>
      </c>
      <c r="C179" s="45">
        <v>0</v>
      </c>
      <c r="D179" s="45">
        <v>0</v>
      </c>
      <c r="E179" s="27" t="s">
        <v>128</v>
      </c>
      <c r="F179" s="28" t="s">
        <v>131</v>
      </c>
    </row>
    <row r="180" spans="1:6" x14ac:dyDescent="0.2">
      <c r="A180" s="33" t="s">
        <v>288</v>
      </c>
      <c r="B180" s="45">
        <v>0</v>
      </c>
      <c r="C180" s="45">
        <v>0</v>
      </c>
      <c r="D180" s="45">
        <v>0</v>
      </c>
      <c r="E180" s="27" t="s">
        <v>128</v>
      </c>
      <c r="F180" s="28" t="s">
        <v>136</v>
      </c>
    </row>
    <row r="181" spans="1:6" x14ac:dyDescent="0.2">
      <c r="A181" s="33" t="s">
        <v>289</v>
      </c>
      <c r="B181" s="45">
        <v>0</v>
      </c>
      <c r="C181" s="45">
        <v>0</v>
      </c>
      <c r="D181" s="45">
        <v>0</v>
      </c>
      <c r="E181" s="27" t="s">
        <v>128</v>
      </c>
      <c r="F181" s="28" t="s">
        <v>129</v>
      </c>
    </row>
    <row r="182" spans="1:6" x14ac:dyDescent="0.2">
      <c r="A182" s="33" t="s">
        <v>290</v>
      </c>
      <c r="B182" s="45">
        <v>0</v>
      </c>
      <c r="C182" s="45">
        <v>0</v>
      </c>
      <c r="D182" s="45">
        <v>0</v>
      </c>
      <c r="E182" s="27" t="s">
        <v>128</v>
      </c>
      <c r="F182" s="28" t="s">
        <v>131</v>
      </c>
    </row>
    <row r="183" spans="1:6" x14ac:dyDescent="0.2">
      <c r="A183" s="33" t="s">
        <v>291</v>
      </c>
      <c r="B183" s="45">
        <v>0</v>
      </c>
      <c r="C183" s="45">
        <v>0</v>
      </c>
      <c r="D183" s="45">
        <v>0</v>
      </c>
      <c r="E183" s="27" t="s">
        <v>128</v>
      </c>
      <c r="F183" s="28" t="s">
        <v>135</v>
      </c>
    </row>
    <row r="184" spans="1:6" x14ac:dyDescent="0.2">
      <c r="A184" s="33" t="s">
        <v>292</v>
      </c>
      <c r="B184" s="45">
        <v>30</v>
      </c>
      <c r="C184" s="45">
        <v>2.3370000000000002</v>
      </c>
      <c r="D184" s="45">
        <v>2871</v>
      </c>
      <c r="E184" s="27" t="s">
        <v>128</v>
      </c>
      <c r="F184" s="28" t="s">
        <v>131</v>
      </c>
    </row>
    <row r="185" spans="1:6" x14ac:dyDescent="0.2">
      <c r="A185" s="33" t="s">
        <v>121</v>
      </c>
      <c r="B185" s="45">
        <v>676.13800000000003</v>
      </c>
      <c r="C185" s="45">
        <v>28.489000000000001</v>
      </c>
      <c r="D185" s="45">
        <v>28936</v>
      </c>
      <c r="E185" s="27" t="s">
        <v>128</v>
      </c>
      <c r="F185" s="28" t="s">
        <v>131</v>
      </c>
    </row>
    <row r="186" spans="1:6" x14ac:dyDescent="0.2">
      <c r="A186" s="33" t="s">
        <v>293</v>
      </c>
      <c r="B186" s="45">
        <v>36.091000000000001</v>
      </c>
      <c r="C186" s="45">
        <v>6.2E-2</v>
      </c>
      <c r="D186" s="45">
        <v>49</v>
      </c>
      <c r="E186" s="27" t="s">
        <v>128</v>
      </c>
      <c r="F186" s="28" t="s">
        <v>131</v>
      </c>
    </row>
    <row r="187" spans="1:6" x14ac:dyDescent="0.2">
      <c r="A187" s="33" t="s">
        <v>294</v>
      </c>
      <c r="B187" s="45">
        <v>0</v>
      </c>
      <c r="C187" s="45">
        <v>0</v>
      </c>
      <c r="D187" s="45">
        <v>0</v>
      </c>
      <c r="E187" s="27" t="s">
        <v>128</v>
      </c>
      <c r="F187" s="28" t="s">
        <v>131</v>
      </c>
    </row>
    <row r="188" spans="1:6" x14ac:dyDescent="0.2">
      <c r="A188" s="33" t="s">
        <v>295</v>
      </c>
      <c r="B188" s="45">
        <v>0</v>
      </c>
      <c r="C188" s="45">
        <v>0</v>
      </c>
      <c r="D188" s="45">
        <v>0</v>
      </c>
      <c r="E188" s="27" t="s">
        <v>128</v>
      </c>
      <c r="F188" s="28" t="s">
        <v>129</v>
      </c>
    </row>
    <row r="189" spans="1:6" x14ac:dyDescent="0.2">
      <c r="A189" s="33" t="s">
        <v>113</v>
      </c>
      <c r="B189" s="45">
        <v>119.9</v>
      </c>
      <c r="C189" s="45">
        <v>1.8120000000000001</v>
      </c>
      <c r="D189" s="45">
        <v>544</v>
      </c>
      <c r="E189" s="27" t="s">
        <v>128</v>
      </c>
      <c r="F189" s="28" t="s">
        <v>136</v>
      </c>
    </row>
    <row r="190" spans="1:6" x14ac:dyDescent="0.2">
      <c r="A190" s="33" t="s">
        <v>296</v>
      </c>
      <c r="B190" s="45">
        <v>0</v>
      </c>
      <c r="C190" s="45">
        <v>5.7000000000000002E-2</v>
      </c>
      <c r="D190" s="45">
        <v>122</v>
      </c>
      <c r="E190" s="27" t="s">
        <v>128</v>
      </c>
      <c r="F190" s="28" t="s">
        <v>135</v>
      </c>
    </row>
    <row r="191" spans="1:6" x14ac:dyDescent="0.2">
      <c r="A191" s="33" t="s">
        <v>297</v>
      </c>
      <c r="B191" s="45">
        <v>0</v>
      </c>
      <c r="C191" s="45">
        <v>0.13400000000000001</v>
      </c>
      <c r="D191" s="45">
        <v>539</v>
      </c>
      <c r="E191" s="27" t="s">
        <v>128</v>
      </c>
      <c r="F191" s="28" t="s">
        <v>139</v>
      </c>
    </row>
    <row r="192" spans="1:6" x14ac:dyDescent="0.2">
      <c r="A192" s="33" t="s">
        <v>298</v>
      </c>
      <c r="B192" s="45">
        <v>0</v>
      </c>
      <c r="C192" s="45">
        <v>0</v>
      </c>
      <c r="D192" s="45">
        <v>0</v>
      </c>
      <c r="E192" s="27" t="s">
        <v>128</v>
      </c>
      <c r="F192" s="28" t="s">
        <v>135</v>
      </c>
    </row>
    <row r="193" spans="1:6" x14ac:dyDescent="0.2">
      <c r="A193" s="33" t="s">
        <v>120</v>
      </c>
      <c r="B193" s="45">
        <v>356</v>
      </c>
      <c r="C193" s="45">
        <v>26.629000000000001</v>
      </c>
      <c r="D193" s="45">
        <v>31820</v>
      </c>
      <c r="E193" s="27" t="s">
        <v>128</v>
      </c>
      <c r="F193" s="28" t="s">
        <v>136</v>
      </c>
    </row>
    <row r="194" spans="1:6" x14ac:dyDescent="0.2">
      <c r="A194" s="33" t="s">
        <v>299</v>
      </c>
      <c r="B194" s="45">
        <v>0</v>
      </c>
      <c r="C194" s="45">
        <v>0</v>
      </c>
      <c r="D194" s="45">
        <v>0</v>
      </c>
      <c r="E194" s="27" t="s">
        <v>128</v>
      </c>
      <c r="F194" s="28" t="s">
        <v>136</v>
      </c>
    </row>
    <row r="195" spans="1:6" x14ac:dyDescent="0.2">
      <c r="A195" s="33" t="s">
        <v>300</v>
      </c>
      <c r="B195" s="45">
        <v>0</v>
      </c>
      <c r="C195" s="45">
        <v>0</v>
      </c>
      <c r="D195" s="45">
        <v>0</v>
      </c>
      <c r="E195" s="27" t="s">
        <v>128</v>
      </c>
      <c r="F195" s="28" t="s">
        <v>131</v>
      </c>
    </row>
    <row r="196" spans="1:6" x14ac:dyDescent="0.2">
      <c r="A196" s="33" t="s">
        <v>301</v>
      </c>
      <c r="B196" s="45">
        <v>0</v>
      </c>
      <c r="C196" s="45">
        <v>0</v>
      </c>
      <c r="D196" s="45">
        <v>0</v>
      </c>
      <c r="E196" s="27" t="s">
        <v>128</v>
      </c>
      <c r="F196" s="28" t="s">
        <v>136</v>
      </c>
    </row>
    <row r="197" spans="1:6" x14ac:dyDescent="0.2">
      <c r="A197" s="33" t="s">
        <v>302</v>
      </c>
      <c r="B197" s="45">
        <v>2.008</v>
      </c>
      <c r="C197" s="45">
        <v>5.0999999999999997E-2</v>
      </c>
      <c r="D197" s="45">
        <v>36</v>
      </c>
      <c r="E197" s="27" t="s">
        <v>128</v>
      </c>
      <c r="F197" s="28" t="s">
        <v>136</v>
      </c>
    </row>
    <row r="198" spans="1:6" x14ac:dyDescent="0.2">
      <c r="A198" s="33" t="s">
        <v>303</v>
      </c>
      <c r="B198" s="45">
        <v>0</v>
      </c>
      <c r="C198" s="45">
        <v>0</v>
      </c>
      <c r="D198" s="45">
        <v>0</v>
      </c>
      <c r="E198" s="27" t="s">
        <v>128</v>
      </c>
      <c r="F198" s="28" t="s">
        <v>136</v>
      </c>
    </row>
    <row r="199" spans="1:6" ht="13.5" thickBot="1" x14ac:dyDescent="0.25">
      <c r="A199" s="36" t="s">
        <v>111</v>
      </c>
      <c r="B199" s="46">
        <v>4.2999999999999997E-2</v>
      </c>
      <c r="C199" s="46">
        <v>0</v>
      </c>
      <c r="D199" s="46">
        <v>0</v>
      </c>
      <c r="E199" s="29" t="s">
        <v>95</v>
      </c>
      <c r="F199" s="30" t="s">
        <v>129</v>
      </c>
    </row>
    <row r="200" spans="1:6" ht="13.5" thickBot="1" x14ac:dyDescent="0.25">
      <c r="A200" s="50" t="s">
        <v>122</v>
      </c>
      <c r="B200" s="51">
        <v>60.463999999999999</v>
      </c>
      <c r="C200" s="51">
        <v>6.4850000000000003</v>
      </c>
      <c r="D200" s="51">
        <v>13080</v>
      </c>
      <c r="E200" s="52"/>
      <c r="F200" s="53"/>
    </row>
    <row r="201" spans="1:6" x14ac:dyDescent="0.2">
      <c r="A201" s="37" t="s">
        <v>304</v>
      </c>
      <c r="B201" s="73">
        <v>345.85500000000002</v>
      </c>
      <c r="C201" s="73">
        <v>43.15</v>
      </c>
      <c r="D201" s="73">
        <v>81298</v>
      </c>
      <c r="E201" s="27">
        <f>COUNTIF(E4:E199,"yes")</f>
        <v>12</v>
      </c>
      <c r="F201" s="28"/>
    </row>
    <row r="202" spans="1:6" ht="13.5" thickBot="1" x14ac:dyDescent="0.25">
      <c r="A202" s="38" t="s">
        <v>305</v>
      </c>
      <c r="B202" s="74">
        <v>3702.6884</v>
      </c>
      <c r="C202" s="74">
        <v>256.39299999999997</v>
      </c>
      <c r="D202" s="74">
        <v>384577</v>
      </c>
      <c r="E202" s="27">
        <v>196</v>
      </c>
      <c r="F202" s="28"/>
    </row>
    <row r="203" spans="1:6" x14ac:dyDescent="0.2">
      <c r="A203" s="37" t="s">
        <v>306</v>
      </c>
      <c r="B203" s="73">
        <v>11.4795</v>
      </c>
      <c r="C203" s="73">
        <v>0.17499999999999999</v>
      </c>
      <c r="D203" s="73">
        <v>295</v>
      </c>
      <c r="E203" s="27"/>
      <c r="F203" s="28"/>
    </row>
    <row r="204" spans="1:6" ht="13.5" thickBot="1" x14ac:dyDescent="0.25">
      <c r="A204" s="38" t="s">
        <v>307</v>
      </c>
      <c r="B204" s="74">
        <v>13.282999999999999</v>
      </c>
      <c r="C204" s="74">
        <v>3.85E-2</v>
      </c>
      <c r="D204" s="74">
        <v>40</v>
      </c>
      <c r="E204" s="27"/>
      <c r="F204" s="28"/>
    </row>
    <row r="205" spans="1:6" x14ac:dyDescent="0.2">
      <c r="A205" s="37" t="s">
        <v>308</v>
      </c>
      <c r="B205" s="73">
        <v>34.585500000000003</v>
      </c>
      <c r="C205" s="73">
        <v>3.9227273</v>
      </c>
      <c r="D205" s="73">
        <v>7390.7272727</v>
      </c>
      <c r="E205" s="27"/>
      <c r="F205" s="28"/>
    </row>
    <row r="206" spans="1:6" ht="13.5" thickBot="1" x14ac:dyDescent="0.25">
      <c r="A206" s="36" t="s">
        <v>309</v>
      </c>
      <c r="B206" s="75">
        <v>53.662150699999998</v>
      </c>
      <c r="C206" s="75">
        <v>2.3740093</v>
      </c>
      <c r="D206" s="75">
        <v>3560.8981481000001</v>
      </c>
      <c r="E206" s="29"/>
      <c r="F206" s="30"/>
    </row>
    <row r="207" spans="1:6" ht="13.5" thickBot="1" x14ac:dyDescent="0.25">
      <c r="A207" s="50" t="s">
        <v>48</v>
      </c>
      <c r="B207" s="54">
        <f>B201/B202</f>
        <v>9.3406455698513552E-2</v>
      </c>
      <c r="C207" s="54">
        <f>C201/C202</f>
        <v>0.16829632634276287</v>
      </c>
      <c r="D207" s="54">
        <f>D201/D202</f>
        <v>0.21139589731055158</v>
      </c>
      <c r="E207" s="55">
        <f>E201/E202</f>
        <v>6.1224489795918366E-2</v>
      </c>
      <c r="F207" s="19"/>
    </row>
    <row r="209" spans="1:6" x14ac:dyDescent="0.2">
      <c r="A209" s="47"/>
      <c r="B209" s="48"/>
      <c r="C209" s="48"/>
      <c r="D209" s="48"/>
      <c r="E209" s="49"/>
      <c r="F209" s="49"/>
    </row>
    <row r="210" spans="1:6" x14ac:dyDescent="0.2">
      <c r="A210" s="47"/>
      <c r="B210" s="48"/>
      <c r="C210" s="48"/>
      <c r="D210" s="48"/>
      <c r="E210" s="49"/>
      <c r="F210" s="49"/>
    </row>
    <row r="212" spans="1:6" x14ac:dyDescent="0.2">
      <c r="A212" s="20" t="s">
        <v>24</v>
      </c>
    </row>
    <row r="213" spans="1:6" x14ac:dyDescent="0.2">
      <c r="A213" s="60" t="s">
        <v>25</v>
      </c>
      <c r="B213" s="138" t="s">
        <v>40</v>
      </c>
      <c r="C213" s="138"/>
      <c r="D213" s="138"/>
      <c r="E213" s="138"/>
      <c r="F213" s="138"/>
    </row>
    <row r="214" spans="1:6" x14ac:dyDescent="0.2">
      <c r="A214" s="60" t="s">
        <v>26</v>
      </c>
      <c r="B214" s="138" t="s">
        <v>41</v>
      </c>
      <c r="C214" s="138"/>
      <c r="D214" s="138"/>
      <c r="E214" s="138"/>
      <c r="F214" s="138"/>
    </row>
    <row r="215" spans="1:6" x14ac:dyDescent="0.2">
      <c r="A215" s="60" t="s">
        <v>27</v>
      </c>
      <c r="B215" s="138" t="s">
        <v>42</v>
      </c>
      <c r="C215" s="138"/>
      <c r="D215" s="138"/>
      <c r="E215" s="138"/>
      <c r="F215" s="138"/>
    </row>
    <row r="216" spans="1:6" x14ac:dyDescent="0.2">
      <c r="A216" s="60" t="s">
        <v>21</v>
      </c>
      <c r="B216" s="138" t="s">
        <v>43</v>
      </c>
      <c r="C216" s="138"/>
      <c r="D216" s="138"/>
      <c r="E216" s="138"/>
      <c r="F216" s="138"/>
    </row>
    <row r="217" spans="1:6" x14ac:dyDescent="0.2">
      <c r="A217" s="60" t="s">
        <v>28</v>
      </c>
      <c r="B217" s="138" t="s">
        <v>29</v>
      </c>
      <c r="C217" s="138"/>
      <c r="D217" s="138"/>
      <c r="E217" s="138"/>
      <c r="F217" s="138"/>
    </row>
    <row r="218" spans="1:6" x14ac:dyDescent="0.2">
      <c r="A218" s="60" t="s">
        <v>30</v>
      </c>
      <c r="B218" s="138" t="s">
        <v>31</v>
      </c>
      <c r="C218" s="138"/>
      <c r="D218" s="138"/>
      <c r="E218" s="138"/>
      <c r="F218" s="138"/>
    </row>
    <row r="219" spans="1:6" x14ac:dyDescent="0.2">
      <c r="A219" s="60" t="s">
        <v>32</v>
      </c>
      <c r="B219" s="138" t="s">
        <v>31</v>
      </c>
      <c r="C219" s="138"/>
      <c r="D219" s="138"/>
      <c r="E219" s="138"/>
      <c r="F219" s="138"/>
    </row>
    <row r="220" spans="1:6" x14ac:dyDescent="0.2">
      <c r="A220" s="61" t="s">
        <v>33</v>
      </c>
      <c r="B220" s="138" t="s">
        <v>34</v>
      </c>
      <c r="C220" s="138"/>
      <c r="D220" s="138"/>
      <c r="E220" s="138"/>
      <c r="F220" s="138"/>
    </row>
    <row r="222" spans="1:6" x14ac:dyDescent="0.2">
      <c r="A222" s="140" t="s">
        <v>35</v>
      </c>
      <c r="B222" s="141"/>
      <c r="C222" s="141"/>
      <c r="D222" s="141"/>
      <c r="E222" s="141"/>
      <c r="F222" s="142"/>
    </row>
    <row r="223" spans="1:6" ht="27" customHeight="1" x14ac:dyDescent="0.2">
      <c r="A223" s="138" t="s">
        <v>36</v>
      </c>
      <c r="B223" s="138"/>
      <c r="C223" s="138"/>
      <c r="D223" s="138"/>
      <c r="E223" s="138"/>
      <c r="F223" s="138"/>
    </row>
    <row r="224" spans="1:6" ht="38.25" customHeight="1" x14ac:dyDescent="0.2">
      <c r="A224" s="138" t="s">
        <v>37</v>
      </c>
      <c r="B224" s="138"/>
      <c r="C224" s="138"/>
      <c r="D224" s="138"/>
      <c r="E224" s="138"/>
      <c r="F224" s="138"/>
    </row>
    <row r="225" spans="1:6" ht="39" customHeight="1" x14ac:dyDescent="0.2">
      <c r="A225" s="138" t="s">
        <v>47</v>
      </c>
      <c r="B225" s="138"/>
      <c r="C225" s="138"/>
      <c r="D225" s="138"/>
      <c r="E225" s="138"/>
      <c r="F225" s="138"/>
    </row>
    <row r="226" spans="1:6" ht="26.25" customHeight="1" x14ac:dyDescent="0.2">
      <c r="A226" s="139" t="s">
        <v>66</v>
      </c>
      <c r="B226" s="139"/>
      <c r="C226" s="139"/>
      <c r="D226" s="139"/>
      <c r="E226" s="139"/>
      <c r="F226" s="139"/>
    </row>
  </sheetData>
  <mergeCells count="15">
    <mergeCell ref="A224:F224"/>
    <mergeCell ref="A225:F225"/>
    <mergeCell ref="A226:F226"/>
    <mergeCell ref="B216:F216"/>
    <mergeCell ref="B217:F217"/>
    <mergeCell ref="B218:F218"/>
    <mergeCell ref="B219:F219"/>
    <mergeCell ref="B220:F220"/>
    <mergeCell ref="A223:F223"/>
    <mergeCell ref="A222:F222"/>
    <mergeCell ref="B3:C3"/>
    <mergeCell ref="A1:F1"/>
    <mergeCell ref="B213:F213"/>
    <mergeCell ref="B214:F214"/>
    <mergeCell ref="B215:F215"/>
  </mergeCells>
  <conditionalFormatting sqref="E209:F210 E4:F207">
    <cfRule type="cellIs" dxfId="71" priority="213" stopIfTrue="1" operator="equal">
      <formula>"Australia"</formula>
    </cfRule>
    <cfRule type="cellIs" dxfId="70" priority="214" stopIfTrue="1" operator="equal">
      <formula>"France"</formula>
    </cfRule>
  </conditionalFormatting>
  <conditionalFormatting sqref="G21 A226 A227:D65529 E209:F210 E2:F207 A1:A3">
    <cfRule type="cellIs" dxfId="69" priority="143" stopIfTrue="1" operator="equal">
      <formula>"Guadeloupe"</formula>
    </cfRule>
    <cfRule type="cellIs" dxfId="68" priority="144" stopIfTrue="1" operator="equal">
      <formula>"French Guiana"</formula>
    </cfRule>
    <cfRule type="cellIs" dxfId="67" priority="145" stopIfTrue="1" operator="equal">
      <formula>"Virgin Islands, British"</formula>
    </cfRule>
    <cfRule type="cellIs" dxfId="66" priority="146" stopIfTrue="1" operator="equal">
      <formula>"Virgin Islands (U.S.)"</formula>
    </cfRule>
    <cfRule type="cellIs" dxfId="65" priority="147" stopIfTrue="1" operator="equal">
      <formula>"United States"</formula>
    </cfRule>
    <cfRule type="cellIs" dxfId="64" priority="148" stopIfTrue="1" operator="equal">
      <formula>"United Kingdom"</formula>
    </cfRule>
    <cfRule type="cellIs" dxfId="63" priority="149" stopIfTrue="1" operator="equal">
      <formula>"United Arab Emirates"</formula>
    </cfRule>
    <cfRule type="cellIs" dxfId="62" priority="150" stopIfTrue="1" operator="equal">
      <formula>"Trinidad and Tobago"</formula>
    </cfRule>
    <cfRule type="cellIs" dxfId="61" priority="151" stopIfTrue="1" operator="equal">
      <formula>"Switzerland"</formula>
    </cfRule>
    <cfRule type="cellIs" dxfId="60" priority="152" stopIfTrue="1" operator="equal">
      <formula>"Sweden"</formula>
    </cfRule>
    <cfRule type="cellIs" dxfId="59" priority="153" stopIfTrue="1" operator="equal">
      <formula>"Spain"</formula>
    </cfRule>
    <cfRule type="cellIs" dxfId="58" priority="154" stopIfTrue="1" operator="equal">
      <formula>"Slovenia"</formula>
    </cfRule>
    <cfRule type="cellIs" dxfId="57" priority="155" stopIfTrue="1" operator="equal">
      <formula>"Slovak Republic"</formula>
    </cfRule>
    <cfRule type="cellIs" dxfId="56" priority="156" stopIfTrue="1" operator="equal">
      <formula>"Singapore"</formula>
    </cfRule>
    <cfRule type="cellIs" dxfId="55" priority="157" stopIfTrue="1" operator="equal">
      <formula>"Saudi Arabia"</formula>
    </cfRule>
    <cfRule type="cellIs" dxfId="54" priority="158" stopIfTrue="1" operator="equal">
      <formula>"San Marino"</formula>
    </cfRule>
    <cfRule type="cellIs" dxfId="53" priority="159" stopIfTrue="1" operator="equal">
      <formula>"Qatar"</formula>
    </cfRule>
    <cfRule type="cellIs" dxfId="52" priority="160" stopIfTrue="1" operator="equal">
      <formula>"Puerto Rico"</formula>
    </cfRule>
    <cfRule type="cellIs" dxfId="51" priority="161" stopIfTrue="1" operator="equal">
      <formula>"Portugal"</formula>
    </cfRule>
    <cfRule type="cellIs" dxfId="50" priority="162" stopIfTrue="1" operator="equal">
      <formula>"Oman"</formula>
    </cfRule>
    <cfRule type="cellIs" dxfId="49" priority="163" stopIfTrue="1" operator="equal">
      <formula>"Norway"</formula>
    </cfRule>
    <cfRule type="cellIs" dxfId="48" priority="164" stopIfTrue="1" operator="equal">
      <formula>"Northern Mariana Islands"</formula>
    </cfRule>
    <cfRule type="cellIs" dxfId="47" priority="165" stopIfTrue="1" operator="equal">
      <formula>"New Zealand"</formula>
    </cfRule>
    <cfRule type="cellIs" dxfId="46" priority="166" stopIfTrue="1" operator="equal">
      <formula>"New CAledonia"</formula>
    </cfRule>
    <cfRule type="cellIs" dxfId="45" priority="167" stopIfTrue="1" operator="equal">
      <formula>"Netherlands Antilles"</formula>
    </cfRule>
    <cfRule type="cellIs" dxfId="44" priority="168" stopIfTrue="1" operator="equal">
      <formula>"Netherlands"</formula>
    </cfRule>
    <cfRule type="cellIs" dxfId="43" priority="169" stopIfTrue="1" operator="equal">
      <formula>"Monaco"</formula>
    </cfRule>
    <cfRule type="cellIs" dxfId="42" priority="170" stopIfTrue="1" operator="equal">
      <formula>"Malta"</formula>
    </cfRule>
    <cfRule type="cellIs" dxfId="41" priority="171" stopIfTrue="1" operator="equal">
      <formula>"Macao SAR, China"</formula>
    </cfRule>
    <cfRule type="cellIs" dxfId="40" priority="172" stopIfTrue="1" operator="equal">
      <formula>"Luxembourg"</formula>
    </cfRule>
    <cfRule type="cellIs" dxfId="39" priority="173" stopIfTrue="1" operator="equal">
      <formula>"Liechtenstein"</formula>
    </cfRule>
    <cfRule type="cellIs" dxfId="38" priority="174" stopIfTrue="1" operator="equal">
      <formula>"Kuwait"</formula>
    </cfRule>
    <cfRule type="cellIs" dxfId="37" priority="175" stopIfTrue="1" operator="equal">
      <formula>"Korea, Republic of"</formula>
    </cfRule>
    <cfRule type="cellIs" dxfId="36" priority="176" stopIfTrue="1" operator="equal">
      <formula>"Japan"</formula>
    </cfRule>
    <cfRule type="cellIs" dxfId="35" priority="177" stopIfTrue="1" operator="equal">
      <formula>"Italy"</formula>
    </cfRule>
    <cfRule type="cellIs" dxfId="34" priority="178" stopIfTrue="1" operator="equal">
      <formula>"Israel"</formula>
    </cfRule>
    <cfRule type="cellIs" dxfId="33" priority="179" stopIfTrue="1" operator="equal">
      <formula>"Isle of Man"</formula>
    </cfRule>
    <cfRule type="cellIs" dxfId="32" priority="180" stopIfTrue="1" operator="equal">
      <formula>"Ireland"</formula>
    </cfRule>
    <cfRule type="cellIs" dxfId="31" priority="181" stopIfTrue="1" operator="equal">
      <formula>"Iceland"</formula>
    </cfRule>
    <cfRule type="cellIs" dxfId="30" priority="182" stopIfTrue="1" operator="equal">
      <formula>"Hungary"</formula>
    </cfRule>
    <cfRule type="cellIs" dxfId="29" priority="183" stopIfTrue="1" operator="equal">
      <formula>"Hong Kong"</formula>
    </cfRule>
    <cfRule type="cellIs" dxfId="28" priority="184" stopIfTrue="1" operator="equal">
      <formula>"China"</formula>
    </cfRule>
    <cfRule type="cellIs" dxfId="27" priority="185" stopIfTrue="1" operator="equal">
      <formula>"Guam"</formula>
    </cfRule>
    <cfRule type="cellIs" dxfId="26" priority="186" stopIfTrue="1" operator="equal">
      <formula>"Greenland"</formula>
    </cfRule>
    <cfRule type="cellIs" dxfId="25" priority="187" stopIfTrue="1" operator="equal">
      <formula>"Greece"</formula>
    </cfRule>
    <cfRule type="cellIs" dxfId="24" priority="188" stopIfTrue="1" operator="equal">
      <formula>"Germany"</formula>
    </cfRule>
    <cfRule type="cellIs" dxfId="23" priority="189" stopIfTrue="1" operator="equal">
      <formula>"French Polynesia"</formula>
    </cfRule>
    <cfRule type="cellIs" dxfId="22" priority="190" stopIfTrue="1" operator="equal">
      <formula>"France"</formula>
    </cfRule>
    <cfRule type="cellIs" dxfId="21" priority="191" stopIfTrue="1" operator="equal">
      <formula>"Finland"</formula>
    </cfRule>
    <cfRule type="cellIs" dxfId="20" priority="192" stopIfTrue="1" operator="equal">
      <formula>"Faeroe Islands"</formula>
    </cfRule>
    <cfRule type="cellIs" dxfId="19" priority="193" stopIfTrue="1" operator="equal">
      <formula>"Estoria"</formula>
    </cfRule>
    <cfRule type="cellIs" dxfId="18" priority="194" stopIfTrue="1" operator="equal">
      <formula>"Equatorial Guinea"</formula>
    </cfRule>
    <cfRule type="cellIs" dxfId="17" priority="195" stopIfTrue="1" operator="equal">
      <formula>"Denmark"</formula>
    </cfRule>
    <cfRule type="cellIs" dxfId="16" priority="196" stopIfTrue="1" operator="equal">
      <formula>"czech republic"</formula>
    </cfRule>
    <cfRule type="cellIs" dxfId="15" priority="197" stopIfTrue="1" operator="equal">
      <formula>"Cyprus"</formula>
    </cfRule>
    <cfRule type="cellIs" dxfId="14" priority="198" stopIfTrue="1" operator="equal">
      <formula>"croatia"</formula>
    </cfRule>
    <cfRule type="cellIs" dxfId="13" priority="199" stopIfTrue="1" operator="equal">
      <formula>"Channel Islands"</formula>
    </cfRule>
    <cfRule type="cellIs" dxfId="12" priority="200" stopIfTrue="1" operator="equal">
      <formula>"Cayman islands"</formula>
    </cfRule>
    <cfRule type="cellIs" dxfId="11" priority="201" stopIfTrue="1" operator="equal">
      <formula>"Canada"</formula>
    </cfRule>
    <cfRule type="cellIs" dxfId="10" priority="202" stopIfTrue="1" operator="equal">
      <formula>"Brunei Darussalam"</formula>
    </cfRule>
    <cfRule type="cellIs" dxfId="9" priority="203" stopIfTrue="1" operator="equal">
      <formula>"Bermuda"</formula>
    </cfRule>
    <cfRule type="cellIs" dxfId="8" priority="204" stopIfTrue="1" operator="equal">
      <formula>"Belgium"</formula>
    </cfRule>
    <cfRule type="cellIs" dxfId="7" priority="205" stopIfTrue="1" operator="equal">
      <formula>"Barbados"</formula>
    </cfRule>
    <cfRule type="cellIs" dxfId="6" priority="206" stopIfTrue="1" operator="equal">
      <formula>"Austria"</formula>
    </cfRule>
    <cfRule type="cellIs" dxfId="5" priority="207" stopIfTrue="1" operator="equal">
      <formula>"Andorra"</formula>
    </cfRule>
    <cfRule type="cellIs" dxfId="4" priority="208" stopIfTrue="1" operator="equal">
      <formula>"Antigua and Barbuda"</formula>
    </cfRule>
    <cfRule type="cellIs" dxfId="3" priority="209" stopIfTrue="1" operator="equal">
      <formula>"Aruba"</formula>
    </cfRule>
    <cfRule type="cellIs" dxfId="2" priority="210" stopIfTrue="1" operator="equal">
      <formula>"Australia"</formula>
    </cfRule>
    <cfRule type="cellIs" dxfId="1" priority="211" stopIfTrue="1" operator="equal">
      <formula>"Bahamas"</formula>
    </cfRule>
    <cfRule type="cellIs" dxfId="0" priority="212" stopIfTrue="1" operator="equal">
      <formula>"Bahrain"</formula>
    </cfRule>
  </conditionalFormatting>
  <pageMargins left="0.25" right="0.25"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22"/>
  <sheetViews>
    <sheetView workbookViewId="0">
      <selection activeCell="P26" sqref="P26"/>
    </sheetView>
  </sheetViews>
  <sheetFormatPr defaultRowHeight="15" x14ac:dyDescent="0.25"/>
  <cols>
    <col min="1" max="1" width="9.140625" style="1"/>
    <col min="2" max="2" width="20.42578125" style="1" customWidth="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40" t="s">
        <v>1016</v>
      </c>
    </row>
    <row r="3" spans="1:10" x14ac:dyDescent="0.25">
      <c r="B3" s="4" t="s">
        <v>3</v>
      </c>
      <c r="C3" s="4" t="s">
        <v>4</v>
      </c>
      <c r="D3" s="4" t="s">
        <v>1</v>
      </c>
      <c r="E3" s="4" t="s">
        <v>1008</v>
      </c>
      <c r="F3" s="4" t="s">
        <v>1009</v>
      </c>
      <c r="G3" s="4" t="s">
        <v>1010</v>
      </c>
      <c r="H3" s="4" t="s">
        <v>1011</v>
      </c>
      <c r="I3" s="4" t="s">
        <v>5</v>
      </c>
      <c r="J3" s="4" t="s">
        <v>13</v>
      </c>
    </row>
    <row r="4" spans="1:10" x14ac:dyDescent="0.25">
      <c r="A4" s="1">
        <v>1</v>
      </c>
      <c r="B4" s="1" t="s">
        <v>1015</v>
      </c>
      <c r="C4" s="3">
        <v>237.27500000000001</v>
      </c>
      <c r="D4" s="3">
        <v>8.0350000000000001</v>
      </c>
      <c r="E4" s="3">
        <v>8.0350000000000001</v>
      </c>
      <c r="F4" s="3">
        <v>1.92</v>
      </c>
      <c r="G4" s="3">
        <v>0</v>
      </c>
      <c r="H4" s="39">
        <v>6.7124756144638551E-4</v>
      </c>
      <c r="I4" s="39">
        <v>0</v>
      </c>
      <c r="J4" s="39">
        <v>0</v>
      </c>
    </row>
    <row r="5" spans="1:10" x14ac:dyDescent="0.25">
      <c r="A5" s="1">
        <v>2</v>
      </c>
      <c r="B5" s="1" t="s">
        <v>99</v>
      </c>
      <c r="C5" s="3">
        <v>1210.5909999999999</v>
      </c>
      <c r="D5" s="3">
        <v>0.124</v>
      </c>
      <c r="E5" s="3">
        <v>0</v>
      </c>
      <c r="F5" s="3">
        <v>0</v>
      </c>
      <c r="G5" s="3">
        <v>0.124</v>
      </c>
      <c r="H5" s="39">
        <v>0</v>
      </c>
      <c r="I5" s="39">
        <v>0</v>
      </c>
      <c r="J5" s="39">
        <v>0</v>
      </c>
    </row>
    <row r="6" spans="1:10" x14ac:dyDescent="0.25">
      <c r="A6" s="1">
        <v>3</v>
      </c>
      <c r="B6" s="1" t="s">
        <v>100</v>
      </c>
      <c r="C6" s="3">
        <v>15286.1</v>
      </c>
      <c r="D6" s="3">
        <v>11786.671</v>
      </c>
      <c r="E6" s="3">
        <v>10513.626</v>
      </c>
      <c r="F6" s="3">
        <v>1203.6010000000001</v>
      </c>
      <c r="G6" s="3">
        <v>0</v>
      </c>
      <c r="H6" s="39">
        <v>1.1093246738592316E-6</v>
      </c>
      <c r="I6" s="39">
        <v>3.1744573274842022E-2</v>
      </c>
      <c r="J6" s="39">
        <v>1.9141359855354301E-2</v>
      </c>
    </row>
    <row r="7" spans="1:10" x14ac:dyDescent="0.25">
      <c r="A7" s="1">
        <v>4</v>
      </c>
      <c r="B7" s="1" t="s">
        <v>106</v>
      </c>
      <c r="C7" s="3">
        <v>1686.9659999999999</v>
      </c>
      <c r="D7" s="3">
        <v>1199.0106000000001</v>
      </c>
      <c r="E7" s="3">
        <v>114.968</v>
      </c>
      <c r="F7" s="3">
        <v>1086.0556000000001</v>
      </c>
      <c r="G7" s="3">
        <v>0</v>
      </c>
      <c r="H7" s="39">
        <v>5.5793804591527051E-4</v>
      </c>
      <c r="I7" s="39">
        <v>6.8375957546928628E-2</v>
      </c>
      <c r="J7" s="39">
        <v>6.8375957546928628E-2</v>
      </c>
    </row>
    <row r="8" spans="1:10" x14ac:dyDescent="0.25">
      <c r="A8" s="1">
        <v>5</v>
      </c>
      <c r="B8" s="1" t="s">
        <v>121</v>
      </c>
      <c r="C8" s="3">
        <v>408.99900000000002</v>
      </c>
      <c r="D8" s="3">
        <v>0</v>
      </c>
      <c r="E8" s="3">
        <v>0</v>
      </c>
      <c r="F8" s="3">
        <v>0</v>
      </c>
      <c r="G8" s="3">
        <v>0</v>
      </c>
      <c r="H8" s="39">
        <v>6.5322392163697223E-4</v>
      </c>
      <c r="I8" s="39">
        <v>0</v>
      </c>
      <c r="J8" s="39">
        <v>0</v>
      </c>
    </row>
    <row r="9" spans="1:10" x14ac:dyDescent="0.25">
      <c r="A9" s="1" t="s">
        <v>98</v>
      </c>
      <c r="B9" s="1" t="s">
        <v>98</v>
      </c>
      <c r="C9" s="3" t="s">
        <v>98</v>
      </c>
      <c r="D9" s="3" t="s">
        <v>98</v>
      </c>
      <c r="E9" s="3" t="s">
        <v>98</v>
      </c>
      <c r="F9" s="3" t="s">
        <v>98</v>
      </c>
      <c r="G9" s="3" t="s">
        <v>98</v>
      </c>
      <c r="H9" s="39" t="s">
        <v>98</v>
      </c>
      <c r="I9" s="39" t="s">
        <v>98</v>
      </c>
      <c r="J9" s="39" t="s">
        <v>98</v>
      </c>
    </row>
    <row r="10" spans="1:10" x14ac:dyDescent="0.25">
      <c r="A10" s="1" t="s">
        <v>98</v>
      </c>
      <c r="B10" s="1" t="s">
        <v>98</v>
      </c>
      <c r="C10" s="3" t="s">
        <v>98</v>
      </c>
      <c r="D10" s="3" t="s">
        <v>98</v>
      </c>
      <c r="E10" s="3" t="s">
        <v>98</v>
      </c>
      <c r="F10" s="3" t="s">
        <v>98</v>
      </c>
      <c r="G10" s="3" t="s">
        <v>98</v>
      </c>
      <c r="H10" s="39" t="s">
        <v>98</v>
      </c>
      <c r="I10" s="39" t="s">
        <v>98</v>
      </c>
      <c r="J10" s="39" t="s">
        <v>98</v>
      </c>
    </row>
    <row r="11" spans="1:10" x14ac:dyDescent="0.25">
      <c r="A11" s="1" t="s">
        <v>98</v>
      </c>
      <c r="B11" s="1" t="s">
        <v>98</v>
      </c>
      <c r="C11" s="3" t="s">
        <v>98</v>
      </c>
      <c r="D11" s="3" t="s">
        <v>98</v>
      </c>
      <c r="E11" s="3" t="s">
        <v>98</v>
      </c>
      <c r="F11" s="3" t="s">
        <v>98</v>
      </c>
      <c r="G11" s="3" t="s">
        <v>98</v>
      </c>
      <c r="H11" s="39" t="s">
        <v>98</v>
      </c>
      <c r="I11" s="39" t="s">
        <v>98</v>
      </c>
      <c r="J11" s="39" t="s">
        <v>98</v>
      </c>
    </row>
    <row r="12" spans="1:10" x14ac:dyDescent="0.25">
      <c r="A12" s="1" t="s">
        <v>98</v>
      </c>
      <c r="B12" s="1" t="s">
        <v>98</v>
      </c>
      <c r="C12" s="3" t="s">
        <v>98</v>
      </c>
      <c r="D12" s="3" t="s">
        <v>98</v>
      </c>
      <c r="E12" s="3" t="s">
        <v>98</v>
      </c>
      <c r="F12" s="3" t="s">
        <v>98</v>
      </c>
      <c r="G12" s="3" t="s">
        <v>98</v>
      </c>
      <c r="H12" s="39" t="s">
        <v>98</v>
      </c>
      <c r="I12" s="39" t="s">
        <v>98</v>
      </c>
      <c r="J12" s="39" t="s">
        <v>98</v>
      </c>
    </row>
    <row r="13" spans="1:10" x14ac:dyDescent="0.25">
      <c r="A13" s="1" t="s">
        <v>98</v>
      </c>
      <c r="B13" s="1" t="s">
        <v>98</v>
      </c>
      <c r="C13" s="3" t="s">
        <v>98</v>
      </c>
      <c r="D13" s="3" t="s">
        <v>98</v>
      </c>
      <c r="E13" s="3" t="s">
        <v>98</v>
      </c>
      <c r="F13" s="3" t="s">
        <v>98</v>
      </c>
      <c r="G13" s="3" t="s">
        <v>98</v>
      </c>
      <c r="H13" s="39" t="s">
        <v>98</v>
      </c>
      <c r="I13" s="39" t="s">
        <v>98</v>
      </c>
      <c r="J13" s="39" t="s">
        <v>98</v>
      </c>
    </row>
    <row r="14" spans="1:10" x14ac:dyDescent="0.25">
      <c r="A14" s="1" t="s">
        <v>98</v>
      </c>
      <c r="B14" s="1" t="s">
        <v>98</v>
      </c>
      <c r="C14" s="3" t="s">
        <v>98</v>
      </c>
      <c r="D14" s="3" t="s">
        <v>98</v>
      </c>
      <c r="E14" s="3" t="s">
        <v>98</v>
      </c>
      <c r="F14" s="3" t="s">
        <v>98</v>
      </c>
      <c r="G14" s="3" t="s">
        <v>98</v>
      </c>
      <c r="H14" s="39" t="s">
        <v>98</v>
      </c>
      <c r="I14" s="39" t="s">
        <v>98</v>
      </c>
      <c r="J14" s="39" t="s">
        <v>98</v>
      </c>
    </row>
    <row r="15" spans="1:10" x14ac:dyDescent="0.25">
      <c r="H15" s="9"/>
      <c r="I15" s="9"/>
      <c r="J15" s="9"/>
    </row>
    <row r="16" spans="1:10" x14ac:dyDescent="0.25">
      <c r="G16" s="1"/>
      <c r="H16" s="9"/>
      <c r="I16" s="9"/>
      <c r="J16" s="9"/>
    </row>
    <row r="17" spans="7:10" x14ac:dyDescent="0.25">
      <c r="G17" s="1"/>
      <c r="H17" s="9"/>
      <c r="I17" s="9"/>
      <c r="J17" s="9"/>
    </row>
    <row r="18" spans="7:10" x14ac:dyDescent="0.25">
      <c r="H18" s="9"/>
      <c r="I18" s="9"/>
      <c r="J18" s="9"/>
    </row>
    <row r="19" spans="7:10" x14ac:dyDescent="0.25">
      <c r="H19" s="9"/>
      <c r="I19" s="9"/>
      <c r="J19" s="9"/>
    </row>
    <row r="20" spans="7:10" x14ac:dyDescent="0.25">
      <c r="H20" s="9"/>
      <c r="I20" s="9"/>
      <c r="J20" s="9"/>
    </row>
    <row r="21" spans="7:10" x14ac:dyDescent="0.25">
      <c r="H21" s="9"/>
      <c r="I21" s="9"/>
      <c r="J21" s="9"/>
    </row>
    <row r="22" spans="7:10" x14ac:dyDescent="0.25">
      <c r="H22" s="9"/>
      <c r="I22" s="9"/>
      <c r="J22" s="9"/>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B3" sqref="B3:J3"/>
    </sheetView>
  </sheetViews>
  <sheetFormatPr defaultRowHeight="15" x14ac:dyDescent="0.25"/>
  <cols>
    <col min="1" max="1" width="9.140625" style="1"/>
    <col min="2" max="2" width="18.42578125" style="1" customWidth="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40" t="s">
        <v>1017</v>
      </c>
    </row>
    <row r="3" spans="1:10" x14ac:dyDescent="0.25">
      <c r="B3" s="4" t="s">
        <v>3</v>
      </c>
      <c r="C3" s="5" t="s">
        <v>4</v>
      </c>
      <c r="D3" s="5" t="s">
        <v>1</v>
      </c>
      <c r="E3" s="5" t="s">
        <v>1008</v>
      </c>
      <c r="F3" s="5" t="s">
        <v>1009</v>
      </c>
      <c r="G3" s="5" t="s">
        <v>1010</v>
      </c>
      <c r="H3" s="4" t="s">
        <v>1011</v>
      </c>
      <c r="I3" s="4" t="s">
        <v>5</v>
      </c>
      <c r="J3" s="4" t="s">
        <v>13</v>
      </c>
    </row>
    <row r="4" spans="1:10" x14ac:dyDescent="0.25">
      <c r="A4" s="1">
        <v>1</v>
      </c>
      <c r="B4" s="1" t="s">
        <v>1015</v>
      </c>
      <c r="C4" s="3">
        <v>37.08</v>
      </c>
      <c r="D4" s="3">
        <v>1.92</v>
      </c>
      <c r="E4" s="3">
        <v>0</v>
      </c>
      <c r="F4" s="3">
        <v>1.92</v>
      </c>
      <c r="G4" s="3">
        <v>0</v>
      </c>
      <c r="H4" s="6">
        <v>1.1074233354948805E-3</v>
      </c>
      <c r="I4" s="6">
        <v>0</v>
      </c>
      <c r="J4" s="6">
        <v>0</v>
      </c>
    </row>
    <row r="5" spans="1:10" x14ac:dyDescent="0.25">
      <c r="A5" s="1">
        <v>2</v>
      </c>
      <c r="B5" s="1" t="s">
        <v>99</v>
      </c>
      <c r="C5" s="3">
        <v>3.5110000000000001</v>
      </c>
      <c r="D5" s="3">
        <v>0</v>
      </c>
      <c r="E5" s="3">
        <v>0</v>
      </c>
      <c r="F5" s="3">
        <v>0</v>
      </c>
      <c r="G5" s="3">
        <v>0</v>
      </c>
      <c r="H5" s="6">
        <v>0</v>
      </c>
      <c r="I5" s="6">
        <v>0</v>
      </c>
      <c r="J5" s="6">
        <v>0</v>
      </c>
    </row>
    <row r="6" spans="1:10" x14ac:dyDescent="0.25">
      <c r="A6" s="1">
        <v>3</v>
      </c>
      <c r="B6" s="1" t="s">
        <v>100</v>
      </c>
      <c r="C6" s="3">
        <v>2180.5500000000002</v>
      </c>
      <c r="D6" s="3">
        <v>427.43799999999999</v>
      </c>
      <c r="E6" s="3">
        <v>236.63800000000001</v>
      </c>
      <c r="F6" s="3">
        <v>167.83199999999999</v>
      </c>
      <c r="G6" s="3">
        <v>0</v>
      </c>
      <c r="H6" s="6">
        <v>0</v>
      </c>
      <c r="I6" s="6">
        <v>6.7628321722886298E-2</v>
      </c>
      <c r="J6" s="6">
        <v>0</v>
      </c>
    </row>
    <row r="7" spans="1:10" x14ac:dyDescent="0.25">
      <c r="A7" s="1">
        <v>4</v>
      </c>
      <c r="B7" s="1" t="s">
        <v>106</v>
      </c>
      <c r="C7" s="3">
        <v>205.79</v>
      </c>
      <c r="D7" s="3">
        <v>136.24</v>
      </c>
      <c r="E7" s="3">
        <v>0</v>
      </c>
      <c r="F7" s="3">
        <v>136.24</v>
      </c>
      <c r="G7" s="3">
        <v>0</v>
      </c>
      <c r="H7" s="6">
        <v>5.1905790000000005E-4</v>
      </c>
      <c r="I7" s="6">
        <v>0.19110141020163779</v>
      </c>
      <c r="J7" s="6">
        <v>0.19110141020163779</v>
      </c>
    </row>
    <row r="8" spans="1:10" x14ac:dyDescent="0.25">
      <c r="A8" s="1">
        <v>5</v>
      </c>
      <c r="B8" s="1" t="s">
        <v>121</v>
      </c>
      <c r="C8" s="3">
        <v>76.98</v>
      </c>
      <c r="D8" s="3">
        <v>0</v>
      </c>
      <c r="E8" s="3">
        <v>0</v>
      </c>
      <c r="F8" s="3">
        <v>0</v>
      </c>
      <c r="G8" s="3">
        <v>0</v>
      </c>
      <c r="H8" s="6">
        <v>1.0011181000000001E-3</v>
      </c>
      <c r="I8" s="6">
        <v>0</v>
      </c>
      <c r="J8" s="6">
        <v>0</v>
      </c>
    </row>
    <row r="9" spans="1:10" x14ac:dyDescent="0.25">
      <c r="A9" s="1" t="s">
        <v>98</v>
      </c>
      <c r="B9" s="1" t="s">
        <v>98</v>
      </c>
      <c r="C9" s="3" t="s">
        <v>98</v>
      </c>
      <c r="D9" s="3" t="s">
        <v>98</v>
      </c>
      <c r="E9" s="3" t="s">
        <v>98</v>
      </c>
      <c r="F9" s="3" t="s">
        <v>98</v>
      </c>
      <c r="G9" s="3" t="s">
        <v>98</v>
      </c>
      <c r="H9" s="6" t="s">
        <v>98</v>
      </c>
      <c r="I9" s="6" t="s">
        <v>98</v>
      </c>
      <c r="J9" s="6" t="s">
        <v>98</v>
      </c>
    </row>
    <row r="10" spans="1:10" x14ac:dyDescent="0.25">
      <c r="A10" s="1" t="s">
        <v>98</v>
      </c>
      <c r="B10" s="1" t="s">
        <v>98</v>
      </c>
      <c r="C10" s="3" t="s">
        <v>98</v>
      </c>
      <c r="D10" s="3" t="s">
        <v>98</v>
      </c>
      <c r="E10" s="3" t="s">
        <v>98</v>
      </c>
      <c r="F10" s="3" t="s">
        <v>98</v>
      </c>
      <c r="G10" s="3" t="s">
        <v>98</v>
      </c>
      <c r="H10" s="6" t="s">
        <v>98</v>
      </c>
      <c r="I10" s="6" t="s">
        <v>98</v>
      </c>
      <c r="J10" s="6" t="s">
        <v>98</v>
      </c>
    </row>
    <row r="11" spans="1:10" x14ac:dyDescent="0.25">
      <c r="A11" s="1" t="s">
        <v>98</v>
      </c>
      <c r="B11" s="1" t="s">
        <v>98</v>
      </c>
      <c r="C11" s="3" t="s">
        <v>98</v>
      </c>
      <c r="D11" s="3" t="s">
        <v>98</v>
      </c>
      <c r="E11" s="3" t="s">
        <v>98</v>
      </c>
      <c r="F11" s="3" t="s">
        <v>98</v>
      </c>
      <c r="G11" s="3" t="s">
        <v>98</v>
      </c>
      <c r="H11" s="6" t="s">
        <v>98</v>
      </c>
      <c r="I11" s="6" t="s">
        <v>98</v>
      </c>
      <c r="J11" s="6" t="s">
        <v>98</v>
      </c>
    </row>
    <row r="12" spans="1:10" x14ac:dyDescent="0.25">
      <c r="A12" s="1" t="s">
        <v>98</v>
      </c>
      <c r="B12" s="1" t="s">
        <v>98</v>
      </c>
      <c r="C12" s="3" t="s">
        <v>98</v>
      </c>
      <c r="D12" s="3" t="s">
        <v>98</v>
      </c>
      <c r="E12" s="3" t="s">
        <v>98</v>
      </c>
      <c r="F12" s="3" t="s">
        <v>98</v>
      </c>
      <c r="G12" s="3" t="s">
        <v>98</v>
      </c>
      <c r="H12" s="6" t="s">
        <v>98</v>
      </c>
      <c r="I12" s="6" t="s">
        <v>98</v>
      </c>
      <c r="J12" s="6" t="s">
        <v>98</v>
      </c>
    </row>
    <row r="13" spans="1:10" x14ac:dyDescent="0.25">
      <c r="A13" s="1" t="s">
        <v>98</v>
      </c>
      <c r="B13" s="1" t="s">
        <v>98</v>
      </c>
      <c r="C13" s="3" t="s">
        <v>98</v>
      </c>
      <c r="D13" s="3" t="s">
        <v>98</v>
      </c>
      <c r="E13" s="3" t="s">
        <v>98</v>
      </c>
      <c r="F13" s="3" t="s">
        <v>98</v>
      </c>
      <c r="G13" s="3" t="s">
        <v>98</v>
      </c>
      <c r="H13" s="6" t="s">
        <v>98</v>
      </c>
      <c r="I13" s="6" t="s">
        <v>98</v>
      </c>
      <c r="J13" s="6" t="s">
        <v>98</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B10" sqref="B10:J10"/>
    </sheetView>
  </sheetViews>
  <sheetFormatPr defaultRowHeight="15" x14ac:dyDescent="0.25"/>
  <cols>
    <col min="1" max="1" width="9.140625" style="1"/>
    <col min="2" max="2" width="18.42578125" style="1" customWidth="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40" t="str">
        <f>CONCATENATE(Key!D1,Key!A2," (",Key!B8,")")</f>
        <v>Aggregate Tariff, Action, and Risk Rates: Apricot (2012)</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1015</v>
      </c>
      <c r="C4" s="3">
        <v>10.651999999999999</v>
      </c>
      <c r="D4" s="3">
        <v>0</v>
      </c>
      <c r="E4" s="3">
        <v>0</v>
      </c>
      <c r="F4" s="3">
        <v>0</v>
      </c>
      <c r="G4" s="3">
        <v>0</v>
      </c>
      <c r="H4" s="6">
        <v>8.1735190037551624E-4</v>
      </c>
      <c r="I4" s="6">
        <v>0</v>
      </c>
      <c r="J4" s="6">
        <v>0</v>
      </c>
    </row>
    <row r="5" spans="1:10" x14ac:dyDescent="0.25">
      <c r="A5" s="1">
        <v>2</v>
      </c>
      <c r="B5" s="1" t="s">
        <v>99</v>
      </c>
      <c r="C5" s="3">
        <v>0</v>
      </c>
      <c r="D5" s="3">
        <v>0</v>
      </c>
      <c r="E5" s="3">
        <v>0</v>
      </c>
      <c r="F5" s="3">
        <v>0</v>
      </c>
      <c r="G5" s="3">
        <v>0</v>
      </c>
      <c r="H5" s="6">
        <v>0</v>
      </c>
      <c r="I5" s="6">
        <v>0</v>
      </c>
      <c r="J5" s="6">
        <v>0</v>
      </c>
    </row>
    <row r="6" spans="1:10" x14ac:dyDescent="0.25">
      <c r="A6" s="1">
        <v>3</v>
      </c>
      <c r="B6" s="1" t="s">
        <v>100</v>
      </c>
      <c r="C6" s="3">
        <v>1413.9960000000001</v>
      </c>
      <c r="D6" s="3">
        <v>2355.3380000000002</v>
      </c>
      <c r="E6" s="3">
        <v>1344.9079999999999</v>
      </c>
      <c r="F6" s="3">
        <v>1009.902</v>
      </c>
      <c r="G6" s="3">
        <v>0</v>
      </c>
      <c r="H6" s="6">
        <v>0</v>
      </c>
      <c r="I6" s="163" t="s">
        <v>1026</v>
      </c>
      <c r="J6" s="6">
        <v>0.2068645506446834</v>
      </c>
    </row>
    <row r="7" spans="1:10" x14ac:dyDescent="0.25">
      <c r="A7" s="1">
        <v>4</v>
      </c>
      <c r="B7" s="1" t="s">
        <v>106</v>
      </c>
      <c r="C7" s="3">
        <v>377.89600000000002</v>
      </c>
      <c r="D7" s="3">
        <v>335.49759999999998</v>
      </c>
      <c r="E7" s="3">
        <v>0</v>
      </c>
      <c r="F7" s="3">
        <v>335.49759999999998</v>
      </c>
      <c r="G7" s="3">
        <v>0</v>
      </c>
      <c r="H7" s="6">
        <v>6.4549349999999998E-4</v>
      </c>
      <c r="I7" s="6">
        <v>2.0195607912567318E-2</v>
      </c>
      <c r="J7" s="6">
        <v>2.0195607912567318E-2</v>
      </c>
    </row>
    <row r="8" spans="1:10" x14ac:dyDescent="0.25">
      <c r="A8" s="1">
        <v>5</v>
      </c>
      <c r="B8" s="1" t="s">
        <v>121</v>
      </c>
      <c r="C8" s="3">
        <v>0</v>
      </c>
      <c r="D8" s="3">
        <v>0</v>
      </c>
      <c r="E8" s="3">
        <v>0</v>
      </c>
      <c r="F8" s="3">
        <v>0</v>
      </c>
      <c r="G8" s="3">
        <v>0</v>
      </c>
      <c r="H8" s="6">
        <v>0</v>
      </c>
      <c r="I8" s="6">
        <v>0</v>
      </c>
      <c r="J8" s="6">
        <v>0</v>
      </c>
    </row>
    <row r="9" spans="1:10" x14ac:dyDescent="0.25">
      <c r="A9" s="1" t="s">
        <v>98</v>
      </c>
      <c r="B9" s="1" t="s">
        <v>98</v>
      </c>
      <c r="C9" s="3" t="s">
        <v>98</v>
      </c>
      <c r="D9" s="3" t="s">
        <v>98</v>
      </c>
      <c r="E9" s="3" t="s">
        <v>98</v>
      </c>
      <c r="F9" s="3" t="s">
        <v>98</v>
      </c>
      <c r="G9" s="3" t="s">
        <v>98</v>
      </c>
      <c r="H9" s="6" t="s">
        <v>98</v>
      </c>
      <c r="I9" s="6" t="s">
        <v>98</v>
      </c>
      <c r="J9" s="6" t="s">
        <v>98</v>
      </c>
    </row>
    <row r="10" spans="1:10" ht="42.75" customHeight="1" x14ac:dyDescent="0.25">
      <c r="A10" s="1" t="s">
        <v>98</v>
      </c>
      <c r="B10" s="131" t="s">
        <v>1027</v>
      </c>
      <c r="C10" s="131"/>
      <c r="D10" s="131"/>
      <c r="E10" s="131"/>
      <c r="F10" s="131"/>
      <c r="G10" s="131"/>
      <c r="H10" s="131"/>
      <c r="I10" s="131"/>
      <c r="J10" s="131"/>
    </row>
    <row r="11" spans="1:10" x14ac:dyDescent="0.25">
      <c r="A11" s="1" t="s">
        <v>98</v>
      </c>
      <c r="B11" s="1" t="s">
        <v>98</v>
      </c>
      <c r="C11" s="3" t="s">
        <v>98</v>
      </c>
      <c r="D11" s="3" t="s">
        <v>98</v>
      </c>
      <c r="E11" s="3" t="s">
        <v>98</v>
      </c>
      <c r="F11" s="3" t="s">
        <v>98</v>
      </c>
      <c r="G11" s="3" t="s">
        <v>98</v>
      </c>
      <c r="H11" s="6" t="s">
        <v>98</v>
      </c>
      <c r="I11" s="6" t="s">
        <v>98</v>
      </c>
      <c r="J11" s="6" t="s">
        <v>98</v>
      </c>
    </row>
    <row r="12" spans="1:10" x14ac:dyDescent="0.25">
      <c r="A12" s="1" t="s">
        <v>98</v>
      </c>
      <c r="B12" s="1" t="s">
        <v>98</v>
      </c>
      <c r="C12" s="3" t="s">
        <v>98</v>
      </c>
      <c r="D12" s="3" t="s">
        <v>98</v>
      </c>
      <c r="E12" s="3" t="s">
        <v>98</v>
      </c>
      <c r="F12" s="3" t="s">
        <v>98</v>
      </c>
      <c r="G12" s="3" t="s">
        <v>98</v>
      </c>
      <c r="H12" s="6" t="s">
        <v>98</v>
      </c>
      <c r="I12" s="6" t="s">
        <v>98</v>
      </c>
      <c r="J12" s="6" t="s">
        <v>98</v>
      </c>
    </row>
    <row r="13" spans="1:10" x14ac:dyDescent="0.25">
      <c r="A13" s="1" t="s">
        <v>98</v>
      </c>
      <c r="B13" s="1" t="s">
        <v>98</v>
      </c>
      <c r="C13" s="3" t="s">
        <v>98</v>
      </c>
      <c r="D13" s="3" t="s">
        <v>98</v>
      </c>
      <c r="E13" s="3" t="s">
        <v>98</v>
      </c>
      <c r="F13" s="3" t="s">
        <v>98</v>
      </c>
      <c r="G13" s="3" t="s">
        <v>98</v>
      </c>
      <c r="H13" s="6" t="s">
        <v>98</v>
      </c>
      <c r="I13" s="6" t="s">
        <v>98</v>
      </c>
      <c r="J13" s="6" t="s">
        <v>98</v>
      </c>
    </row>
    <row r="14" spans="1:10" x14ac:dyDescent="0.25">
      <c r="H14" s="6"/>
      <c r="I14" s="6"/>
      <c r="J14" s="6"/>
    </row>
    <row r="16" spans="1:10" x14ac:dyDescent="0.25">
      <c r="G16" s="1"/>
    </row>
    <row r="17" spans="7:7" x14ac:dyDescent="0.25">
      <c r="G17" s="1"/>
    </row>
  </sheetData>
  <mergeCells count="1">
    <mergeCell ref="B10:J10"/>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I6" sqref="I6"/>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40" t="str">
        <f>CONCATENATE(Key!D1,Key!A2," (",Key!B8,")")</f>
        <v>Aggregate Tariff, Action, and Risk Rates: Apricot (2012)</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1015</v>
      </c>
      <c r="C4" s="3">
        <v>12.760999999999999</v>
      </c>
      <c r="D4" s="3">
        <v>6.1150000000000002</v>
      </c>
      <c r="E4" s="3">
        <v>6.1150000000000002</v>
      </c>
      <c r="F4" s="3">
        <v>0</v>
      </c>
      <c r="G4" s="3">
        <v>0</v>
      </c>
      <c r="H4" s="6">
        <v>7.9223809304845025E-4</v>
      </c>
      <c r="I4" s="6">
        <v>0</v>
      </c>
      <c r="J4" s="6">
        <v>0</v>
      </c>
    </row>
    <row r="5" spans="1:10" x14ac:dyDescent="0.25">
      <c r="A5" s="1">
        <v>2</v>
      </c>
      <c r="B5" s="1" t="s">
        <v>99</v>
      </c>
      <c r="C5" s="3">
        <v>0</v>
      </c>
      <c r="D5" s="3">
        <v>0.124</v>
      </c>
      <c r="E5" s="3">
        <v>0</v>
      </c>
      <c r="F5" s="3">
        <v>0</v>
      </c>
      <c r="G5" s="3">
        <v>0.124</v>
      </c>
      <c r="H5" s="6">
        <v>0</v>
      </c>
      <c r="I5" s="6">
        <v>0</v>
      </c>
      <c r="J5" s="6">
        <v>0</v>
      </c>
    </row>
    <row r="6" spans="1:10" x14ac:dyDescent="0.25">
      <c r="A6" s="1">
        <v>3</v>
      </c>
      <c r="B6" s="1" t="s">
        <v>100</v>
      </c>
      <c r="C6" s="3">
        <v>2398.1979999999999</v>
      </c>
      <c r="D6" s="3">
        <v>2092.261</v>
      </c>
      <c r="E6" s="3">
        <v>2068.4670000000001</v>
      </c>
      <c r="F6" s="3">
        <v>5.9859999999999998</v>
      </c>
      <c r="G6" s="3">
        <v>0</v>
      </c>
      <c r="H6" s="6">
        <v>1.9516578000000001E-6</v>
      </c>
      <c r="I6" s="6">
        <v>6.308489170269025E-3</v>
      </c>
      <c r="J6" s="6">
        <v>0</v>
      </c>
    </row>
    <row r="7" spans="1:10" x14ac:dyDescent="0.25">
      <c r="A7" s="1">
        <v>4</v>
      </c>
      <c r="B7" s="1" t="s">
        <v>106</v>
      </c>
      <c r="C7" s="3">
        <v>186.916</v>
      </c>
      <c r="D7" s="3">
        <v>210.37799999999999</v>
      </c>
      <c r="E7" s="3">
        <v>42.335999999999999</v>
      </c>
      <c r="F7" s="3">
        <v>168.042</v>
      </c>
      <c r="G7" s="3">
        <v>0</v>
      </c>
      <c r="H7" s="6">
        <v>3.8657040000000001E-4</v>
      </c>
      <c r="I7" s="6">
        <v>5.2971414264924663E-3</v>
      </c>
      <c r="J7" s="6">
        <v>5.2971414264924663E-3</v>
      </c>
    </row>
    <row r="8" spans="1:10" x14ac:dyDescent="0.25">
      <c r="A8" s="1">
        <v>5</v>
      </c>
      <c r="B8" s="1" t="s">
        <v>121</v>
      </c>
      <c r="C8" s="3">
        <v>3.4369999999999998</v>
      </c>
      <c r="D8" s="3">
        <v>0</v>
      </c>
      <c r="E8" s="3">
        <v>0</v>
      </c>
      <c r="F8" s="3">
        <v>0</v>
      </c>
      <c r="G8" s="3">
        <v>0</v>
      </c>
      <c r="H8" s="6">
        <v>3.1073590000000001E-4</v>
      </c>
      <c r="I8" s="6">
        <v>0</v>
      </c>
      <c r="J8" s="6">
        <v>0</v>
      </c>
    </row>
    <row r="9" spans="1:10" x14ac:dyDescent="0.25">
      <c r="A9" s="1" t="s">
        <v>98</v>
      </c>
      <c r="B9" s="1" t="s">
        <v>98</v>
      </c>
      <c r="C9" s="3" t="s">
        <v>98</v>
      </c>
      <c r="D9" s="3" t="s">
        <v>98</v>
      </c>
      <c r="E9" s="3" t="s">
        <v>98</v>
      </c>
      <c r="F9" s="3" t="s">
        <v>98</v>
      </c>
      <c r="G9" s="3" t="s">
        <v>98</v>
      </c>
      <c r="H9" s="6" t="s">
        <v>98</v>
      </c>
      <c r="I9" s="6" t="s">
        <v>98</v>
      </c>
      <c r="J9" s="6" t="s">
        <v>98</v>
      </c>
    </row>
    <row r="10" spans="1:10" x14ac:dyDescent="0.25">
      <c r="A10" s="1" t="s">
        <v>98</v>
      </c>
      <c r="B10" s="1" t="s">
        <v>98</v>
      </c>
      <c r="C10" s="3" t="s">
        <v>98</v>
      </c>
      <c r="D10" s="3" t="s">
        <v>98</v>
      </c>
      <c r="E10" s="3" t="s">
        <v>98</v>
      </c>
      <c r="F10" s="3" t="s">
        <v>98</v>
      </c>
      <c r="G10" s="3" t="s">
        <v>98</v>
      </c>
      <c r="H10" s="6" t="s">
        <v>98</v>
      </c>
      <c r="I10" s="6" t="s">
        <v>98</v>
      </c>
      <c r="J10" s="6" t="s">
        <v>98</v>
      </c>
    </row>
    <row r="11" spans="1:10" x14ac:dyDescent="0.25">
      <c r="A11" s="1" t="s">
        <v>98</v>
      </c>
      <c r="B11" s="1" t="s">
        <v>98</v>
      </c>
      <c r="C11" s="3" t="s">
        <v>98</v>
      </c>
      <c r="D11" s="3" t="s">
        <v>98</v>
      </c>
      <c r="E11" s="3" t="s">
        <v>98</v>
      </c>
      <c r="F11" s="3" t="s">
        <v>98</v>
      </c>
      <c r="G11" s="3" t="s">
        <v>98</v>
      </c>
      <c r="H11" s="6" t="s">
        <v>98</v>
      </c>
      <c r="I11" s="6" t="s">
        <v>98</v>
      </c>
      <c r="J11" s="6" t="s">
        <v>98</v>
      </c>
    </row>
    <row r="12" spans="1:10" x14ac:dyDescent="0.25">
      <c r="A12" s="1" t="s">
        <v>98</v>
      </c>
      <c r="B12" s="1" t="s">
        <v>98</v>
      </c>
      <c r="C12" s="3" t="s">
        <v>98</v>
      </c>
      <c r="D12" s="3" t="s">
        <v>98</v>
      </c>
      <c r="E12" s="3" t="s">
        <v>98</v>
      </c>
      <c r="F12" s="3" t="s">
        <v>98</v>
      </c>
      <c r="G12" s="3" t="s">
        <v>98</v>
      </c>
      <c r="H12" s="6" t="s">
        <v>98</v>
      </c>
      <c r="I12" s="6" t="s">
        <v>98</v>
      </c>
      <c r="J12" s="6" t="s">
        <v>98</v>
      </c>
    </row>
    <row r="13" spans="1:10" x14ac:dyDescent="0.25">
      <c r="A13" s="1" t="s">
        <v>98</v>
      </c>
      <c r="B13" s="1" t="s">
        <v>98</v>
      </c>
      <c r="C13" s="3" t="s">
        <v>98</v>
      </c>
      <c r="D13" s="3" t="s">
        <v>98</v>
      </c>
      <c r="E13" s="3" t="s">
        <v>98</v>
      </c>
      <c r="F13" s="3" t="s">
        <v>98</v>
      </c>
      <c r="G13" s="3" t="s">
        <v>98</v>
      </c>
      <c r="H13" s="6" t="s">
        <v>98</v>
      </c>
      <c r="I13" s="6" t="s">
        <v>98</v>
      </c>
      <c r="J13" s="6" t="s">
        <v>98</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36</vt:i4>
      </vt:variant>
      <vt:variant>
        <vt:lpstr>Charts</vt:lpstr>
      </vt:variant>
      <vt:variant>
        <vt:i4>4</vt:i4>
      </vt:variant>
    </vt:vector>
  </HeadingPairs>
  <TitlesOfParts>
    <vt:vector size="40" baseType="lpstr">
      <vt:lpstr>Data for Charts</vt:lpstr>
      <vt:lpstr>Key</vt:lpstr>
      <vt:lpstr>Table of Contents</vt:lpstr>
      <vt:lpstr>Summary of Production and Trade</vt:lpstr>
      <vt:lpstr>Dummy1</vt:lpstr>
      <vt:lpstr>Tariff, Action, Risk (2006-13)</vt:lpstr>
      <vt:lpstr>Tariff, Action, Risk (2006)</vt:lpstr>
      <vt:lpstr>Tariff, Action, Risk (2007)</vt:lpstr>
      <vt:lpstr>Tariff, Action, Risk (2008)</vt:lpstr>
      <vt:lpstr>Tariff, Action, Risk (2009)</vt:lpstr>
      <vt:lpstr>Tariff, Action, Risk (2010)</vt:lpstr>
      <vt:lpstr>Tariff, Action, Risk (2011)</vt:lpstr>
      <vt:lpstr>Tariff, Action, Risk (2012)</vt:lpstr>
      <vt:lpstr>Tariff, Action, Risk (2013)</vt:lpstr>
      <vt:lpstr>Action Rates (2006-13)</vt:lpstr>
      <vt:lpstr>Action Rates (2006)</vt:lpstr>
      <vt:lpstr>Action Rates (2007)</vt:lpstr>
      <vt:lpstr>Action Rates (2008)</vt:lpstr>
      <vt:lpstr>Action Rates (2009)</vt:lpstr>
      <vt:lpstr>Action Rates (2010)</vt:lpstr>
      <vt:lpstr>Action Rates (2011)</vt:lpstr>
      <vt:lpstr>Action Rates (2012)</vt:lpstr>
      <vt:lpstr>Action Rates (2013)</vt:lpstr>
      <vt:lpstr>Risk Rates (2006-13)</vt:lpstr>
      <vt:lpstr>Risk Rates (2006)</vt:lpstr>
      <vt:lpstr>Risk Rates (2007)</vt:lpstr>
      <vt:lpstr>Risk Rates (2008)</vt:lpstr>
      <vt:lpstr>Risk Rates (2009)</vt:lpstr>
      <vt:lpstr>Risk Rates (2010)</vt:lpstr>
      <vt:lpstr>Risk Rates (2011)</vt:lpstr>
      <vt:lpstr>Risk Rates (2012)</vt:lpstr>
      <vt:lpstr>Risk Rates (2013)</vt:lpstr>
      <vt:lpstr>Import Regs (2014)</vt:lpstr>
      <vt:lpstr>Notes on Regulation</vt:lpstr>
      <vt:lpstr>Notes on Statistics</vt:lpstr>
      <vt:lpstr>Commodity Name Concordance</vt:lpstr>
      <vt:lpstr>Top 10 Producers (Volume)</vt:lpstr>
      <vt:lpstr>Top 10 Exporters (Value)</vt:lpstr>
      <vt:lpstr>Top 10 Exporters (Volume)</vt:lpstr>
      <vt:lpstr>US Import Share (Volume)</vt:lpstr>
    </vt:vector>
  </TitlesOfParts>
  <Manager>Peyton.Ferrier@usda.gov</Manager>
  <Company>USDA-ERS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U.S. Phytosanitary Regulation of Apricot Imports</dc:title>
  <dc:subject>Phytosanitary Regulation: Apricot</dc:subject>
  <dc:creator>PFERRIER@ers.usda.gov</dc:creator>
  <cp:lastModifiedBy>WIN31TONT40</cp:lastModifiedBy>
  <cp:lastPrinted>2014-08-01T19:06:16Z</cp:lastPrinted>
  <dcterms:created xsi:type="dcterms:W3CDTF">2014-08-01T17:40:24Z</dcterms:created>
  <dcterms:modified xsi:type="dcterms:W3CDTF">2015-05-16T02:20:26Z</dcterms:modified>
  <cp:category>Phytosanitary Regulation</cp:category>
  <cp:contentStatus>Posted January 2015</cp:contentStatus>
</cp:coreProperties>
</file>