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J:\FADS\2010\2020\FINAL FILES\Fruits_21\"/>
    </mc:Choice>
  </mc:AlternateContent>
  <xr:revisionPtr revIDLastSave="0" documentId="13_ncr:1_{89DEA3C6-F082-4B34-B11D-573DDB218D7D}" xr6:coauthVersionLast="47" xr6:coauthVersionMax="47" xr10:uidLastSave="{00000000-0000-0000-0000-000000000000}"/>
  <bookViews>
    <workbookView xWindow="-108" yWindow="-108" windowWidth="23256" windowHeight="13176" tabRatio="828" xr2:uid="{00000000-000D-0000-FFFF-FFFF00000000}"/>
  </bookViews>
  <sheets>
    <sheet name="TableOfContents" sheetId="41" r:id="rId1"/>
    <sheet name="Total" sheetId="34" r:id="rId2"/>
    <sheet name="Citrus" sheetId="8" r:id="rId3"/>
    <sheet name="Oranges" sheetId="2" r:id="rId4"/>
    <sheet name="Tangerines" sheetId="4" r:id="rId5"/>
    <sheet name="Grapefruit" sheetId="5" r:id="rId6"/>
    <sheet name="Lemons" sheetId="6" r:id="rId7"/>
    <sheet name="Limes" sheetId="7" r:id="rId8"/>
    <sheet name="Noncitrus" sheetId="33" r:id="rId9"/>
    <sheet name="Apples" sheetId="9" r:id="rId10"/>
    <sheet name="Apricots" sheetId="10" r:id="rId11"/>
    <sheet name="Avocados" sheetId="42" r:id="rId12"/>
    <sheet name="Bananas" sheetId="12" r:id="rId13"/>
    <sheet name="Blackberries" sheetId="30" r:id="rId14"/>
    <sheet name="Blueberries" sheetId="31" r:id="rId15"/>
    <sheet name="Cantaloupe" sheetId="28" r:id="rId16"/>
    <sheet name="Cherries" sheetId="13" r:id="rId17"/>
    <sheet name="Cranberries" sheetId="14" r:id="rId18"/>
    <sheet name="Dates" sheetId="15" r:id="rId19"/>
    <sheet name="Figs" sheetId="16" r:id="rId20"/>
    <sheet name="Grapes" sheetId="17" r:id="rId21"/>
    <sheet name="Honeydew" sheetId="29" r:id="rId22"/>
    <sheet name="Kiwi" sheetId="18" r:id="rId23"/>
    <sheet name="Mangoes" sheetId="19" r:id="rId24"/>
    <sheet name="Olives" sheetId="20" r:id="rId25"/>
    <sheet name="Papayas" sheetId="21" r:id="rId26"/>
    <sheet name="Peaches" sheetId="22" r:id="rId27"/>
    <sheet name="Pears" sheetId="23" r:id="rId28"/>
    <sheet name="Pineapple" sheetId="24" r:id="rId29"/>
    <sheet name="Plums" sheetId="25" r:id="rId30"/>
    <sheet name="Raspberries" sheetId="32" r:id="rId31"/>
    <sheet name="Strawberries" sheetId="26" r:id="rId32"/>
    <sheet name="Watermelon" sheetId="27" r:id="rId3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3" i="34" l="1"/>
  <c r="D54" i="34"/>
  <c r="D55" i="34"/>
  <c r="D56" i="34"/>
  <c r="E54" i="34"/>
  <c r="E55" i="34"/>
  <c r="E56" i="34"/>
  <c r="F54" i="34"/>
  <c r="F55" i="34"/>
  <c r="F56" i="34"/>
  <c r="G53" i="34"/>
  <c r="G54" i="34"/>
  <c r="G55" i="34"/>
  <c r="G56" i="34"/>
  <c r="I53" i="34"/>
  <c r="I54" i="34"/>
  <c r="I55" i="34"/>
  <c r="I56" i="34"/>
  <c r="H53" i="34"/>
  <c r="H54" i="34"/>
  <c r="H55" i="34"/>
  <c r="H56" i="34"/>
  <c r="E52" i="33"/>
  <c r="D52" i="33" s="1"/>
  <c r="E53" i="33"/>
  <c r="D53" i="33" s="1"/>
  <c r="E54" i="33"/>
  <c r="D54" i="33" s="1"/>
  <c r="E55" i="33"/>
  <c r="E56" i="33"/>
  <c r="D55" i="33"/>
  <c r="D56" i="33"/>
  <c r="C54" i="33"/>
  <c r="C54" i="34" s="1"/>
  <c r="B54" i="34" s="1"/>
  <c r="C55" i="33"/>
  <c r="C55" i="34" s="1"/>
  <c r="B55" i="34" s="1"/>
  <c r="C56" i="33"/>
  <c r="C56" i="34" s="1"/>
  <c r="B56" i="34" s="1"/>
  <c r="I55" i="33"/>
  <c r="I56" i="33"/>
  <c r="H55" i="33"/>
  <c r="H56" i="33"/>
  <c r="B54" i="27"/>
  <c r="B55" i="27"/>
  <c r="B54" i="26"/>
  <c r="B55" i="26"/>
  <c r="B54" i="32"/>
  <c r="B55" i="32"/>
  <c r="D54" i="25"/>
  <c r="D55" i="25"/>
  <c r="B55" i="25" s="1"/>
  <c r="D56" i="25"/>
  <c r="B56" i="25" s="1"/>
  <c r="D54" i="24"/>
  <c r="B54" i="24" s="1"/>
  <c r="D55" i="24"/>
  <c r="B55" i="24" s="1"/>
  <c r="D56" i="24"/>
  <c r="B56" i="24" s="1"/>
  <c r="D53" i="23"/>
  <c r="D54" i="23"/>
  <c r="D55" i="23"/>
  <c r="B55" i="23" s="1"/>
  <c r="D56" i="23"/>
  <c r="B56" i="23" s="1"/>
  <c r="D55" i="22"/>
  <c r="D56" i="22"/>
  <c r="B55" i="22"/>
  <c r="B56" i="22"/>
  <c r="B53" i="21"/>
  <c r="B54" i="21"/>
  <c r="B55" i="21"/>
  <c r="D51" i="20"/>
  <c r="D52" i="20"/>
  <c r="D53" i="20"/>
  <c r="D54" i="20"/>
  <c r="D55" i="20"/>
  <c r="B53" i="19"/>
  <c r="B54" i="19"/>
  <c r="B55" i="19"/>
  <c r="B53" i="18"/>
  <c r="B54" i="18"/>
  <c r="B55" i="18"/>
  <c r="B17" i="18"/>
  <c r="B18" i="18"/>
  <c r="B19" i="18"/>
  <c r="B20" i="18"/>
  <c r="B21" i="18"/>
  <c r="B22" i="18"/>
  <c r="B23" i="18"/>
  <c r="B24" i="18"/>
  <c r="B25" i="18"/>
  <c r="B26" i="18"/>
  <c r="B27" i="18"/>
  <c r="B28" i="18"/>
  <c r="B29" i="18"/>
  <c r="B30" i="18"/>
  <c r="B31" i="18"/>
  <c r="B32" i="18"/>
  <c r="B33" i="18"/>
  <c r="B34" i="18"/>
  <c r="B35" i="18"/>
  <c r="B36" i="18"/>
  <c r="B37" i="18"/>
  <c r="B38" i="18"/>
  <c r="B39" i="18"/>
  <c r="B40" i="18"/>
  <c r="B41" i="18"/>
  <c r="B42" i="18"/>
  <c r="B43" i="18"/>
  <c r="B44" i="18"/>
  <c r="B45" i="18"/>
  <c r="B46" i="18"/>
  <c r="B47" i="18"/>
  <c r="B48" i="18"/>
  <c r="B49" i="18"/>
  <c r="B50" i="18"/>
  <c r="B51" i="18"/>
  <c r="B52" i="18"/>
  <c r="B16" i="18"/>
  <c r="B54" i="29"/>
  <c r="B55" i="29"/>
  <c r="D54" i="17"/>
  <c r="D55" i="17"/>
  <c r="B55" i="17" s="1"/>
  <c r="D56" i="17"/>
  <c r="B56" i="17" s="1"/>
  <c r="D54" i="16"/>
  <c r="D55" i="16"/>
  <c r="D54" i="15"/>
  <c r="D55" i="15"/>
  <c r="B54" i="14"/>
  <c r="B55" i="14"/>
  <c r="B55" i="13"/>
  <c r="B56" i="13"/>
  <c r="D55" i="13"/>
  <c r="D56" i="13"/>
  <c r="B54" i="28"/>
  <c r="B55" i="28"/>
  <c r="B54" i="31"/>
  <c r="B55" i="31"/>
  <c r="B54" i="12"/>
  <c r="B55" i="12"/>
  <c r="B54" i="42"/>
  <c r="B55" i="42"/>
  <c r="B56" i="10"/>
  <c r="D55" i="10"/>
  <c r="B55" i="10" s="1"/>
  <c r="D56" i="10"/>
  <c r="D55" i="9"/>
  <c r="B55" i="9" s="1"/>
  <c r="D56" i="9"/>
  <c r="B56" i="9" s="1"/>
  <c r="D55" i="8"/>
  <c r="D56" i="8"/>
  <c r="C55" i="8"/>
  <c r="C56" i="8"/>
  <c r="B55" i="8"/>
  <c r="B56" i="8"/>
  <c r="D55" i="7"/>
  <c r="D56" i="7"/>
  <c r="D55" i="6"/>
  <c r="D56" i="6"/>
  <c r="D54" i="5"/>
  <c r="D55" i="5"/>
  <c r="D56" i="5"/>
  <c r="D55" i="4"/>
  <c r="D56" i="4"/>
  <c r="D4" i="4"/>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2"/>
  <c r="D56" i="2"/>
  <c r="B4" i="31"/>
  <c r="B5" i="31"/>
  <c r="B6" i="31"/>
  <c r="B7" i="31"/>
  <c r="B8" i="31"/>
  <c r="B9" i="31"/>
  <c r="B10" i="31"/>
  <c r="B11" i="31"/>
  <c r="B12" i="31"/>
  <c r="B13" i="31"/>
  <c r="B14" i="31"/>
  <c r="B15" i="31"/>
  <c r="B16" i="31"/>
  <c r="B17" i="31"/>
  <c r="B18" i="31"/>
  <c r="B19" i="31"/>
  <c r="B20" i="31"/>
  <c r="B21" i="31"/>
  <c r="B22" i="31"/>
  <c r="B23" i="31"/>
  <c r="B24" i="31"/>
  <c r="B25" i="31"/>
  <c r="B26" i="31"/>
  <c r="B27" i="31"/>
  <c r="B28" i="31"/>
  <c r="B29" i="31"/>
  <c r="B30" i="31"/>
  <c r="B31" i="31"/>
  <c r="B32" i="31"/>
  <c r="B33" i="31"/>
  <c r="B34" i="31"/>
  <c r="B35" i="31"/>
  <c r="B36" i="31"/>
  <c r="B37" i="31"/>
  <c r="B38" i="31"/>
  <c r="B39" i="31"/>
  <c r="B40" i="31"/>
  <c r="B41" i="31"/>
  <c r="B42" i="31"/>
  <c r="B43" i="31"/>
  <c r="B44" i="31"/>
  <c r="B45" i="31"/>
  <c r="B46" i="31"/>
  <c r="B47" i="31"/>
  <c r="B48" i="31"/>
  <c r="B49" i="31"/>
  <c r="B50" i="31"/>
  <c r="B51" i="31"/>
  <c r="B52" i="31"/>
  <c r="B53" i="31"/>
  <c r="B55" i="33" l="1"/>
  <c r="B54" i="33"/>
  <c r="B56" i="33"/>
  <c r="D54" i="2"/>
  <c r="C54" i="8"/>
  <c r="I54" i="33"/>
  <c r="D54" i="9"/>
  <c r="H54" i="33"/>
  <c r="D54" i="13"/>
  <c r="D53" i="15"/>
  <c r="D53" i="16"/>
  <c r="D54" i="22"/>
  <c r="B54" i="22" s="1"/>
  <c r="D52" i="15"/>
  <c r="D53" i="22"/>
  <c r="D53" i="24"/>
  <c r="D53" i="25"/>
  <c r="D52" i="16"/>
  <c r="I53" i="33"/>
  <c r="D7" i="20"/>
  <c r="D42" i="23"/>
  <c r="D52" i="24"/>
  <c r="B52" i="24" s="1"/>
  <c r="D52" i="23"/>
  <c r="D52" i="22"/>
  <c r="D51" i="15"/>
  <c r="B51" i="30"/>
  <c r="I52" i="33"/>
  <c r="I52" i="34" s="1"/>
  <c r="I51" i="33"/>
  <c r="I51" i="34" s="1"/>
  <c r="C49" i="8"/>
  <c r="I6" i="33"/>
  <c r="I6" i="34" s="1"/>
  <c r="I7" i="33"/>
  <c r="I7" i="34" s="1"/>
  <c r="I8" i="33"/>
  <c r="I8" i="34" s="1"/>
  <c r="I9" i="33"/>
  <c r="I9" i="34"/>
  <c r="I10" i="33"/>
  <c r="I10" i="34" s="1"/>
  <c r="I11" i="33"/>
  <c r="I11" i="34" s="1"/>
  <c r="I12" i="33"/>
  <c r="I12" i="34" s="1"/>
  <c r="I13" i="33"/>
  <c r="I13" i="34" s="1"/>
  <c r="I14" i="33"/>
  <c r="I14" i="34"/>
  <c r="I15" i="33"/>
  <c r="I15" i="34" s="1"/>
  <c r="I16" i="33"/>
  <c r="I16" i="34" s="1"/>
  <c r="I18" i="33"/>
  <c r="I18" i="34" s="1"/>
  <c r="I20" i="33"/>
  <c r="I20" i="34" s="1"/>
  <c r="I21" i="33"/>
  <c r="I21" i="34" s="1"/>
  <c r="I23" i="33"/>
  <c r="I23" i="34" s="1"/>
  <c r="I24" i="33"/>
  <c r="I24" i="34" s="1"/>
  <c r="I25" i="33"/>
  <c r="I25" i="34" s="1"/>
  <c r="I26" i="33"/>
  <c r="I26" i="34" s="1"/>
  <c r="I27" i="33"/>
  <c r="I27" i="34" s="1"/>
  <c r="I28" i="33"/>
  <c r="I28" i="34" s="1"/>
  <c r="I29" i="33"/>
  <c r="I29" i="34" s="1"/>
  <c r="I31" i="33"/>
  <c r="I31" i="34" s="1"/>
  <c r="I32" i="33"/>
  <c r="I32" i="34" s="1"/>
  <c r="I33" i="33"/>
  <c r="I33" i="34" s="1"/>
  <c r="I34" i="33"/>
  <c r="I34" i="34" s="1"/>
  <c r="I35" i="33"/>
  <c r="I35" i="34" s="1"/>
  <c r="I36" i="33"/>
  <c r="I36" i="34" s="1"/>
  <c r="I37" i="33"/>
  <c r="I37" i="34" s="1"/>
  <c r="I38" i="33"/>
  <c r="I38" i="34" s="1"/>
  <c r="I39" i="33"/>
  <c r="I39" i="34" s="1"/>
  <c r="I40" i="33"/>
  <c r="I40" i="34" s="1"/>
  <c r="I41" i="33"/>
  <c r="I41" i="34" s="1"/>
  <c r="I42" i="33"/>
  <c r="I42" i="34" s="1"/>
  <c r="I43" i="33"/>
  <c r="I43" i="34" s="1"/>
  <c r="I44" i="33"/>
  <c r="I44" i="34" s="1"/>
  <c r="I45" i="33"/>
  <c r="I45" i="34" s="1"/>
  <c r="I47" i="33"/>
  <c r="I47" i="34" s="1"/>
  <c r="I48" i="33"/>
  <c r="I48" i="34" s="1"/>
  <c r="I49" i="33"/>
  <c r="I49" i="34" s="1"/>
  <c r="I5" i="33"/>
  <c r="I5" i="34" s="1"/>
  <c r="C47" i="8"/>
  <c r="B19" i="32"/>
  <c r="B21" i="32"/>
  <c r="D7" i="25"/>
  <c r="D17" i="25"/>
  <c r="B17" i="25" s="1"/>
  <c r="H17" i="33"/>
  <c r="H17" i="34" s="1"/>
  <c r="D18" i="23"/>
  <c r="B18" i="23" s="1"/>
  <c r="C38" i="8"/>
  <c r="F39" i="34" s="1"/>
  <c r="C40" i="8"/>
  <c r="F41" i="34" s="1"/>
  <c r="C8" i="8"/>
  <c r="C10" i="8"/>
  <c r="F11" i="34" s="1"/>
  <c r="C22" i="8"/>
  <c r="F23" i="34" s="1"/>
  <c r="C34" i="8"/>
  <c r="F35" i="34" s="1"/>
  <c r="C44" i="8"/>
  <c r="C4" i="8"/>
  <c r="C16" i="8"/>
  <c r="C26" i="8"/>
  <c r="C37" i="8"/>
  <c r="F38" i="34" s="1"/>
  <c r="D15" i="25"/>
  <c r="D19" i="22"/>
  <c r="B19" i="22" s="1"/>
  <c r="D24" i="16"/>
  <c r="D23" i="16"/>
  <c r="D20" i="16"/>
  <c r="D19" i="16"/>
  <c r="D18" i="16"/>
  <c r="D17" i="16"/>
  <c r="D16" i="16"/>
  <c r="D14" i="16"/>
  <c r="D13" i="16"/>
  <c r="D12" i="16"/>
  <c r="D11" i="16"/>
  <c r="D10" i="16"/>
  <c r="D7" i="16"/>
  <c r="D6" i="16"/>
  <c r="D5" i="16"/>
  <c r="D4" i="16"/>
  <c r="D24" i="15"/>
  <c r="D23" i="15"/>
  <c r="D22" i="15"/>
  <c r="D21" i="15"/>
  <c r="D20" i="15"/>
  <c r="D19" i="15"/>
  <c r="D18" i="15"/>
  <c r="D17" i="15"/>
  <c r="D16" i="15"/>
  <c r="D15" i="15"/>
  <c r="D14" i="15"/>
  <c r="D13" i="15"/>
  <c r="D12" i="15"/>
  <c r="D11" i="15"/>
  <c r="D9" i="15"/>
  <c r="D8" i="15"/>
  <c r="D7" i="15"/>
  <c r="D6" i="15"/>
  <c r="D4" i="15"/>
  <c r="C15" i="8"/>
  <c r="B40" i="14"/>
  <c r="C36" i="8"/>
  <c r="F37" i="34" s="1"/>
  <c r="C28" i="8"/>
  <c r="F29" i="34" s="1"/>
  <c r="C31" i="8"/>
  <c r="F32" i="34" s="1"/>
  <c r="C27" i="8"/>
  <c r="F28" i="34" s="1"/>
  <c r="B44" i="14"/>
  <c r="C17" i="8"/>
  <c r="C11" i="8"/>
  <c r="C21" i="8"/>
  <c r="D32" i="7"/>
  <c r="C42" i="8"/>
  <c r="F43" i="34" s="1"/>
  <c r="D8" i="16"/>
  <c r="D19" i="24"/>
  <c r="B19" i="24" s="1"/>
  <c r="D15" i="24"/>
  <c r="B15" i="24" s="1"/>
  <c r="D49" i="9"/>
  <c r="D9" i="13"/>
  <c r="B9" i="13" s="1"/>
  <c r="B37" i="30"/>
  <c r="G30" i="34"/>
  <c r="D7" i="13"/>
  <c r="B7" i="13" s="1"/>
  <c r="D47" i="13"/>
  <c r="B47" i="13" s="1"/>
  <c r="D29" i="13"/>
  <c r="B29" i="13" s="1"/>
  <c r="D42" i="20"/>
  <c r="D30" i="10"/>
  <c r="D27" i="15"/>
  <c r="D38" i="20"/>
  <c r="D50" i="23"/>
  <c r="D15" i="23"/>
  <c r="D13" i="20"/>
  <c r="D32" i="20"/>
  <c r="D19" i="23"/>
  <c r="D15" i="17"/>
  <c r="B15" i="17" s="1"/>
  <c r="D33" i="16"/>
  <c r="D13" i="23"/>
  <c r="D26" i="10"/>
  <c r="D23" i="25"/>
  <c r="D20" i="20"/>
  <c r="B9" i="32"/>
  <c r="B36" i="30"/>
  <c r="D26" i="22"/>
  <c r="H48" i="33"/>
  <c r="H48" i="34" s="1"/>
  <c r="B28" i="30"/>
  <c r="H24" i="33"/>
  <c r="D6" i="20"/>
  <c r="D25" i="25"/>
  <c r="B25" i="25" s="1"/>
  <c r="H20" i="33"/>
  <c r="H20" i="34" s="1"/>
  <c r="D36" i="24"/>
  <c r="B36" i="24" s="1"/>
  <c r="D14" i="25"/>
  <c r="D51" i="23"/>
  <c r="D21" i="25"/>
  <c r="B21" i="25" s="1"/>
  <c r="D34" i="24"/>
  <c r="B34" i="24" s="1"/>
  <c r="D43" i="16"/>
  <c r="D22" i="17"/>
  <c r="D49" i="16"/>
  <c r="D8" i="20"/>
  <c r="E30" i="33"/>
  <c r="E30" i="34" s="1"/>
  <c r="D48" i="20"/>
  <c r="D29" i="20"/>
  <c r="D8" i="25"/>
  <c r="D25" i="16"/>
  <c r="H14" i="33"/>
  <c r="H14" i="34" s="1"/>
  <c r="H9" i="33"/>
  <c r="H9" i="34" s="1"/>
  <c r="D43" i="15"/>
  <c r="D10" i="10"/>
  <c r="B10" i="30"/>
  <c r="B33" i="30"/>
  <c r="D41" i="16"/>
  <c r="B35" i="30"/>
  <c r="G35" i="34"/>
  <c r="B27" i="30"/>
  <c r="B20" i="30"/>
  <c r="B46" i="30"/>
  <c r="B41" i="30"/>
  <c r="B7" i="30"/>
  <c r="G46" i="34"/>
  <c r="D31" i="15"/>
  <c r="H47" i="33"/>
  <c r="B34" i="30"/>
  <c r="B17" i="30"/>
  <c r="B8" i="32"/>
  <c r="B39" i="30"/>
  <c r="B30" i="30"/>
  <c r="B40" i="30"/>
  <c r="D21" i="10"/>
  <c r="D13" i="22"/>
  <c r="B20" i="32"/>
  <c r="B25" i="30"/>
  <c r="D39" i="13"/>
  <c r="B12" i="30"/>
  <c r="B7" i="32"/>
  <c r="B14" i="30"/>
  <c r="D37" i="15"/>
  <c r="D27" i="16"/>
  <c r="B38" i="30"/>
  <c r="B5" i="32"/>
  <c r="B26" i="30"/>
  <c r="D16" i="24"/>
  <c r="B16" i="24" s="1"/>
  <c r="D15" i="13"/>
  <c r="D30" i="24"/>
  <c r="B30" i="24" s="1"/>
  <c r="G5" i="34"/>
  <c r="D18" i="9"/>
  <c r="D50" i="24"/>
  <c r="D33" i="25"/>
  <c r="D23" i="24"/>
  <c r="D34" i="15"/>
  <c r="D47" i="25"/>
  <c r="D8" i="9"/>
  <c r="D23" i="9"/>
  <c r="D23" i="13"/>
  <c r="D20" i="13"/>
  <c r="D41" i="13"/>
  <c r="D25" i="15"/>
  <c r="H10" i="33"/>
  <c r="H10" i="34" s="1"/>
  <c r="D40" i="15"/>
  <c r="H12" i="33"/>
  <c r="H12" i="34" s="1"/>
  <c r="D29" i="16"/>
  <c r="D34" i="9"/>
  <c r="D19" i="17"/>
  <c r="D4" i="20"/>
  <c r="B12" i="32"/>
  <c r="D38" i="16"/>
  <c r="D33" i="20"/>
  <c r="D46" i="23"/>
  <c r="D50" i="20"/>
  <c r="D50" i="15"/>
  <c r="D47" i="20"/>
  <c r="D42" i="9"/>
  <c r="D14" i="17"/>
  <c r="B14" i="17" s="1"/>
  <c r="G27" i="34"/>
  <c r="D27" i="20"/>
  <c r="D39" i="16"/>
  <c r="D23" i="23"/>
  <c r="B23" i="23" s="1"/>
  <c r="D39" i="22"/>
  <c r="D33" i="22"/>
  <c r="D48" i="15"/>
  <c r="D35" i="16"/>
  <c r="D46" i="16"/>
  <c r="D33" i="15"/>
  <c r="B5" i="30"/>
  <c r="D36" i="22"/>
  <c r="D19" i="10"/>
  <c r="B19" i="10" s="1"/>
  <c r="B18" i="32"/>
  <c r="D31" i="17"/>
  <c r="B31" i="17" s="1"/>
  <c r="D25" i="9"/>
  <c r="D25" i="13"/>
  <c r="D12" i="10"/>
  <c r="D25" i="23"/>
  <c r="D48" i="10"/>
  <c r="D29" i="17"/>
  <c r="B29" i="17" s="1"/>
  <c r="D43" i="10"/>
  <c r="B43" i="10" s="1"/>
  <c r="D44" i="23"/>
  <c r="D21" i="17"/>
  <c r="B21" i="17" s="1"/>
  <c r="D48" i="24"/>
  <c r="D40" i="16"/>
  <c r="D31" i="25"/>
  <c r="D51" i="9"/>
  <c r="G51" i="34"/>
  <c r="D49" i="15"/>
  <c r="B50" i="30"/>
  <c r="H39" i="33"/>
  <c r="H39" i="34" s="1"/>
  <c r="D42" i="17"/>
  <c r="B42" i="17" s="1"/>
  <c r="G33" i="34"/>
  <c r="D31" i="20"/>
  <c r="D34" i="20"/>
  <c r="D45" i="23"/>
  <c r="D11" i="24"/>
  <c r="D30" i="16"/>
  <c r="D12" i="22"/>
  <c r="B12" i="22" s="1"/>
  <c r="D42" i="22"/>
  <c r="G29" i="34"/>
  <c r="D47" i="22"/>
  <c r="D47" i="10"/>
  <c r="D44" i="16"/>
  <c r="D21" i="22"/>
  <c r="D47" i="24"/>
  <c r="D51" i="10"/>
  <c r="B51" i="10" s="1"/>
  <c r="D15" i="22"/>
  <c r="B15" i="22" s="1"/>
  <c r="D10" i="23"/>
  <c r="B10" i="23" s="1"/>
  <c r="D38" i="23"/>
  <c r="B38" i="23" s="1"/>
  <c r="D38" i="10"/>
  <c r="D47" i="17"/>
  <c r="G7" i="34"/>
  <c r="D20" i="17"/>
  <c r="D9" i="22"/>
  <c r="D45" i="16"/>
  <c r="D12" i="9"/>
  <c r="D12" i="20"/>
  <c r="G15" i="34"/>
  <c r="B31" i="30"/>
  <c r="D34" i="16"/>
  <c r="H27" i="33"/>
  <c r="H27" i="34" s="1"/>
  <c r="D9" i="25"/>
  <c r="D36" i="16"/>
  <c r="D44" i="15"/>
  <c r="D46" i="15"/>
  <c r="D50" i="25"/>
  <c r="B50" i="25" s="1"/>
  <c r="D40" i="20"/>
  <c r="D47" i="15"/>
  <c r="D20" i="22"/>
  <c r="B17" i="32"/>
  <c r="D43" i="20"/>
  <c r="D43" i="24"/>
  <c r="B43" i="24" s="1"/>
  <c r="D26" i="24"/>
  <c r="D37" i="25"/>
  <c r="B37" i="25"/>
  <c r="B16" i="32"/>
  <c r="B22" i="30"/>
  <c r="H25" i="33"/>
  <c r="H25" i="34" s="1"/>
  <c r="D40" i="24"/>
  <c r="D32" i="25"/>
  <c r="B32" i="25" s="1"/>
  <c r="B29" i="30"/>
  <c r="D42" i="24"/>
  <c r="D6" i="24"/>
  <c r="D43" i="9"/>
  <c r="D9" i="23"/>
  <c r="B9" i="23" s="1"/>
  <c r="G16" i="34"/>
  <c r="D48" i="22"/>
  <c r="D16" i="10"/>
  <c r="D28" i="16"/>
  <c r="D42" i="15"/>
  <c r="D22" i="20"/>
  <c r="D51" i="13"/>
  <c r="B51" i="13" s="1"/>
  <c r="D48" i="16"/>
  <c r="D50" i="16"/>
  <c r="D22" i="24"/>
  <c r="D24" i="20"/>
  <c r="D17" i="22"/>
  <c r="B17" i="22" s="1"/>
  <c r="D16" i="23"/>
  <c r="D43" i="23"/>
  <c r="D39" i="25"/>
  <c r="D5" i="22"/>
  <c r="D33" i="24"/>
  <c r="D11" i="25"/>
  <c r="B11" i="25" s="1"/>
  <c r="D49" i="20"/>
  <c r="D26" i="15"/>
  <c r="B19" i="30"/>
  <c r="D28" i="20"/>
  <c r="D27" i="10"/>
  <c r="D47" i="23"/>
  <c r="B47" i="23" s="1"/>
  <c r="D15" i="20"/>
  <c r="D26" i="13"/>
  <c r="D45" i="9"/>
  <c r="B45" i="9" s="1"/>
  <c r="D19" i="9"/>
  <c r="B19" i="9" s="1"/>
  <c r="D27" i="23"/>
  <c r="B27" i="23" s="1"/>
  <c r="D34" i="23"/>
  <c r="D49" i="23"/>
  <c r="B49" i="23" s="1"/>
  <c r="D10" i="22"/>
  <c r="D13" i="25"/>
  <c r="B13" i="25" s="1"/>
  <c r="D26" i="16"/>
  <c r="D14" i="24"/>
  <c r="B14" i="24" s="1"/>
  <c r="D11" i="17"/>
  <c r="D11" i="20"/>
  <c r="D32" i="15"/>
  <c r="D16" i="9"/>
  <c r="B16" i="9" s="1"/>
  <c r="D31" i="23"/>
  <c r="D24" i="23"/>
  <c r="D11" i="23"/>
  <c r="B11" i="23" s="1"/>
  <c r="H32" i="33"/>
  <c r="D38" i="22"/>
  <c r="B38" i="22" s="1"/>
  <c r="D40" i="17"/>
  <c r="D30" i="20"/>
  <c r="D30" i="17"/>
  <c r="B30" i="17" s="1"/>
  <c r="D14" i="23"/>
  <c r="G34" i="34"/>
  <c r="D11" i="9"/>
  <c r="B11" i="9" s="1"/>
  <c r="H44" i="33"/>
  <c r="H44" i="34" s="1"/>
  <c r="D41" i="24"/>
  <c r="D47" i="16"/>
  <c r="D18" i="20"/>
  <c r="D38" i="13"/>
  <c r="D32" i="24"/>
  <c r="D40" i="13"/>
  <c r="D32" i="16"/>
  <c r="D18" i="24"/>
  <c r="B18" i="24" s="1"/>
  <c r="D35" i="23"/>
  <c r="D10" i="25"/>
  <c r="B10" i="25" s="1"/>
  <c r="B48" i="30"/>
  <c r="D38" i="15"/>
  <c r="D29" i="15"/>
  <c r="B6" i="30"/>
  <c r="B4" i="32"/>
  <c r="D10" i="13"/>
  <c r="D39" i="20"/>
  <c r="D25" i="24"/>
  <c r="B13" i="32"/>
  <c r="D41" i="15"/>
  <c r="D36" i="20"/>
  <c r="D35" i="15"/>
  <c r="D7" i="23"/>
  <c r="D42" i="13"/>
  <c r="B42" i="13" s="1"/>
  <c r="D51" i="16"/>
  <c r="B13" i="30"/>
  <c r="D42" i="16"/>
  <c r="D19" i="25"/>
  <c r="B19" i="25" s="1"/>
  <c r="B15" i="30"/>
  <c r="D45" i="22"/>
  <c r="B45" i="22" s="1"/>
  <c r="B22" i="32"/>
  <c r="D5" i="24"/>
  <c r="B5" i="24" s="1"/>
  <c r="D5" i="17"/>
  <c r="D21" i="24"/>
  <c r="B21" i="24" s="1"/>
  <c r="B25" i="32"/>
  <c r="D35" i="20"/>
  <c r="D9" i="10"/>
  <c r="B9" i="10" s="1"/>
  <c r="D29" i="24"/>
  <c r="B23" i="32"/>
  <c r="D46" i="20"/>
  <c r="B8" i="30"/>
  <c r="D43" i="13"/>
  <c r="D31" i="24"/>
  <c r="B31" i="24" s="1"/>
  <c r="H43" i="33"/>
  <c r="H43" i="34" s="1"/>
  <c r="D49" i="22"/>
  <c r="D26" i="20"/>
  <c r="D19" i="13"/>
  <c r="B19" i="13" s="1"/>
  <c r="D24" i="24"/>
  <c r="D8" i="24"/>
  <c r="D13" i="24"/>
  <c r="D8" i="23"/>
  <c r="D5" i="25"/>
  <c r="B5" i="25" s="1"/>
  <c r="D34" i="13"/>
  <c r="B34" i="13" s="1"/>
  <c r="B42" i="30"/>
  <c r="D24" i="10"/>
  <c r="D46" i="24"/>
  <c r="B46" i="24" s="1"/>
  <c r="D40" i="25"/>
  <c r="D36" i="15"/>
  <c r="B18" i="30"/>
  <c r="D20" i="9"/>
  <c r="D39" i="24"/>
  <c r="D45" i="20"/>
  <c r="D36" i="13"/>
  <c r="D23" i="20"/>
  <c r="D9" i="9"/>
  <c r="D5" i="23"/>
  <c r="B5" i="23" s="1"/>
  <c r="B4" i="30"/>
  <c r="D24" i="13"/>
  <c r="D35" i="13"/>
  <c r="B35" i="13" s="1"/>
  <c r="B43" i="30"/>
  <c r="D27" i="22"/>
  <c r="D22" i="13"/>
  <c r="B22" i="13" s="1"/>
  <c r="D44" i="20"/>
  <c r="D37" i="20"/>
  <c r="D13" i="9"/>
  <c r="D33" i="13"/>
  <c r="B33" i="13" s="1"/>
  <c r="D18" i="13"/>
  <c r="D46" i="25"/>
  <c r="B46" i="25"/>
  <c r="F50" i="34"/>
  <c r="D24" i="22"/>
  <c r="D17" i="20"/>
  <c r="D35" i="25"/>
  <c r="B35" i="25" s="1"/>
  <c r="F16" i="34"/>
  <c r="D17" i="24"/>
  <c r="D27" i="24"/>
  <c r="D9" i="20"/>
  <c r="I17" i="33"/>
  <c r="I17" i="34" s="1"/>
  <c r="F17" i="34"/>
  <c r="F45" i="34"/>
  <c r="F12" i="34"/>
  <c r="I19" i="33"/>
  <c r="I19" i="34" s="1"/>
  <c r="D49" i="24"/>
  <c r="B49" i="24" s="1"/>
  <c r="D50" i="13"/>
  <c r="D12" i="23"/>
  <c r="D52" i="13"/>
  <c r="B52" i="13" s="1"/>
  <c r="D42" i="10"/>
  <c r="B42" i="10" s="1"/>
  <c r="D33" i="10"/>
  <c r="B24" i="32"/>
  <c r="B14" i="32"/>
  <c r="D22" i="23"/>
  <c r="D51" i="25"/>
  <c r="D46" i="22"/>
  <c r="B46" i="22" s="1"/>
  <c r="D25" i="22"/>
  <c r="D42" i="25"/>
  <c r="D49" i="13"/>
  <c r="B49" i="13" s="1"/>
  <c r="D21" i="13"/>
  <c r="B21" i="13" s="1"/>
  <c r="D34" i="17"/>
  <c r="B34" i="17" s="1"/>
  <c r="D32" i="13"/>
  <c r="B32" i="13" s="1"/>
  <c r="D11" i="10"/>
  <c r="D20" i="23"/>
  <c r="B20" i="23" s="1"/>
  <c r="D13" i="13"/>
  <c r="B13" i="13" s="1"/>
  <c r="H35" i="33"/>
  <c r="H35" i="34" s="1"/>
  <c r="H8" i="33"/>
  <c r="H8" i="34" s="1"/>
  <c r="D37" i="10"/>
  <c r="D48" i="13"/>
  <c r="B48" i="13" s="1"/>
  <c r="D14" i="22"/>
  <c r="D28" i="13"/>
  <c r="B28" i="13" s="1"/>
  <c r="D50" i="22"/>
  <c r="D32" i="9"/>
  <c r="D44" i="13"/>
  <c r="B44" i="13" s="1"/>
  <c r="D37" i="22"/>
  <c r="D27" i="13"/>
  <c r="D6" i="9"/>
  <c r="D46" i="13"/>
  <c r="D29" i="10"/>
  <c r="B11" i="32"/>
  <c r="D35" i="22"/>
  <c r="D40" i="22"/>
  <c r="D28" i="9"/>
  <c r="B28" i="9" s="1"/>
  <c r="D32" i="17"/>
  <c r="B32" i="17" s="1"/>
  <c r="D21" i="23"/>
  <c r="D29" i="22"/>
  <c r="D16" i="22"/>
  <c r="D44" i="22"/>
  <c r="D23" i="10"/>
  <c r="D21" i="20"/>
  <c r="D28" i="22"/>
  <c r="B28" i="22" s="1"/>
  <c r="D48" i="23"/>
  <c r="B48" i="23" s="1"/>
  <c r="E18" i="33"/>
  <c r="E18" i="34" s="1"/>
  <c r="D35" i="24"/>
  <c r="B35" i="24" s="1"/>
  <c r="D5" i="10"/>
  <c r="D34" i="22"/>
  <c r="D10" i="15"/>
  <c r="D13" i="10"/>
  <c r="B13" i="10" s="1"/>
  <c r="D34" i="25"/>
  <c r="B34" i="25" s="1"/>
  <c r="D53" i="10"/>
  <c r="D45" i="24"/>
  <c r="B16" i="30"/>
  <c r="D41" i="23"/>
  <c r="B41" i="23" s="1"/>
  <c r="D50" i="10"/>
  <c r="B6" i="32"/>
  <c r="D27" i="9"/>
  <c r="G37" i="34"/>
  <c r="D37" i="13"/>
  <c r="B37" i="13" s="1"/>
  <c r="D5" i="20"/>
  <c r="B11" i="30"/>
  <c r="D37" i="9"/>
  <c r="D37" i="16"/>
  <c r="D26" i="25"/>
  <c r="B26" i="25" s="1"/>
  <c r="D30" i="15"/>
  <c r="D41" i="20"/>
  <c r="B49" i="30"/>
  <c r="D8" i="10"/>
  <c r="D32" i="23"/>
  <c r="D41" i="10"/>
  <c r="D51" i="22"/>
  <c r="B23" i="30"/>
  <c r="D25" i="10"/>
  <c r="B25" i="10" s="1"/>
  <c r="D14" i="20"/>
  <c r="D6" i="13"/>
  <c r="D20" i="25"/>
  <c r="B20" i="25" s="1"/>
  <c r="C20" i="8"/>
  <c r="C43" i="8"/>
  <c r="F44" i="34" s="1"/>
  <c r="C19" i="8"/>
  <c r="C13" i="8"/>
  <c r="F14" i="34" s="1"/>
  <c r="C51" i="8"/>
  <c r="F52" i="34" s="1"/>
  <c r="D51" i="24"/>
  <c r="B51" i="24" s="1"/>
  <c r="D43" i="25"/>
  <c r="B43" i="25" s="1"/>
  <c r="C45" i="8"/>
  <c r="F46" i="34" s="1"/>
  <c r="C41" i="8"/>
  <c r="F42" i="34" s="1"/>
  <c r="D35" i="9"/>
  <c r="D20" i="24"/>
  <c r="D17" i="9"/>
  <c r="D33" i="9"/>
  <c r="D7" i="24"/>
  <c r="D52" i="25"/>
  <c r="D10" i="24"/>
  <c r="D16" i="17"/>
  <c r="D35" i="17"/>
  <c r="D28" i="24"/>
  <c r="B28" i="24" s="1"/>
  <c r="C9" i="8"/>
  <c r="C30" i="8"/>
  <c r="F31" i="34" s="1"/>
  <c r="C18" i="8"/>
  <c r="F19" i="34" s="1"/>
  <c r="C24" i="8"/>
  <c r="F25" i="34" s="1"/>
  <c r="C12" i="8"/>
  <c r="F13" i="34" s="1"/>
  <c r="C46" i="8"/>
  <c r="F47" i="34" s="1"/>
  <c r="C48" i="8"/>
  <c r="F49" i="34" s="1"/>
  <c r="D14" i="9"/>
  <c r="B14" i="9" s="1"/>
  <c r="C7" i="8"/>
  <c r="F8" i="34" s="1"/>
  <c r="C29" i="8"/>
  <c r="F30" i="34" s="1"/>
  <c r="C5" i="8"/>
  <c r="F6" i="34" s="1"/>
  <c r="C35" i="8"/>
  <c r="F36" i="34" s="1"/>
  <c r="C23" i="8"/>
  <c r="D49" i="25"/>
  <c r="C25" i="8"/>
  <c r="F26" i="34" s="1"/>
  <c r="C6" i="8"/>
  <c r="C33" i="8"/>
  <c r="F34" i="34" s="1"/>
  <c r="F20" i="34"/>
  <c r="G47" i="34"/>
  <c r="D15" i="9"/>
  <c r="B15" i="9" s="1"/>
  <c r="D29" i="9"/>
  <c r="B29" i="9" s="1"/>
  <c r="E32" i="33"/>
  <c r="E32" i="34" s="1"/>
  <c r="D38" i="9"/>
  <c r="D49" i="10"/>
  <c r="B49" i="10" s="1"/>
  <c r="D32" i="10"/>
  <c r="B32" i="10" s="1"/>
  <c r="D18" i="10"/>
  <c r="B18" i="10" s="1"/>
  <c r="D36" i="10"/>
  <c r="D52" i="10"/>
  <c r="D22" i="10"/>
  <c r="B22" i="10" s="1"/>
  <c r="G20" i="34"/>
  <c r="G38" i="34"/>
  <c r="D11" i="13"/>
  <c r="D45" i="13"/>
  <c r="B45" i="13" s="1"/>
  <c r="D14" i="13"/>
  <c r="B14" i="13" s="1"/>
  <c r="D16" i="13"/>
  <c r="B16" i="13" s="1"/>
  <c r="G24" i="34"/>
  <c r="D5" i="13"/>
  <c r="B5" i="13" s="1"/>
  <c r="D31" i="16"/>
  <c r="H38" i="33"/>
  <c r="H38" i="34" s="1"/>
  <c r="D23" i="17"/>
  <c r="B23" i="17" s="1"/>
  <c r="D25" i="20"/>
  <c r="H33" i="33"/>
  <c r="H33" i="34" s="1"/>
  <c r="D8" i="22"/>
  <c r="B8" i="22" s="1"/>
  <c r="D41" i="22"/>
  <c r="B41" i="22" s="1"/>
  <c r="D23" i="22"/>
  <c r="D7" i="22"/>
  <c r="H5" i="33"/>
  <c r="H5" i="34" s="1"/>
  <c r="D39" i="23"/>
  <c r="H34" i="33"/>
  <c r="D37" i="24"/>
  <c r="D38" i="24"/>
  <c r="D9" i="24"/>
  <c r="D12" i="24"/>
  <c r="D44" i="24"/>
  <c r="D29" i="25"/>
  <c r="G44" i="34"/>
  <c r="G23" i="34"/>
  <c r="E35" i="33"/>
  <c r="G42" i="34"/>
  <c r="E34" i="33"/>
  <c r="E34" i="34" s="1"/>
  <c r="D34" i="10"/>
  <c r="B34" i="10" s="1"/>
  <c r="B15" i="32"/>
  <c r="B32" i="30"/>
  <c r="D41" i="17"/>
  <c r="B41" i="17" s="1"/>
  <c r="G36" i="34"/>
  <c r="D7" i="10"/>
  <c r="D35" i="10"/>
  <c r="E49" i="33"/>
  <c r="E49" i="34" s="1"/>
  <c r="B10" i="32"/>
  <c r="D12" i="13"/>
  <c r="B12" i="13" s="1"/>
  <c r="G11" i="34"/>
  <c r="D54" i="6"/>
  <c r="D54" i="7"/>
  <c r="B53" i="29"/>
  <c r="B52" i="27"/>
  <c r="B51" i="12"/>
  <c r="B49" i="27"/>
  <c r="B50" i="23"/>
  <c r="B50" i="10"/>
  <c r="B48" i="28"/>
  <c r="B47" i="27"/>
  <c r="B47" i="28"/>
  <c r="B46" i="27"/>
  <c r="B47" i="10"/>
  <c r="B4" i="27"/>
  <c r="B10" i="27"/>
  <c r="B11" i="27"/>
  <c r="B12" i="27"/>
  <c r="B14" i="27"/>
  <c r="B16" i="27"/>
  <c r="B17" i="27"/>
  <c r="B18" i="27"/>
  <c r="B21" i="27"/>
  <c r="B22" i="27"/>
  <c r="B25" i="27"/>
  <c r="B27" i="27"/>
  <c r="B29" i="27"/>
  <c r="B37" i="27"/>
  <c r="B39" i="27"/>
  <c r="B40" i="27"/>
  <c r="B41" i="27"/>
  <c r="B42" i="27"/>
  <c r="B45" i="27"/>
  <c r="B39" i="26"/>
  <c r="B36" i="32"/>
  <c r="B45" i="32"/>
  <c r="B32" i="24"/>
  <c r="B46" i="23"/>
  <c r="B5" i="22"/>
  <c r="B8" i="21"/>
  <c r="B9" i="21"/>
  <c r="B16" i="21"/>
  <c r="B15" i="19"/>
  <c r="B21" i="19"/>
  <c r="B25" i="19"/>
  <c r="B31" i="19"/>
  <c r="B5" i="29"/>
  <c r="B17" i="29"/>
  <c r="B18" i="29"/>
  <c r="B19" i="29"/>
  <c r="B25" i="29"/>
  <c r="B31" i="29"/>
  <c r="B38" i="29"/>
  <c r="B39" i="29"/>
  <c r="B45" i="29"/>
  <c r="B6" i="14"/>
  <c r="B15" i="14"/>
  <c r="B20" i="14"/>
  <c r="B26" i="14"/>
  <c r="B7" i="28"/>
  <c r="B19" i="28"/>
  <c r="B20" i="28"/>
  <c r="B23" i="28"/>
  <c r="B25" i="28"/>
  <c r="B30" i="28"/>
  <c r="B35" i="28"/>
  <c r="B42" i="12"/>
  <c r="B19" i="42"/>
  <c r="B39" i="42"/>
  <c r="B40" i="42"/>
  <c r="B30" i="10"/>
  <c r="B4" i="21"/>
  <c r="B6" i="27"/>
  <c r="B37" i="29"/>
  <c r="B36" i="28"/>
  <c r="B4" i="14"/>
  <c r="B9" i="28"/>
  <c r="B13" i="42"/>
  <c r="B20" i="13"/>
  <c r="B43" i="28"/>
  <c r="B17" i="12"/>
  <c r="B35" i="12"/>
  <c r="D25" i="6"/>
  <c r="B24" i="42"/>
  <c r="B18" i="28"/>
  <c r="B43" i="19"/>
  <c r="B49" i="19"/>
  <c r="B18" i="19"/>
  <c r="B12" i="19"/>
  <c r="B24" i="19"/>
  <c r="B42" i="19"/>
  <c r="B37" i="19"/>
  <c r="B16" i="19"/>
  <c r="B39" i="23"/>
  <c r="C35" i="33"/>
  <c r="B27" i="22"/>
  <c r="B52" i="22"/>
  <c r="B25" i="22"/>
  <c r="B39" i="22"/>
  <c r="B37" i="22"/>
  <c r="B13" i="21"/>
  <c r="B23" i="21"/>
  <c r="B39" i="21"/>
  <c r="B7" i="21"/>
  <c r="B41" i="29"/>
  <c r="B40" i="29"/>
  <c r="B24" i="29"/>
  <c r="B32" i="29"/>
  <c r="B14" i="29"/>
  <c r="B27" i="29"/>
  <c r="B8" i="29"/>
  <c r="B42" i="29"/>
  <c r="B21" i="29"/>
  <c r="B15" i="29"/>
  <c r="B48" i="29"/>
  <c r="B20" i="29"/>
  <c r="B34" i="27"/>
  <c r="B30" i="27"/>
  <c r="B8" i="27"/>
  <c r="B32" i="27"/>
  <c r="B7" i="27"/>
  <c r="B36" i="27"/>
  <c r="B42" i="25"/>
  <c r="B29" i="25"/>
  <c r="B50" i="29"/>
  <c r="B22" i="29"/>
  <c r="B46" i="42"/>
  <c r="B22" i="24"/>
  <c r="B21" i="14"/>
  <c r="B17" i="14"/>
  <c r="B51" i="29"/>
  <c r="B49" i="29"/>
  <c r="B33" i="29"/>
  <c r="B52" i="19"/>
  <c r="B23" i="19"/>
  <c r="B52" i="21"/>
  <c r="B48" i="21"/>
  <c r="B45" i="24"/>
  <c r="B47" i="29"/>
  <c r="B23" i="29"/>
  <c r="B52" i="29"/>
  <c r="B43" i="29"/>
  <c r="B28" i="19"/>
  <c r="B21" i="21"/>
  <c r="B46" i="21"/>
  <c r="B34" i="22"/>
  <c r="B49" i="22"/>
  <c r="B33" i="22"/>
  <c r="B14" i="22"/>
  <c r="B53" i="22"/>
  <c r="B40" i="22"/>
  <c r="B44" i="32"/>
  <c r="B43" i="32"/>
  <c r="B40" i="32"/>
  <c r="B37" i="32"/>
  <c r="B49" i="26"/>
  <c r="B46" i="26"/>
  <c r="B9" i="26"/>
  <c r="B34" i="26"/>
  <c r="B52" i="26"/>
  <c r="B30" i="26"/>
  <c r="B24" i="26"/>
  <c r="B26" i="27"/>
  <c r="B19" i="27"/>
  <c r="B23" i="27"/>
  <c r="B9" i="27"/>
  <c r="B28" i="27"/>
  <c r="B5" i="27"/>
  <c r="B44" i="27"/>
  <c r="B38" i="27"/>
  <c r="B48" i="27"/>
  <c r="B15" i="27"/>
  <c r="B14" i="26"/>
  <c r="B50" i="27"/>
  <c r="B35" i="29"/>
  <c r="B52" i="10"/>
  <c r="B16" i="10"/>
  <c r="B37" i="10"/>
  <c r="B48" i="10"/>
  <c r="B29" i="42"/>
  <c r="B51" i="42"/>
  <c r="B12" i="42"/>
  <c r="B7" i="42"/>
  <c r="B11" i="12"/>
  <c r="B5" i="12"/>
  <c r="B47" i="12"/>
  <c r="B46" i="12"/>
  <c r="B29" i="28"/>
  <c r="B53" i="28"/>
  <c r="B5" i="28"/>
  <c r="B50" i="28"/>
  <c r="B52" i="28"/>
  <c r="B44" i="28"/>
  <c r="B41" i="42"/>
  <c r="B28" i="12"/>
  <c r="B11" i="10"/>
  <c r="B40" i="28"/>
  <c r="B26" i="10"/>
  <c r="B35" i="42"/>
  <c r="B33" i="27"/>
  <c r="B43" i="23"/>
  <c r="B11" i="21"/>
  <c r="B11" i="26"/>
  <c r="B11" i="28"/>
  <c r="B36" i="21"/>
  <c r="B40" i="21"/>
  <c r="B10" i="14"/>
  <c r="B12" i="29"/>
  <c r="B40" i="13"/>
  <c r="D38" i="2"/>
  <c r="B26" i="21"/>
  <c r="B11" i="13"/>
  <c r="B10" i="42"/>
  <c r="B29" i="29"/>
  <c r="D13" i="5"/>
  <c r="B21" i="23"/>
  <c r="B26" i="29"/>
  <c r="B54" i="23"/>
  <c r="B13" i="29"/>
  <c r="B53" i="12"/>
  <c r="B6" i="12"/>
  <c r="B53" i="14"/>
  <c r="B6" i="29"/>
  <c r="B41" i="28"/>
  <c r="B6" i="28"/>
  <c r="B7" i="29"/>
  <c r="B45" i="21"/>
  <c r="B40" i="24"/>
  <c r="B23" i="26"/>
  <c r="B14" i="28"/>
  <c r="B36" i="13"/>
  <c r="B27" i="10"/>
  <c r="B31" i="42"/>
  <c r="B20" i="19"/>
  <c r="B53" i="27"/>
  <c r="B31" i="26"/>
  <c r="B27" i="13"/>
  <c r="B16" i="17"/>
  <c r="B41" i="21"/>
  <c r="B53" i="32"/>
  <c r="B24" i="28"/>
  <c r="B28" i="29"/>
  <c r="B34" i="29"/>
  <c r="B14" i="21"/>
  <c r="B50" i="42"/>
  <c r="B29" i="12"/>
  <c r="B29" i="19"/>
  <c r="B19" i="12"/>
  <c r="B48" i="19"/>
  <c r="B43" i="21"/>
  <c r="B28" i="28"/>
  <c r="B6" i="19"/>
  <c r="D41" i="2"/>
  <c r="B17" i="19"/>
  <c r="B19" i="26"/>
  <c r="B42" i="21"/>
  <c r="B30" i="29"/>
  <c r="B15" i="26"/>
  <c r="B28" i="42"/>
  <c r="B29" i="24"/>
  <c r="B43" i="42"/>
  <c r="B53" i="26"/>
  <c r="B12" i="21"/>
  <c r="B51" i="27"/>
  <c r="D20" i="5"/>
  <c r="B24" i="13"/>
  <c r="B40" i="12"/>
  <c r="B21" i="42"/>
  <c r="B11" i="29"/>
  <c r="B51" i="22"/>
  <c r="B45" i="14"/>
  <c r="D4" i="2"/>
  <c r="B4" i="19"/>
  <c r="B33" i="10"/>
  <c r="C14" i="33"/>
  <c r="B31" i="27"/>
  <c r="B17" i="28"/>
  <c r="B34" i="28"/>
  <c r="B20" i="42"/>
  <c r="B19" i="19"/>
  <c r="B29" i="21"/>
  <c r="D7" i="5"/>
  <c r="B25" i="12"/>
  <c r="B30" i="14"/>
  <c r="B12" i="26"/>
  <c r="B7" i="26"/>
  <c r="B27" i="26"/>
  <c r="B52" i="25"/>
  <c r="B47" i="19"/>
  <c r="D30" i="5"/>
  <c r="B18" i="14"/>
  <c r="B38" i="28"/>
  <c r="B11" i="14"/>
  <c r="B49" i="28"/>
  <c r="B42" i="42"/>
  <c r="B15" i="21"/>
  <c r="D34" i="5"/>
  <c r="B10" i="13"/>
  <c r="B30" i="19"/>
  <c r="B30" i="21"/>
  <c r="B33" i="28"/>
  <c r="B20" i="12"/>
  <c r="B29" i="32"/>
  <c r="B39" i="14"/>
  <c r="B21" i="28"/>
  <c r="B5" i="42"/>
  <c r="B25" i="26"/>
  <c r="B25" i="24"/>
  <c r="B23" i="22"/>
  <c r="B33" i="19"/>
  <c r="B10" i="10"/>
  <c r="B50" i="24"/>
  <c r="B25" i="42"/>
  <c r="B32" i="23"/>
  <c r="B26" i="24"/>
  <c r="B20" i="24"/>
  <c r="B10" i="28"/>
  <c r="B17" i="21"/>
  <c r="B17" i="26"/>
  <c r="D41" i="7"/>
  <c r="B24" i="14"/>
  <c r="B26" i="28"/>
  <c r="B22" i="28"/>
  <c r="B38" i="12"/>
  <c r="B27" i="32"/>
  <c r="B52" i="32"/>
  <c r="B42" i="32"/>
  <c r="B28" i="32"/>
  <c r="B41" i="10"/>
  <c r="B44" i="22"/>
  <c r="C30" i="33"/>
  <c r="B46" i="28"/>
  <c r="B51" i="19"/>
  <c r="B44" i="12"/>
  <c r="B9" i="14"/>
  <c r="B5" i="14"/>
  <c r="B4" i="29"/>
  <c r="B16" i="22"/>
  <c r="B37" i="24"/>
  <c r="B13" i="27"/>
  <c r="B8" i="19"/>
  <c r="B15" i="28"/>
  <c r="B38" i="14"/>
  <c r="B34" i="14"/>
  <c r="B12" i="14"/>
  <c r="B16" i="29"/>
  <c r="B31" i="32"/>
  <c r="B27" i="28"/>
  <c r="B32" i="12"/>
  <c r="B15" i="42"/>
  <c r="B34" i="9"/>
  <c r="B4" i="26"/>
  <c r="B53" i="24"/>
  <c r="C17" i="33"/>
  <c r="B24" i="21"/>
  <c r="B32" i="26"/>
  <c r="B29" i="26"/>
  <c r="C13" i="33"/>
  <c r="B29" i="22"/>
  <c r="B11" i="24"/>
  <c r="B21" i="12"/>
  <c r="B41" i="13"/>
  <c r="B27" i="14"/>
  <c r="B40" i="19"/>
  <c r="B35" i="19"/>
  <c r="B25" i="21"/>
  <c r="B37" i="12"/>
  <c r="B23" i="12"/>
  <c r="B44" i="42"/>
  <c r="D32" i="2"/>
  <c r="B46" i="13"/>
  <c r="B48" i="24"/>
  <c r="B9" i="19"/>
  <c r="B48" i="14"/>
  <c r="D39" i="6"/>
  <c r="B30" i="32"/>
  <c r="B40" i="25"/>
  <c r="B26" i="32"/>
  <c r="B35" i="32"/>
  <c r="B35" i="22"/>
  <c r="B8" i="24"/>
  <c r="B10" i="12"/>
  <c r="B13" i="26"/>
  <c r="B45" i="19"/>
  <c r="B50" i="21"/>
  <c r="B45" i="28"/>
  <c r="B18" i="12"/>
  <c r="B36" i="42"/>
  <c r="B49" i="42"/>
  <c r="B48" i="12"/>
  <c r="B23" i="13"/>
  <c r="B21" i="26"/>
  <c r="B38" i="32"/>
  <c r="B44" i="21"/>
  <c r="B42" i="26"/>
  <c r="B18" i="21"/>
  <c r="B10" i="21"/>
  <c r="B20" i="22"/>
  <c r="D22" i="5"/>
  <c r="D42" i="5"/>
  <c r="D8" i="7"/>
  <c r="B22" i="14"/>
  <c r="B6" i="13"/>
  <c r="B49" i="32"/>
  <c r="B51" i="14"/>
  <c r="B41" i="12"/>
  <c r="B50" i="12"/>
  <c r="B17" i="42"/>
  <c r="B36" i="10"/>
  <c r="B37" i="9"/>
  <c r="B41" i="26"/>
  <c r="B50" i="32"/>
  <c r="B41" i="24"/>
  <c r="B49" i="21"/>
  <c r="B38" i="21"/>
  <c r="D12" i="2"/>
  <c r="C31" i="33"/>
  <c r="B33" i="32"/>
  <c r="B34" i="32"/>
  <c r="B36" i="22"/>
  <c r="B44" i="24"/>
  <c r="B7" i="24"/>
  <c r="B35" i="14"/>
  <c r="B29" i="14"/>
  <c r="D25" i="5"/>
  <c r="D49" i="5"/>
  <c r="D39" i="5"/>
  <c r="B23" i="14"/>
  <c r="B35" i="21"/>
  <c r="B5" i="21"/>
  <c r="B13" i="24"/>
  <c r="B10" i="24"/>
  <c r="B49" i="14"/>
  <c r="B4" i="12"/>
  <c r="B16" i="42"/>
  <c r="B8" i="42"/>
  <c r="B43" i="13"/>
  <c r="B7" i="19"/>
  <c r="B33" i="14"/>
  <c r="B8" i="26"/>
  <c r="B36" i="26"/>
  <c r="B34" i="21"/>
  <c r="B13" i="22"/>
  <c r="B48" i="22"/>
  <c r="B11" i="19"/>
  <c r="D23" i="7"/>
  <c r="B43" i="14"/>
  <c r="D26" i="6"/>
  <c r="D32" i="6"/>
  <c r="D36" i="5"/>
  <c r="D4" i="5"/>
  <c r="D36" i="6"/>
  <c r="B25" i="13"/>
  <c r="B34" i="19"/>
  <c r="B13" i="12"/>
  <c r="B52" i="42"/>
  <c r="B12" i="10"/>
  <c r="B43" i="26"/>
  <c r="B9" i="24"/>
  <c r="B26" i="22"/>
  <c r="B37" i="21"/>
  <c r="D35" i="5"/>
  <c r="D31" i="2"/>
  <c r="B39" i="32"/>
  <c r="B40" i="26"/>
  <c r="B44" i="26"/>
  <c r="B10" i="29"/>
  <c r="B36" i="29"/>
  <c r="B50" i="22"/>
  <c r="B16" i="26"/>
  <c r="D19" i="6"/>
  <c r="B7" i="12"/>
  <c r="B15" i="13"/>
  <c r="B21" i="10"/>
  <c r="D51" i="5"/>
  <c r="B43" i="12"/>
  <c r="B36" i="12"/>
  <c r="B7" i="14"/>
  <c r="B27" i="19"/>
  <c r="B13" i="19"/>
  <c r="B31" i="21"/>
  <c r="B20" i="26"/>
  <c r="B6" i="26"/>
  <c r="B31" i="12"/>
  <c r="B32" i="42"/>
  <c r="B23" i="9"/>
  <c r="B49" i="9"/>
  <c r="D4" i="7"/>
  <c r="B51" i="26"/>
  <c r="B28" i="26"/>
  <c r="B48" i="26"/>
  <c r="B32" i="32"/>
  <c r="B47" i="24"/>
  <c r="B20" i="21"/>
  <c r="D25" i="7"/>
  <c r="B51" i="32"/>
  <c r="B35" i="26"/>
  <c r="B22" i="21"/>
  <c r="B27" i="21"/>
  <c r="C51" i="33"/>
  <c r="B39" i="19"/>
  <c r="B38" i="19"/>
  <c r="B33" i="24"/>
  <c r="B52" i="14"/>
  <c r="B37" i="14"/>
  <c r="B9" i="42"/>
  <c r="B22" i="19"/>
  <c r="D10" i="6"/>
  <c r="D43" i="7"/>
  <c r="B24" i="12"/>
  <c r="B31" i="28"/>
  <c r="B13" i="28"/>
  <c r="B42" i="9"/>
  <c r="B16" i="14"/>
  <c r="B41" i="32"/>
  <c r="B24" i="22"/>
  <c r="C7" i="33"/>
  <c r="D6" i="5"/>
  <c r="B39" i="24"/>
  <c r="B17" i="24"/>
  <c r="B5" i="26"/>
  <c r="D27" i="7"/>
  <c r="D30" i="6"/>
  <c r="B16" i="12"/>
  <c r="B36" i="14"/>
  <c r="D16" i="5"/>
  <c r="B49" i="12"/>
  <c r="D34" i="6"/>
  <c r="D15" i="6"/>
  <c r="D30" i="2"/>
  <c r="B45" i="12"/>
  <c r="B32" i="19"/>
  <c r="B48" i="42"/>
  <c r="B52" i="12"/>
  <c r="B9" i="12"/>
  <c r="B15" i="12"/>
  <c r="B6" i="42"/>
  <c r="B4" i="42"/>
  <c r="B34" i="42"/>
  <c r="B7" i="10"/>
  <c r="B27" i="42"/>
  <c r="B5" i="10"/>
  <c r="B12" i="24"/>
  <c r="B6" i="21"/>
  <c r="B50" i="26"/>
  <c r="B24" i="24"/>
  <c r="D5" i="5"/>
  <c r="D11" i="5"/>
  <c r="D18" i="6"/>
  <c r="D46" i="5"/>
  <c r="B32" i="14"/>
  <c r="B46" i="14"/>
  <c r="C53" i="33"/>
  <c r="B53" i="33" s="1"/>
  <c r="B8" i="28"/>
  <c r="B33" i="12"/>
  <c r="B33" i="42"/>
  <c r="B37" i="42"/>
  <c r="B47" i="42"/>
  <c r="B29" i="10"/>
  <c r="D44" i="6"/>
  <c r="B43" i="27"/>
  <c r="B47" i="26"/>
  <c r="C6" i="33"/>
  <c r="D39" i="2"/>
  <c r="D37" i="6"/>
  <c r="B46" i="32"/>
  <c r="B10" i="22"/>
  <c r="B47" i="21"/>
  <c r="B9" i="22"/>
  <c r="B26" i="19"/>
  <c r="B27" i="24"/>
  <c r="D41" i="6"/>
  <c r="D28" i="5"/>
  <c r="B38" i="42"/>
  <c r="B39" i="13"/>
  <c r="B46" i="19"/>
  <c r="B30" i="12"/>
  <c r="B45" i="26"/>
  <c r="B50" i="14"/>
  <c r="D7" i="7"/>
  <c r="B48" i="32"/>
  <c r="B47" i="32"/>
  <c r="C40" i="33"/>
  <c r="B28" i="21"/>
  <c r="B38" i="26"/>
  <c r="B35" i="17"/>
  <c r="B47" i="22"/>
  <c r="B6" i="24"/>
  <c r="D40" i="5"/>
  <c r="B14" i="12"/>
  <c r="B14" i="14"/>
  <c r="B26" i="13"/>
  <c r="D12" i="5"/>
  <c r="D28" i="7"/>
  <c r="B44" i="19"/>
  <c r="B8" i="14"/>
  <c r="B38" i="10"/>
  <c r="B38" i="13"/>
  <c r="B41" i="19"/>
  <c r="B50" i="19"/>
  <c r="D39" i="7"/>
  <c r="D19" i="7"/>
  <c r="D6" i="6"/>
  <c r="D33" i="5"/>
  <c r="B19" i="14"/>
  <c r="B13" i="14"/>
  <c r="B10" i="8"/>
  <c r="D10" i="7"/>
  <c r="D35" i="6"/>
  <c r="B32" i="28"/>
  <c r="B39" i="28"/>
  <c r="D9" i="5"/>
  <c r="B23" i="10"/>
  <c r="B41" i="14"/>
  <c r="B10" i="26"/>
  <c r="D46" i="7"/>
  <c r="B54" i="9"/>
  <c r="B6" i="9"/>
  <c r="D10" i="5"/>
  <c r="B22" i="12"/>
  <c r="B10" i="19"/>
  <c r="B32" i="21"/>
  <c r="D8" i="5"/>
  <c r="B4" i="28"/>
  <c r="B54" i="13"/>
  <c r="B42" i="28"/>
  <c r="B12" i="28"/>
  <c r="B44" i="29"/>
  <c r="B23" i="42"/>
  <c r="B14" i="19"/>
  <c r="B30" i="42"/>
  <c r="D14" i="7"/>
  <c r="B31" i="14"/>
  <c r="D48" i="7"/>
  <c r="D5" i="7"/>
  <c r="D42" i="6"/>
  <c r="D44" i="5"/>
  <c r="B39" i="8"/>
  <c r="D9" i="7"/>
  <c r="B5" i="19"/>
  <c r="B15" i="23"/>
  <c r="B18" i="26"/>
  <c r="B39" i="25"/>
  <c r="D41" i="5"/>
  <c r="D20" i="2"/>
  <c r="D50" i="2"/>
  <c r="D34" i="7"/>
  <c r="D53" i="7"/>
  <c r="D18" i="7"/>
  <c r="D6" i="7"/>
  <c r="D5" i="6"/>
  <c r="D46" i="6"/>
  <c r="D17" i="6"/>
  <c r="D51" i="6"/>
  <c r="D24" i="5"/>
  <c r="B27" i="9"/>
  <c r="D34" i="2"/>
  <c r="B8" i="8"/>
  <c r="D8" i="6"/>
  <c r="B14" i="42"/>
  <c r="D43" i="5"/>
  <c r="B35" i="10"/>
  <c r="B33" i="26"/>
  <c r="B32" i="9"/>
  <c r="D49" i="7"/>
  <c r="D29" i="7"/>
  <c r="D20" i="7"/>
  <c r="D21" i="7"/>
  <c r="D27" i="6"/>
  <c r="C48" i="33"/>
  <c r="B9" i="9"/>
  <c r="B53" i="10"/>
  <c r="B22" i="26"/>
  <c r="D33" i="7"/>
  <c r="D26" i="7"/>
  <c r="D11" i="6"/>
  <c r="D38" i="6"/>
  <c r="D22" i="6"/>
  <c r="D23" i="6"/>
  <c r="D45" i="6"/>
  <c r="D32" i="5"/>
  <c r="D19" i="5"/>
  <c r="D21" i="2"/>
  <c r="B38" i="9"/>
  <c r="D43" i="2"/>
  <c r="B16" i="28"/>
  <c r="B50" i="13"/>
  <c r="B35" i="27"/>
  <c r="D18" i="2"/>
  <c r="B25" i="8"/>
  <c r="D45" i="7"/>
  <c r="D20" i="6"/>
  <c r="D49" i="6"/>
  <c r="D17" i="5"/>
  <c r="D45" i="5"/>
  <c r="D6" i="2"/>
  <c r="D28" i="2"/>
  <c r="D7" i="2"/>
  <c r="B20" i="27"/>
  <c r="B34" i="12"/>
  <c r="B33" i="21"/>
  <c r="C52" i="33"/>
  <c r="B37" i="26"/>
  <c r="B26" i="26"/>
  <c r="B24" i="10"/>
  <c r="D51" i="7"/>
  <c r="D31" i="7"/>
  <c r="D40" i="7"/>
  <c r="D7" i="6"/>
  <c r="D24" i="6"/>
  <c r="D40" i="6"/>
  <c r="B11" i="42"/>
  <c r="B22" i="42"/>
  <c r="D9" i="6"/>
  <c r="B18" i="13"/>
  <c r="D47" i="2"/>
  <c r="D13" i="7"/>
  <c r="D15" i="7"/>
  <c r="D53" i="6"/>
  <c r="D28" i="6"/>
  <c r="D27" i="5"/>
  <c r="D53" i="5"/>
  <c r="B52" i="8"/>
  <c r="B25" i="9"/>
  <c r="B24" i="27"/>
  <c r="B35" i="9"/>
  <c r="B51" i="21"/>
  <c r="D52" i="7"/>
  <c r="D16" i="7"/>
  <c r="D11" i="7"/>
  <c r="D29" i="6"/>
  <c r="D50" i="6"/>
  <c r="D26" i="5"/>
  <c r="B20" i="9"/>
  <c r="B18" i="9"/>
  <c r="B42" i="14"/>
  <c r="B26" i="42"/>
  <c r="B47" i="14"/>
  <c r="B23" i="24"/>
  <c r="D48" i="6"/>
  <c r="D48" i="5"/>
  <c r="D40" i="2"/>
  <c r="B9" i="29"/>
  <c r="B38" i="24"/>
  <c r="B42" i="22"/>
  <c r="B7" i="22"/>
  <c r="D47" i="7"/>
  <c r="D36" i="7"/>
  <c r="D22" i="7"/>
  <c r="D21" i="6"/>
  <c r="D42" i="7"/>
  <c r="D14" i="2"/>
  <c r="D10" i="2"/>
  <c r="D36" i="2"/>
  <c r="B28" i="14"/>
  <c r="B12" i="12"/>
  <c r="B51" i="28"/>
  <c r="B36" i="19"/>
  <c r="C22" i="33"/>
  <c r="D50" i="7"/>
  <c r="D31" i="6"/>
  <c r="D47" i="6"/>
  <c r="D13" i="6"/>
  <c r="D14" i="6"/>
  <c r="D14" i="5"/>
  <c r="D15" i="5"/>
  <c r="D19" i="2"/>
  <c r="B19" i="8"/>
  <c r="B12" i="9"/>
  <c r="B42" i="24"/>
  <c r="B11" i="17"/>
  <c r="D24" i="7"/>
  <c r="D35" i="7"/>
  <c r="D52" i="6"/>
  <c r="D12" i="6"/>
  <c r="B43" i="8"/>
  <c r="D43" i="6"/>
  <c r="D37" i="5"/>
  <c r="D23" i="5"/>
  <c r="B8" i="9"/>
  <c r="B33" i="9"/>
  <c r="D24" i="2"/>
  <c r="D4" i="6"/>
  <c r="D38" i="7"/>
  <c r="D12" i="7"/>
  <c r="B22" i="8"/>
  <c r="B34" i="8"/>
  <c r="B24" i="8"/>
  <c r="B36" i="8"/>
  <c r="C18" i="33"/>
  <c r="B7" i="8"/>
  <c r="D7" i="8" s="1"/>
  <c r="D17" i="2"/>
  <c r="D51" i="2"/>
  <c r="B51" i="8"/>
  <c r="D51" i="8" s="1"/>
  <c r="D29" i="2"/>
  <c r="D26" i="2"/>
  <c r="B26" i="8"/>
  <c r="B12" i="8"/>
  <c r="B28" i="8"/>
  <c r="C11" i="33"/>
  <c r="D37" i="2"/>
  <c r="D46" i="2"/>
  <c r="B46" i="8"/>
  <c r="D47" i="5"/>
  <c r="D38" i="5"/>
  <c r="B32" i="8"/>
  <c r="C42" i="33"/>
  <c r="D22" i="2"/>
  <c r="D33" i="2"/>
  <c r="D30" i="7"/>
  <c r="B30" i="8"/>
  <c r="D9" i="2"/>
  <c r="B9" i="8"/>
  <c r="D35" i="2"/>
  <c r="B35" i="8"/>
  <c r="D50" i="5"/>
  <c r="B41" i="8"/>
  <c r="B49" i="8"/>
  <c r="D49" i="2"/>
  <c r="B4" i="8"/>
  <c r="D4" i="8" s="1"/>
  <c r="D8" i="2"/>
  <c r="D31" i="5"/>
  <c r="B31" i="8"/>
  <c r="D23" i="2"/>
  <c r="D52" i="2"/>
  <c r="D25" i="2"/>
  <c r="C23" i="33"/>
  <c r="B11" i="8"/>
  <c r="D11" i="2"/>
  <c r="D27" i="2"/>
  <c r="B27" i="8"/>
  <c r="D5" i="2"/>
  <c r="B5" i="8"/>
  <c r="D42" i="2"/>
  <c r="B42" i="8"/>
  <c r="D42" i="8" s="1"/>
  <c r="D44" i="2"/>
  <c r="B18" i="42"/>
  <c r="D16" i="2"/>
  <c r="B50" i="8"/>
  <c r="B23" i="8"/>
  <c r="D52" i="5"/>
  <c r="B21" i="22"/>
  <c r="C21" i="33"/>
  <c r="B26" i="12"/>
  <c r="C29" i="33"/>
  <c r="D15" i="2"/>
  <c r="B15" i="8"/>
  <c r="B19" i="21"/>
  <c r="C20" i="33"/>
  <c r="C8" i="33"/>
  <c r="B8" i="10"/>
  <c r="D46" i="9"/>
  <c r="B46" i="9" s="1"/>
  <c r="I46" i="33"/>
  <c r="I46" i="34" s="1"/>
  <c r="B33" i="8"/>
  <c r="D33" i="6"/>
  <c r="B53" i="8"/>
  <c r="D53" i="2"/>
  <c r="B17" i="9"/>
  <c r="B27" i="12"/>
  <c r="C28" i="33"/>
  <c r="B43" i="9"/>
  <c r="D44" i="7"/>
  <c r="B44" i="8"/>
  <c r="B51" i="9"/>
  <c r="B21" i="8"/>
  <c r="D21" i="5"/>
  <c r="B53" i="42"/>
  <c r="B8" i="12"/>
  <c r="B29" i="8"/>
  <c r="D29" i="5"/>
  <c r="D31" i="10"/>
  <c r="B31" i="10"/>
  <c r="E31" i="33"/>
  <c r="E31" i="34" s="1"/>
  <c r="G45" i="34"/>
  <c r="B44" i="30"/>
  <c r="H51" i="33"/>
  <c r="H51" i="34" s="1"/>
  <c r="G10" i="34"/>
  <c r="B9" i="30"/>
  <c r="D14" i="10"/>
  <c r="B14" i="10" s="1"/>
  <c r="G14" i="34"/>
  <c r="D13" i="2"/>
  <c r="B13" i="8"/>
  <c r="C32" i="33"/>
  <c r="B39" i="12"/>
  <c r="D18" i="5"/>
  <c r="B18" i="8"/>
  <c r="B14" i="8"/>
  <c r="B46" i="29"/>
  <c r="B40" i="8"/>
  <c r="B25" i="14"/>
  <c r="C26" i="33"/>
  <c r="B20" i="8"/>
  <c r="B13" i="9"/>
  <c r="B37" i="28"/>
  <c r="C46" i="33"/>
  <c r="B45" i="42"/>
  <c r="B16" i="8"/>
  <c r="D16" i="6"/>
  <c r="D45" i="2"/>
  <c r="B45" i="8"/>
  <c r="B47" i="8"/>
  <c r="B17" i="8"/>
  <c r="D17" i="7"/>
  <c r="D48" i="2"/>
  <c r="B48" i="8"/>
  <c r="D48" i="8" s="1"/>
  <c r="B37" i="8"/>
  <c r="D37" i="8" s="1"/>
  <c r="D37" i="7"/>
  <c r="B6" i="8"/>
  <c r="B38" i="8"/>
  <c r="F18" i="34"/>
  <c r="D31" i="13"/>
  <c r="B31" i="13" s="1"/>
  <c r="B21" i="30"/>
  <c r="D6" i="10"/>
  <c r="B6" i="10"/>
  <c r="D21" i="16"/>
  <c r="H11" i="33"/>
  <c r="H11" i="34" s="1"/>
  <c r="D11" i="22"/>
  <c r="B11" i="22" s="1"/>
  <c r="D50" i="9"/>
  <c r="B50" i="9" s="1"/>
  <c r="I50" i="33"/>
  <c r="I50" i="34" s="1"/>
  <c r="D41" i="9"/>
  <c r="B41" i="9"/>
  <c r="H41" i="33"/>
  <c r="H41" i="34" s="1"/>
  <c r="D54" i="10"/>
  <c r="B54" i="10" s="1"/>
  <c r="D45" i="10"/>
  <c r="B45" i="10" s="1"/>
  <c r="G6" i="34"/>
  <c r="D6" i="22"/>
  <c r="B6" i="22" s="1"/>
  <c r="D7" i="9"/>
  <c r="B7" i="9" s="1"/>
  <c r="D10" i="9"/>
  <c r="B10" i="9"/>
  <c r="D43" i="22"/>
  <c r="B43" i="22" s="1"/>
  <c r="E43" i="33"/>
  <c r="E43" i="34" s="1"/>
  <c r="B47" i="30"/>
  <c r="G48" i="34"/>
  <c r="D53" i="13"/>
  <c r="B53" i="13" s="1"/>
  <c r="D20" i="10"/>
  <c r="B20" i="10"/>
  <c r="G21" i="34"/>
  <c r="D31" i="9"/>
  <c r="B31" i="9"/>
  <c r="D15" i="10"/>
  <c r="B15" i="10" s="1"/>
  <c r="H15" i="33"/>
  <c r="H15" i="34" s="1"/>
  <c r="C14" i="8"/>
  <c r="F15" i="34" s="1"/>
  <c r="C32" i="8"/>
  <c r="F33" i="34" s="1"/>
  <c r="G31" i="34"/>
  <c r="H40" i="33"/>
  <c r="H40" i="34" s="1"/>
  <c r="D39" i="15"/>
  <c r="I30" i="33"/>
  <c r="I30" i="34" s="1"/>
  <c r="D30" i="9"/>
  <c r="B30" i="9" s="1"/>
  <c r="D22" i="9"/>
  <c r="B22" i="9" s="1"/>
  <c r="I22" i="33"/>
  <c r="I22" i="34" s="1"/>
  <c r="C50" i="8"/>
  <c r="F51" i="34" s="1"/>
  <c r="C52" i="8"/>
  <c r="F53" i="34" s="1"/>
  <c r="D5" i="9"/>
  <c r="B5" i="9" s="1"/>
  <c r="D22" i="22"/>
  <c r="B22" i="22" s="1"/>
  <c r="E22" i="33"/>
  <c r="E22" i="34" s="1"/>
  <c r="G26" i="34"/>
  <c r="D28" i="15"/>
  <c r="D47" i="9"/>
  <c r="B47" i="9" s="1"/>
  <c r="D24" i="9"/>
  <c r="B24" i="9" s="1"/>
  <c r="D53" i="9"/>
  <c r="B53" i="9" s="1"/>
  <c r="D28" i="10"/>
  <c r="B28" i="10" s="1"/>
  <c r="D44" i="10"/>
  <c r="B44" i="10" s="1"/>
  <c r="D39" i="9"/>
  <c r="B39" i="9"/>
  <c r="E39" i="33"/>
  <c r="E39" i="34" s="1"/>
  <c r="D26" i="9"/>
  <c r="B26" i="9" s="1"/>
  <c r="G39" i="34"/>
  <c r="D39" i="10"/>
  <c r="B39" i="10" s="1"/>
  <c r="D48" i="9"/>
  <c r="B48" i="9" s="1"/>
  <c r="D22" i="16"/>
  <c r="H23" i="33"/>
  <c r="H23" i="34" s="1"/>
  <c r="D32" i="22"/>
  <c r="B32" i="22" s="1"/>
  <c r="D40" i="10"/>
  <c r="B40" i="10" s="1"/>
  <c r="D31" i="22"/>
  <c r="B31" i="22" s="1"/>
  <c r="D21" i="9"/>
  <c r="B21" i="9" s="1"/>
  <c r="D30" i="13"/>
  <c r="B30" i="13" s="1"/>
  <c r="B45" i="30"/>
  <c r="D40" i="9"/>
  <c r="B40" i="9" s="1"/>
  <c r="D15" i="16"/>
  <c r="D28" i="25"/>
  <c r="D12" i="25"/>
  <c r="B12" i="25" s="1"/>
  <c r="D44" i="9"/>
  <c r="B44" i="9" s="1"/>
  <c r="D17" i="13"/>
  <c r="B17" i="13" s="1"/>
  <c r="E42" i="33"/>
  <c r="E42" i="34" s="1"/>
  <c r="D5" i="15"/>
  <c r="D52" i="9"/>
  <c r="B52" i="9" s="1"/>
  <c r="G25" i="34"/>
  <c r="B24" i="30"/>
  <c r="D36" i="9"/>
  <c r="B36" i="9" s="1"/>
  <c r="G43" i="34"/>
  <c r="D9" i="16"/>
  <c r="D53" i="17"/>
  <c r="B53" i="17" s="1"/>
  <c r="H53" i="33"/>
  <c r="G9" i="34"/>
  <c r="G41" i="34"/>
  <c r="D30" i="22"/>
  <c r="B30" i="22" s="1"/>
  <c r="H49" i="33"/>
  <c r="D27" i="25"/>
  <c r="B27" i="25" s="1"/>
  <c r="H36" i="33"/>
  <c r="G40" i="34"/>
  <c r="G8" i="34"/>
  <c r="D8" i="13"/>
  <c r="B8" i="13" s="1"/>
  <c r="E11" i="33"/>
  <c r="E11" i="34" s="1"/>
  <c r="D10" i="20"/>
  <c r="D48" i="25"/>
  <c r="B48" i="25" s="1"/>
  <c r="C53" i="8"/>
  <c r="G17" i="34"/>
  <c r="D17" i="10"/>
  <c r="B17" i="10" s="1"/>
  <c r="D45" i="15"/>
  <c r="D46" i="10"/>
  <c r="B46" i="10"/>
  <c r="D18" i="22"/>
  <c r="B18" i="22"/>
  <c r="C39" i="8"/>
  <c r="B54" i="8"/>
  <c r="D54" i="8" s="1"/>
  <c r="F5" i="34"/>
  <c r="D37" i="23"/>
  <c r="B37" i="23" s="1"/>
  <c r="B16" i="23"/>
  <c r="B44" i="23"/>
  <c r="D30" i="23"/>
  <c r="B30" i="23" s="1"/>
  <c r="C44" i="33"/>
  <c r="B52" i="23"/>
  <c r="B53" i="23"/>
  <c r="D6" i="23"/>
  <c r="B6" i="23" s="1"/>
  <c r="D40" i="23"/>
  <c r="B40" i="23" s="1"/>
  <c r="B13" i="23"/>
  <c r="B42" i="23"/>
  <c r="B45" i="23"/>
  <c r="D36" i="23"/>
  <c r="B36" i="23" s="1"/>
  <c r="D29" i="23"/>
  <c r="B29" i="23" s="1"/>
  <c r="D33" i="23"/>
  <c r="B33" i="23" s="1"/>
  <c r="B24" i="23"/>
  <c r="B8" i="23"/>
  <c r="B22" i="23"/>
  <c r="B34" i="23"/>
  <c r="B31" i="23"/>
  <c r="C34" i="33"/>
  <c r="D28" i="23"/>
  <c r="B28" i="23" s="1"/>
  <c r="D26" i="23"/>
  <c r="B26" i="23" s="1"/>
  <c r="E25" i="33"/>
  <c r="E25" i="34" s="1"/>
  <c r="E13" i="33"/>
  <c r="E13" i="34" s="1"/>
  <c r="B25" i="23"/>
  <c r="B35" i="23"/>
  <c r="H31" i="33"/>
  <c r="C33" i="33"/>
  <c r="B7" i="23"/>
  <c r="E23" i="33"/>
  <c r="E23" i="34" s="1"/>
  <c r="B19" i="23"/>
  <c r="B12" i="23"/>
  <c r="E19" i="33"/>
  <c r="E19" i="34" s="1"/>
  <c r="E29" i="33"/>
  <c r="E29" i="34" s="1"/>
  <c r="E6" i="33"/>
  <c r="E6" i="34" s="1"/>
  <c r="C43" i="33"/>
  <c r="B51" i="23"/>
  <c r="B14" i="23"/>
  <c r="H26" i="33"/>
  <c r="H26" i="34" s="1"/>
  <c r="D17" i="23"/>
  <c r="B17" i="23" s="1"/>
  <c r="E17" i="33"/>
  <c r="E17" i="34" s="1"/>
  <c r="E20" i="33"/>
  <c r="E20" i="34" s="1"/>
  <c r="H28" i="33"/>
  <c r="H28" i="34" s="1"/>
  <c r="C16" i="33"/>
  <c r="C37" i="33"/>
  <c r="C50" i="33"/>
  <c r="C10" i="33"/>
  <c r="E33" i="33"/>
  <c r="E33" i="34" s="1"/>
  <c r="E37" i="33"/>
  <c r="E37" i="34" s="1"/>
  <c r="E27" i="33"/>
  <c r="E27" i="34" s="1"/>
  <c r="E41" i="33"/>
  <c r="E41" i="34" s="1"/>
  <c r="E12" i="33"/>
  <c r="E12" i="34" s="1"/>
  <c r="E26" i="33"/>
  <c r="E26" i="34" s="1"/>
  <c r="D16" i="20"/>
  <c r="E21" i="33"/>
  <c r="E21" i="34" s="1"/>
  <c r="E53" i="34"/>
  <c r="E28" i="33"/>
  <c r="E28" i="34" s="1"/>
  <c r="E51" i="33"/>
  <c r="E51" i="34" s="1"/>
  <c r="E50" i="33"/>
  <c r="E50" i="34" s="1"/>
  <c r="E7" i="33"/>
  <c r="E7" i="34" s="1"/>
  <c r="E40" i="33"/>
  <c r="E40" i="34" s="1"/>
  <c r="D19" i="20"/>
  <c r="E47" i="33"/>
  <c r="E47" i="34" s="1"/>
  <c r="B22" i="17"/>
  <c r="H45" i="33"/>
  <c r="H45" i="34" s="1"/>
  <c r="D45" i="17"/>
  <c r="B45" i="17" s="1"/>
  <c r="D9" i="17"/>
  <c r="B9" i="17" s="1"/>
  <c r="D13" i="17"/>
  <c r="B13" i="17" s="1"/>
  <c r="D49" i="17"/>
  <c r="B49" i="17" s="1"/>
  <c r="D18" i="17"/>
  <c r="B18" i="17" s="1"/>
  <c r="D38" i="17"/>
  <c r="B38" i="17" s="1"/>
  <c r="D37" i="17"/>
  <c r="B37" i="17"/>
  <c r="D52" i="17"/>
  <c r="B52" i="17" s="1"/>
  <c r="H22" i="33"/>
  <c r="H22" i="34" s="1"/>
  <c r="D27" i="17"/>
  <c r="B27" i="17" s="1"/>
  <c r="B19" i="17"/>
  <c r="D10" i="17"/>
  <c r="B10" i="17" s="1"/>
  <c r="C45" i="33"/>
  <c r="B47" i="17"/>
  <c r="E16" i="33"/>
  <c r="E16" i="34" s="1"/>
  <c r="D12" i="17"/>
  <c r="B12" i="17" s="1"/>
  <c r="H30" i="33"/>
  <c r="H30" i="34" s="1"/>
  <c r="H42" i="33"/>
  <c r="H42" i="34" s="1"/>
  <c r="E48" i="33"/>
  <c r="E48" i="34" s="1"/>
  <c r="C12" i="33"/>
  <c r="B5" i="17"/>
  <c r="H21" i="33"/>
  <c r="H21" i="34" s="1"/>
  <c r="H19" i="33"/>
  <c r="B54" i="17"/>
  <c r="D39" i="17"/>
  <c r="B39" i="17" s="1"/>
  <c r="D6" i="17"/>
  <c r="B6" i="17" s="1"/>
  <c r="E52" i="34"/>
  <c r="D33" i="17"/>
  <c r="B33" i="17" s="1"/>
  <c r="B40" i="17"/>
  <c r="D24" i="17"/>
  <c r="B24" i="17" s="1"/>
  <c r="D51" i="17"/>
  <c r="B51" i="17" s="1"/>
  <c r="H13" i="33"/>
  <c r="H13" i="34" s="1"/>
  <c r="E24" i="33"/>
  <c r="E24" i="34" s="1"/>
  <c r="D8" i="17"/>
  <c r="B8" i="17" s="1"/>
  <c r="D7" i="17"/>
  <c r="B7" i="17" s="1"/>
  <c r="E38" i="33"/>
  <c r="E38" i="34" s="1"/>
  <c r="D44" i="17"/>
  <c r="B44" i="17" s="1"/>
  <c r="D17" i="17"/>
  <c r="B17" i="17" s="1"/>
  <c r="C41" i="33"/>
  <c r="B20" i="17"/>
  <c r="D50" i="17"/>
  <c r="B50" i="17" s="1"/>
  <c r="D48" i="17"/>
  <c r="B48" i="17" s="1"/>
  <c r="D46" i="17"/>
  <c r="B46" i="17" s="1"/>
  <c r="H29" i="33"/>
  <c r="H29" i="34" s="1"/>
  <c r="H37" i="33"/>
  <c r="D43" i="17"/>
  <c r="B43" i="17" s="1"/>
  <c r="D36" i="17"/>
  <c r="B36" i="17" s="1"/>
  <c r="D28" i="17"/>
  <c r="B28" i="17" s="1"/>
  <c r="C9" i="33"/>
  <c r="E44" i="33"/>
  <c r="E44" i="34" s="1"/>
  <c r="D25" i="17"/>
  <c r="B25" i="17" s="1"/>
  <c r="H16" i="33"/>
  <c r="H16" i="34" s="1"/>
  <c r="D26" i="17"/>
  <c r="B26" i="17" s="1"/>
  <c r="H46" i="33"/>
  <c r="H46" i="34" s="1"/>
  <c r="E36" i="33"/>
  <c r="E36" i="34" s="1"/>
  <c r="C27" i="33"/>
  <c r="H52" i="33"/>
  <c r="C24" i="33"/>
  <c r="C39" i="33"/>
  <c r="C49" i="33"/>
  <c r="C25" i="33"/>
  <c r="E45" i="33"/>
  <c r="E45" i="34" s="1"/>
  <c r="E46" i="33"/>
  <c r="E46" i="34" s="1"/>
  <c r="E15" i="33"/>
  <c r="E15" i="34" s="1"/>
  <c r="G52" i="34"/>
  <c r="G19" i="34"/>
  <c r="G50" i="34"/>
  <c r="D45" i="25"/>
  <c r="B45" i="25"/>
  <c r="B47" i="25"/>
  <c r="B31" i="25"/>
  <c r="B28" i="25"/>
  <c r="B9" i="25"/>
  <c r="B23" i="25"/>
  <c r="D18" i="25"/>
  <c r="B18" i="25" s="1"/>
  <c r="D6" i="25"/>
  <c r="B6" i="25" s="1"/>
  <c r="B15" i="25"/>
  <c r="D44" i="25"/>
  <c r="B44" i="25"/>
  <c r="E8" i="33"/>
  <c r="B14" i="25"/>
  <c r="B8" i="25"/>
  <c r="B54" i="25"/>
  <c r="B53" i="25"/>
  <c r="G13" i="34"/>
  <c r="B33" i="25"/>
  <c r="D30" i="25"/>
  <c r="B30" i="25" s="1"/>
  <c r="C19" i="33"/>
  <c r="B7" i="25"/>
  <c r="H7" i="33"/>
  <c r="D36" i="25"/>
  <c r="B36" i="25" s="1"/>
  <c r="C47" i="33"/>
  <c r="H50" i="33"/>
  <c r="C5" i="33"/>
  <c r="B51" i="25"/>
  <c r="D41" i="25"/>
  <c r="B41" i="25" s="1"/>
  <c r="D22" i="25"/>
  <c r="B22" i="25" s="1"/>
  <c r="C15" i="33"/>
  <c r="C36" i="33"/>
  <c r="G22" i="34"/>
  <c r="G12" i="34"/>
  <c r="G49" i="34"/>
  <c r="E5" i="33"/>
  <c r="D24" i="25"/>
  <c r="B24" i="25" s="1"/>
  <c r="D38" i="25"/>
  <c r="B38" i="25"/>
  <c r="E10" i="33"/>
  <c r="E14" i="33"/>
  <c r="D14" i="33" s="1"/>
  <c r="D14" i="34" s="1"/>
  <c r="H6" i="33"/>
  <c r="H6" i="34" s="1"/>
  <c r="E9" i="33"/>
  <c r="C38" i="33"/>
  <c r="B49" i="25"/>
  <c r="G32" i="34"/>
  <c r="D16" i="25"/>
  <c r="B16" i="25" s="1"/>
  <c r="G28" i="34"/>
  <c r="G18" i="34"/>
  <c r="H18" i="33"/>
  <c r="D5" i="33" l="1"/>
  <c r="D5" i="34" s="1"/>
  <c r="D19" i="33"/>
  <c r="B19" i="33" s="1"/>
  <c r="C17" i="34"/>
  <c r="D47" i="33"/>
  <c r="D47" i="34" s="1"/>
  <c r="D44" i="33"/>
  <c r="D44" i="34" s="1"/>
  <c r="D29" i="33"/>
  <c r="B29" i="33" s="1"/>
  <c r="D10" i="33"/>
  <c r="B10" i="33" s="1"/>
  <c r="H47" i="34"/>
  <c r="D50" i="33"/>
  <c r="D50" i="34" s="1"/>
  <c r="D15" i="33"/>
  <c r="B15" i="33" s="1"/>
  <c r="D18" i="33"/>
  <c r="B18" i="33" s="1"/>
  <c r="H50" i="34"/>
  <c r="D43" i="33"/>
  <c r="D43" i="34" s="1"/>
  <c r="D37" i="33"/>
  <c r="D37" i="34" s="1"/>
  <c r="D52" i="34"/>
  <c r="C11" i="34"/>
  <c r="D31" i="33"/>
  <c r="B31" i="33" s="1"/>
  <c r="D9" i="33"/>
  <c r="B9" i="33" s="1"/>
  <c r="D35" i="33"/>
  <c r="D35" i="34" s="1"/>
  <c r="D16" i="33"/>
  <c r="D16" i="34" s="1"/>
  <c r="D8" i="33"/>
  <c r="D8" i="34" s="1"/>
  <c r="D30" i="33"/>
  <c r="D30" i="34" s="1"/>
  <c r="D27" i="33"/>
  <c r="D27" i="34" s="1"/>
  <c r="D28" i="33"/>
  <c r="B28" i="33" s="1"/>
  <c r="C48" i="34"/>
  <c r="E10" i="34"/>
  <c r="H18" i="34"/>
  <c r="D49" i="33"/>
  <c r="D49" i="34" s="1"/>
  <c r="D26" i="33"/>
  <c r="B26" i="33" s="1"/>
  <c r="D48" i="33"/>
  <c r="D48" i="34" s="1"/>
  <c r="D7" i="33"/>
  <c r="B7" i="33" s="1"/>
  <c r="H19" i="34"/>
  <c r="D42" i="33"/>
  <c r="B42" i="33" s="1"/>
  <c r="D6" i="33"/>
  <c r="D6" i="34" s="1"/>
  <c r="D24" i="33"/>
  <c r="B24" i="33" s="1"/>
  <c r="D36" i="33"/>
  <c r="D36" i="34" s="1"/>
  <c r="D5" i="8"/>
  <c r="C5" i="34"/>
  <c r="C47" i="34"/>
  <c r="D30" i="8"/>
  <c r="C10" i="34"/>
  <c r="D41" i="8"/>
  <c r="C8" i="34"/>
  <c r="D22" i="8"/>
  <c r="D27" i="8"/>
  <c r="D35" i="8"/>
  <c r="C31" i="34"/>
  <c r="D31" i="8"/>
  <c r="C53" i="34"/>
  <c r="C30" i="34"/>
  <c r="E35" i="34"/>
  <c r="D32" i="33"/>
  <c r="D32" i="34" s="1"/>
  <c r="E14" i="34"/>
  <c r="D40" i="33"/>
  <c r="B40" i="33" s="1"/>
  <c r="E5" i="34"/>
  <c r="D38" i="33"/>
  <c r="B38" i="33" s="1"/>
  <c r="E9" i="34"/>
  <c r="D34" i="33"/>
  <c r="B34" i="33" s="1"/>
  <c r="D12" i="33"/>
  <c r="D12" i="34" s="1"/>
  <c r="D13" i="33"/>
  <c r="B13" i="33" s="1"/>
  <c r="E8" i="34"/>
  <c r="D39" i="33"/>
  <c r="D39" i="34" s="1"/>
  <c r="D20" i="33"/>
  <c r="D20" i="34" s="1"/>
  <c r="D41" i="33"/>
  <c r="D41" i="34" s="1"/>
  <c r="C6" i="34"/>
  <c r="H49" i="34"/>
  <c r="H31" i="34"/>
  <c r="D22" i="33"/>
  <c r="B22" i="33" s="1"/>
  <c r="H24" i="34"/>
  <c r="D23" i="33"/>
  <c r="D23" i="34" s="1"/>
  <c r="H52" i="34"/>
  <c r="H37" i="34"/>
  <c r="H34" i="34"/>
  <c r="H32" i="34"/>
  <c r="D17" i="33"/>
  <c r="D25" i="33"/>
  <c r="B25" i="33" s="1"/>
  <c r="D33" i="33"/>
  <c r="B33" i="33" s="1"/>
  <c r="D51" i="33"/>
  <c r="B51" i="33" s="1"/>
  <c r="D11" i="33"/>
  <c r="B11" i="33" s="1"/>
  <c r="D46" i="33"/>
  <c r="B46" i="33" s="1"/>
  <c r="H7" i="34"/>
  <c r="H36" i="34"/>
  <c r="D21" i="33"/>
  <c r="B21" i="33" s="1"/>
  <c r="B14" i="33"/>
  <c r="D45" i="33"/>
  <c r="D45" i="34" s="1"/>
  <c r="C52" i="34"/>
  <c r="C51" i="34"/>
  <c r="C13" i="34"/>
  <c r="C35" i="34"/>
  <c r="C12" i="34"/>
  <c r="C50" i="34"/>
  <c r="C20" i="34"/>
  <c r="C36" i="34"/>
  <c r="C23" i="34"/>
  <c r="C33" i="34"/>
  <c r="C22" i="34"/>
  <c r="C18" i="34"/>
  <c r="C45" i="34"/>
  <c r="C41" i="34"/>
  <c r="C25" i="34"/>
  <c r="C40" i="34"/>
  <c r="C16" i="34"/>
  <c r="C27" i="34"/>
  <c r="C44" i="34"/>
  <c r="C26" i="34"/>
  <c r="C34" i="34"/>
  <c r="C21" i="34"/>
  <c r="C14" i="34"/>
  <c r="B14" i="34" s="1"/>
  <c r="C19" i="34"/>
  <c r="C39" i="34"/>
  <c r="C46" i="34"/>
  <c r="C24" i="34"/>
  <c r="C28" i="34"/>
  <c r="C37" i="34"/>
  <c r="C49" i="34"/>
  <c r="D39" i="8"/>
  <c r="C38" i="34"/>
  <c r="C43" i="34"/>
  <c r="D23" i="8"/>
  <c r="D6" i="8"/>
  <c r="C32" i="34"/>
  <c r="D16" i="8"/>
  <c r="D15" i="8"/>
  <c r="D49" i="8"/>
  <c r="D44" i="8"/>
  <c r="D50" i="8"/>
  <c r="D17" i="8"/>
  <c r="D14" i="8"/>
  <c r="D38" i="8"/>
  <c r="D19" i="8"/>
  <c r="C42" i="34"/>
  <c r="D24" i="8"/>
  <c r="D20" i="8"/>
  <c r="D45" i="8"/>
  <c r="D12" i="8"/>
  <c r="D36" i="8"/>
  <c r="D33" i="8"/>
  <c r="D10" i="8"/>
  <c r="F40" i="34"/>
  <c r="F21" i="34"/>
  <c r="D34" i="8"/>
  <c r="D26" i="8"/>
  <c r="D11" i="8"/>
  <c r="F10" i="34"/>
  <c r="D46" i="8"/>
  <c r="F7" i="34"/>
  <c r="F48" i="34"/>
  <c r="D32" i="8"/>
  <c r="D53" i="8"/>
  <c r="D28" i="8"/>
  <c r="D13" i="8"/>
  <c r="D47" i="8"/>
  <c r="D8" i="8"/>
  <c r="D29" i="8"/>
  <c r="F22" i="34"/>
  <c r="F27" i="34"/>
  <c r="C29" i="34"/>
  <c r="C15" i="34"/>
  <c r="D25" i="8"/>
  <c r="D21" i="8"/>
  <c r="C7" i="34"/>
  <c r="D40" i="8"/>
  <c r="D52" i="8"/>
  <c r="D18" i="8"/>
  <c r="F9" i="34"/>
  <c r="D9" i="8"/>
  <c r="F24" i="34"/>
  <c r="D43" i="8"/>
  <c r="C9" i="34"/>
  <c r="B5" i="33" l="1"/>
  <c r="B5" i="34"/>
  <c r="D10" i="34"/>
  <c r="B10" i="34" s="1"/>
  <c r="D19" i="34"/>
  <c r="B19" i="34" s="1"/>
  <c r="B50" i="33"/>
  <c r="D18" i="34"/>
  <c r="B18" i="34" s="1"/>
  <c r="B50" i="34"/>
  <c r="B47" i="33"/>
  <c r="B44" i="33"/>
  <c r="D29" i="34"/>
  <c r="B29" i="34" s="1"/>
  <c r="B37" i="33"/>
  <c r="D31" i="34"/>
  <c r="B31" i="34" s="1"/>
  <c r="D9" i="34"/>
  <c r="B9" i="34" s="1"/>
  <c r="B49" i="34"/>
  <c r="D26" i="34"/>
  <c r="B26" i="34" s="1"/>
  <c r="B16" i="33"/>
  <c r="B48" i="33"/>
  <c r="D15" i="34"/>
  <c r="B15" i="34" s="1"/>
  <c r="B12" i="33"/>
  <c r="B43" i="33"/>
  <c r="D7" i="34"/>
  <c r="B7" i="34" s="1"/>
  <c r="B35" i="33"/>
  <c r="B8" i="33"/>
  <c r="B8" i="34"/>
  <c r="B32" i="33"/>
  <c r="B41" i="33"/>
  <c r="D24" i="34"/>
  <c r="B24" i="34" s="1"/>
  <c r="B30" i="34"/>
  <c r="B30" i="33"/>
  <c r="D28" i="34"/>
  <c r="B28" i="34" s="1"/>
  <c r="B27" i="33"/>
  <c r="D40" i="34"/>
  <c r="B40" i="34" s="1"/>
  <c r="D33" i="34"/>
  <c r="B33" i="34" s="1"/>
  <c r="B36" i="33"/>
  <c r="D38" i="34"/>
  <c r="B38" i="34" s="1"/>
  <c r="B52" i="33"/>
  <c r="B52" i="34"/>
  <c r="D25" i="34"/>
  <c r="B25" i="34" s="1"/>
  <c r="D34" i="34"/>
  <c r="B34" i="34" s="1"/>
  <c r="B49" i="33"/>
  <c r="D42" i="34"/>
  <c r="B42" i="34" s="1"/>
  <c r="B48" i="34"/>
  <c r="B53" i="34"/>
  <c r="B6" i="34"/>
  <c r="B6" i="33"/>
  <c r="B39" i="33"/>
  <c r="B47" i="34"/>
  <c r="B36" i="34"/>
  <c r="B39" i="34"/>
  <c r="B35" i="34"/>
  <c r="B32" i="34"/>
  <c r="B16" i="34"/>
  <c r="D13" i="34"/>
  <c r="B13" i="34" s="1"/>
  <c r="B20" i="33"/>
  <c r="B23" i="34"/>
  <c r="B23" i="33"/>
  <c r="D46" i="34"/>
  <c r="B46" i="34" s="1"/>
  <c r="B20" i="34"/>
  <c r="B12" i="34"/>
  <c r="D22" i="34"/>
  <c r="B22" i="34" s="1"/>
  <c r="B45" i="33"/>
  <c r="B45" i="34"/>
  <c r="D21" i="34"/>
  <c r="B21" i="34" s="1"/>
  <c r="D17" i="34"/>
  <c r="B17" i="34" s="1"/>
  <c r="B17" i="33"/>
  <c r="D11" i="34"/>
  <c r="B11" i="34" s="1"/>
  <c r="D51" i="34"/>
  <c r="B51" i="34" s="1"/>
  <c r="B27" i="34"/>
  <c r="B41" i="34"/>
  <c r="B44" i="34"/>
  <c r="B43" i="34"/>
  <c r="B37" i="34"/>
</calcChain>
</file>

<file path=xl/sharedStrings.xml><?xml version="1.0" encoding="utf-8"?>
<sst xmlns="http://schemas.openxmlformats.org/spreadsheetml/2006/main" count="1079" uniqueCount="71">
  <si>
    <t>Fresh</t>
  </si>
  <si>
    <t>Processed</t>
  </si>
  <si>
    <t>Total</t>
  </si>
  <si>
    <t>Year</t>
  </si>
  <si>
    <t>Canned</t>
  </si>
  <si>
    <t>Juice</t>
  </si>
  <si>
    <t>Frozen</t>
  </si>
  <si>
    <t>Dried</t>
  </si>
  <si>
    <t>Other</t>
  </si>
  <si>
    <t>NA</t>
  </si>
  <si>
    <t>Filename:</t>
  </si>
  <si>
    <t>Worksheets:</t>
  </si>
  <si>
    <t>NA = Not available.</t>
  </si>
  <si>
    <t xml:space="preserve">NA = Not available.  </t>
  </si>
  <si>
    <t>-------------------- Pounds --------------------</t>
  </si>
  <si>
    <r>
      <t>Other</t>
    </r>
    <r>
      <rPr>
        <vertAlign val="superscript"/>
        <sz val="10"/>
        <rFont val="Arial"/>
        <family val="2"/>
      </rPr>
      <t>1</t>
    </r>
  </si>
  <si>
    <r>
      <rPr>
        <vertAlign val="superscript"/>
        <sz val="10"/>
        <rFont val="Arial"/>
        <family val="2"/>
      </rPr>
      <t>1</t>
    </r>
    <r>
      <rPr>
        <sz val="10"/>
        <rFont val="Arial"/>
        <family val="2"/>
      </rPr>
      <t xml:space="preserve">Other apples. </t>
    </r>
  </si>
  <si>
    <r>
      <t>Processed</t>
    </r>
    <r>
      <rPr>
        <vertAlign val="superscript"/>
        <sz val="10"/>
        <rFont val="Arial"/>
        <family val="2"/>
      </rPr>
      <t>1</t>
    </r>
  </si>
  <si>
    <r>
      <rPr>
        <vertAlign val="superscript"/>
        <sz val="10"/>
        <rFont val="Arial"/>
        <family val="2"/>
      </rPr>
      <t>1</t>
    </r>
    <r>
      <rPr>
        <sz val="10"/>
        <rFont val="Arial"/>
        <family val="2"/>
      </rPr>
      <t>Juice.</t>
    </r>
  </si>
  <si>
    <r>
      <t>2018</t>
    </r>
    <r>
      <rPr>
        <vertAlign val="superscript"/>
        <sz val="10"/>
        <rFont val="Arial"/>
        <family val="2"/>
      </rPr>
      <t>2</t>
    </r>
  </si>
  <si>
    <r>
      <t>2019</t>
    </r>
    <r>
      <rPr>
        <vertAlign val="superscript"/>
        <sz val="10"/>
        <rFont val="Arial"/>
        <family val="2"/>
      </rPr>
      <t>2</t>
    </r>
  </si>
  <si>
    <r>
      <rPr>
        <vertAlign val="superscript"/>
        <sz val="10"/>
        <rFont val="Arial"/>
        <family val="2"/>
      </rPr>
      <t>1</t>
    </r>
    <r>
      <rPr>
        <sz val="10"/>
        <rFont val="Arial"/>
        <family val="2"/>
      </rPr>
      <t>Frozen.</t>
    </r>
  </si>
  <si>
    <r>
      <rPr>
        <vertAlign val="superscript"/>
        <sz val="10"/>
        <rFont val="Arial"/>
        <family val="2"/>
      </rPr>
      <t>2</t>
    </r>
    <r>
      <rPr>
        <sz val="10"/>
        <rFont val="Arial"/>
        <family val="2"/>
      </rPr>
      <t>No longer updated after 2017. Beginning in 2018 crop year, USDA, National Agricultural Statistics Service discontinued reporting domestic production. There is no data on trade.</t>
    </r>
  </si>
  <si>
    <r>
      <rPr>
        <vertAlign val="superscript"/>
        <sz val="10"/>
        <rFont val="Arial"/>
        <family val="2"/>
      </rPr>
      <t>1</t>
    </r>
    <r>
      <rPr>
        <sz val="10"/>
        <rFont val="Arial"/>
        <family val="2"/>
      </rPr>
      <t>Dried.</t>
    </r>
  </si>
  <si>
    <r>
      <t>Dried</t>
    </r>
    <r>
      <rPr>
        <vertAlign val="superscript"/>
        <sz val="10"/>
        <rFont val="Arial"/>
        <family val="2"/>
      </rPr>
      <t>1</t>
    </r>
  </si>
  <si>
    <r>
      <rPr>
        <vertAlign val="superscript"/>
        <sz val="10"/>
        <rFont val="Arial"/>
        <family val="2"/>
      </rPr>
      <t>1</t>
    </r>
    <r>
      <rPr>
        <sz val="10"/>
        <rFont val="Arial"/>
        <family val="2"/>
      </rPr>
      <t>Canned.</t>
    </r>
  </si>
  <si>
    <r>
      <t>2020</t>
    </r>
    <r>
      <rPr>
        <vertAlign val="superscript"/>
        <sz val="10"/>
        <rFont val="Arial"/>
        <family val="2"/>
      </rPr>
      <t>2</t>
    </r>
  </si>
  <si>
    <r>
      <t>2021</t>
    </r>
    <r>
      <rPr>
        <vertAlign val="superscript"/>
        <sz val="10"/>
        <rFont val="Arial"/>
        <family val="2"/>
      </rPr>
      <t>2</t>
    </r>
  </si>
  <si>
    <t>frtot.xlsx</t>
  </si>
  <si>
    <t>Contact Linda Kantor or Andrzej Blazejczyk for more information.</t>
  </si>
  <si>
    <t>Table of Contents</t>
  </si>
  <si>
    <t>Source: USDA, Economic Research Service using data from various sources as documented on the Food Availability Data System home page.</t>
  </si>
  <si>
    <r>
      <rPr>
        <vertAlign val="superscript"/>
        <sz val="10"/>
        <rFont val="Arial"/>
        <family val="2"/>
      </rPr>
      <t>1</t>
    </r>
    <r>
      <rPr>
        <sz val="10"/>
        <rFont val="Arial"/>
        <family val="2"/>
      </rPr>
      <t xml:space="preserve">Discontinued - since 2018 Raisin Administrative Committee data on shipments no longer available to public. </t>
    </r>
  </si>
  <si>
    <t>-------------------------------------- Pounds --------------------------------------</t>
  </si>
  <si>
    <t>---------------------------------------------------------- Pounds ----------------------------------------------------------</t>
  </si>
  <si>
    <t>------------------------------------------------ Pounds ------------------------------------------------</t>
  </si>
  <si>
    <t>------------------------------------------------------------------ Pounds ------------------------------------------------------------------</t>
  </si>
  <si>
    <t>Fruit: Per capita availability (fresh-weight equivalent)</t>
  </si>
  <si>
    <t>Citrus: Per capita availability (fresh-weight equivalent)</t>
  </si>
  <si>
    <t>Oranges and temples: Per capita availability (fresh-weight equivalent)</t>
  </si>
  <si>
    <t>Tangerines and tangelos: Per capita availability (fresh-weight equivalent)</t>
  </si>
  <si>
    <t>Grapefruit: Per capita availability (fresh-weight equivalent)</t>
  </si>
  <si>
    <t>Lemons: Per capita availability (fresh-weight equivalent)</t>
  </si>
  <si>
    <t>Limes: Per capita availability (fresh-weight equivalent)</t>
  </si>
  <si>
    <t>Noncitrus fruit: Per capita availability (fresh-weight equivalent)</t>
  </si>
  <si>
    <t>Apples: Per capita availability (fresh-weight equivalent)</t>
  </si>
  <si>
    <t>Apricots: Per capita availability (fresh-weight equivalent)</t>
  </si>
  <si>
    <t>Avocados: Per capita availability (fresh-weight equivalent)</t>
  </si>
  <si>
    <t>Bananas: Per capita availability (fresh-weight equivalent)</t>
  </si>
  <si>
    <t>Blackberries: Per capita availability (fresh-weight equivalent)</t>
  </si>
  <si>
    <t>Blueberries: Per capita availability (fresh-weight equivalent)</t>
  </si>
  <si>
    <t>Cantaloupe: Per capita availability (fresh-weight equivalent)</t>
  </si>
  <si>
    <t>Cherries: Per capita availability (fresh-weight equivalent)</t>
  </si>
  <si>
    <t>Cranberries: Per capita availability (fresh-weight equivalent)</t>
  </si>
  <si>
    <t>Dates: Per capita availability (fresh-weight equivalent)</t>
  </si>
  <si>
    <t>Figs: Per capita availability (fresh-weight equivalent)</t>
  </si>
  <si>
    <t>Grapes: Per capita availability (fresh-weight equivalent)</t>
  </si>
  <si>
    <t>Honeydew: Per capita availability (fresh-weight equivalent)</t>
  </si>
  <si>
    <t>Kiwi: Per capita availability (fresh-weight equivalent)</t>
  </si>
  <si>
    <t>Mangoes: Per capita availability (fresh-weight equivalent)</t>
  </si>
  <si>
    <t>Olives: Per capita availability (fresh-weight equivalent)</t>
  </si>
  <si>
    <t>Papayas: Per capita availability (fresh-weight equivalent)</t>
  </si>
  <si>
    <t>Peaches and nectarines: Per capita availability (fresh-weight equivalent)</t>
  </si>
  <si>
    <t>Pears: Per capita availability (fresh-weight equivalent)</t>
  </si>
  <si>
    <t>Pineapple: Per capita availability (fresh-weight equivalent)</t>
  </si>
  <si>
    <t>Plums: Per capita availability (fresh-weight equivalent)</t>
  </si>
  <si>
    <t>Raspberries: Per capita availability (fresh-weight equivalent)</t>
  </si>
  <si>
    <t>Strawberries: Per capita availability (fresh-weight equivalent)</t>
  </si>
  <si>
    <t>Watermelon: Per capita availability (fresh-weight equivalent)</t>
  </si>
  <si>
    <t>Kiwifruit: Per capita availability (fresh-weight equivalent)</t>
  </si>
  <si>
    <t xml:space="preserve">Data as of March 1,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</si>
</sst>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164" formatCode="0.000"/>
    <numFmt numFmtId="165" formatCode="mmmm\ d\,\ yyyy"/>
    <numFmt numFmtId="166" formatCode="#,##0.0"/>
  </numFmts>
  <fonts count="11" x14ac:knownFonts="1">
    <font>
      <sz val="10"/>
      <name val="Arial"/>
    </font>
    <font>
      <sz val="10"/>
      <name val="Arial"/>
      <family val="2"/>
    </font>
    <font>
      <b/>
      <sz val="18"/>
      <name val="Arial"/>
      <family val="2"/>
    </font>
    <font>
      <b/>
      <sz val="12"/>
      <name val="Arial"/>
      <family val="2"/>
    </font>
    <font>
      <sz val="8"/>
      <name val="Arial"/>
      <family val="2"/>
    </font>
    <font>
      <b/>
      <sz val="10"/>
      <name val="Arial"/>
      <family val="2"/>
    </font>
    <font>
      <u/>
      <sz val="10"/>
      <color indexed="12"/>
      <name val="Arial"/>
      <family val="2"/>
    </font>
    <font>
      <sz val="10"/>
      <name val="Arial"/>
      <family val="2"/>
    </font>
    <font>
      <sz val="10"/>
      <name val="Arial"/>
      <family val="2"/>
    </font>
    <font>
      <vertAlign val="superscript"/>
      <sz val="10"/>
      <name val="Arial"/>
      <family val="2"/>
    </font>
    <font>
      <i/>
      <sz val="10"/>
      <name val="Arial"/>
      <family val="2"/>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s>
  <borders count="39">
    <border>
      <left/>
      <right/>
      <top/>
      <bottom/>
      <diagonal/>
    </border>
    <border>
      <left/>
      <right/>
      <top style="double">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double">
        <color indexed="64"/>
      </bottom>
      <diagonal/>
    </border>
    <border>
      <left style="thin">
        <color indexed="55"/>
      </left>
      <right style="thin">
        <color indexed="55"/>
      </right>
      <top/>
      <bottom style="double">
        <color indexed="64"/>
      </bottom>
      <diagonal/>
    </border>
    <border>
      <left style="thin">
        <color indexed="55"/>
      </left>
      <right style="thin">
        <color indexed="55"/>
      </right>
      <top/>
      <bottom/>
      <diagonal/>
    </border>
    <border>
      <left/>
      <right/>
      <top/>
      <bottom style="thin">
        <color indexed="55"/>
      </bottom>
      <diagonal/>
    </border>
    <border>
      <left/>
      <right/>
      <top/>
      <bottom style="double">
        <color indexed="64"/>
      </bottom>
      <diagonal/>
    </border>
    <border>
      <left style="thin">
        <color indexed="55"/>
      </left>
      <right/>
      <top style="thin">
        <color indexed="64"/>
      </top>
      <bottom style="thin">
        <color indexed="55"/>
      </bottom>
      <diagonal/>
    </border>
    <border>
      <left/>
      <right/>
      <top style="thin">
        <color indexed="64"/>
      </top>
      <bottom style="thin">
        <color indexed="55"/>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55"/>
      </left>
      <right/>
      <top/>
      <bottom style="thin">
        <color indexed="55"/>
      </bottom>
      <diagonal/>
    </border>
    <border>
      <left/>
      <right style="thin">
        <color indexed="55"/>
      </right>
      <top/>
      <bottom style="thin">
        <color indexed="55"/>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55"/>
      </left>
      <right/>
      <top/>
      <bottom/>
      <diagonal/>
    </border>
    <border>
      <left/>
      <right style="thin">
        <color indexed="55"/>
      </right>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55"/>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55"/>
      </top>
      <bottom style="double">
        <color indexed="64"/>
      </bottom>
      <diagonal/>
    </border>
    <border>
      <left/>
      <right style="thin">
        <color indexed="55"/>
      </right>
      <top style="thin">
        <color indexed="55"/>
      </top>
      <bottom style="double">
        <color auto="1"/>
      </bottom>
      <diagonal/>
    </border>
    <border>
      <left style="thin">
        <color indexed="55"/>
      </left>
      <right/>
      <top style="thin">
        <color indexed="55"/>
      </top>
      <bottom style="double">
        <color indexed="64"/>
      </bottom>
      <diagonal/>
    </border>
    <border>
      <left style="thin">
        <color auto="1"/>
      </left>
      <right/>
      <top/>
      <bottom/>
      <diagonal/>
    </border>
  </borders>
  <cellStyleXfs count="21">
    <xf numFmtId="0" fontId="0" fillId="0" borderId="0"/>
    <xf numFmtId="3" fontId="1" fillId="0" borderId="0" applyFill="0" applyBorder="0" applyAlignment="0" applyProtection="0"/>
    <xf numFmtId="3" fontId="7" fillId="0" borderId="0" applyFill="0" applyBorder="0" applyAlignment="0" applyProtection="0"/>
    <xf numFmtId="3" fontId="8" fillId="0" borderId="0" applyFill="0" applyBorder="0" applyAlignment="0" applyProtection="0"/>
    <xf numFmtId="5" fontId="1" fillId="0" borderId="0" applyFill="0" applyBorder="0" applyAlignment="0" applyProtection="0"/>
    <xf numFmtId="5" fontId="7" fillId="0" borderId="0" applyFill="0" applyBorder="0" applyAlignment="0" applyProtection="0"/>
    <xf numFmtId="5" fontId="8" fillId="0" borderId="0" applyFill="0" applyBorder="0" applyAlignment="0" applyProtection="0"/>
    <xf numFmtId="165" fontId="1" fillId="0" borderId="0" applyFill="0" applyBorder="0" applyAlignment="0" applyProtection="0"/>
    <xf numFmtId="165" fontId="7" fillId="0" borderId="0" applyFill="0" applyBorder="0" applyAlignment="0" applyProtection="0"/>
    <xf numFmtId="165" fontId="8" fillId="0" borderId="0" applyFill="0" applyBorder="0" applyAlignment="0" applyProtection="0"/>
    <xf numFmtId="2" fontId="1" fillId="0" borderId="0" applyFill="0" applyBorder="0" applyAlignment="0" applyProtection="0"/>
    <xf numFmtId="2" fontId="7" fillId="0" borderId="0" applyFill="0" applyBorder="0" applyAlignment="0" applyProtection="0"/>
    <xf numFmtId="2" fontId="8" fillId="0" borderId="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alignment vertical="top"/>
      <protection locked="0"/>
    </xf>
    <xf numFmtId="0" fontId="7" fillId="0" borderId="0"/>
    <xf numFmtId="0" fontId="1" fillId="0" borderId="1" applyNumberFormat="0" applyFill="0" applyAlignment="0" applyProtection="0"/>
    <xf numFmtId="0" fontId="7" fillId="0" borderId="1" applyNumberFormat="0" applyFill="0" applyAlignment="0" applyProtection="0"/>
    <xf numFmtId="0" fontId="8" fillId="0" borderId="1" applyNumberFormat="0" applyFill="0" applyAlignment="0" applyProtection="0"/>
    <xf numFmtId="0" fontId="7" fillId="0" borderId="0"/>
  </cellStyleXfs>
  <cellXfs count="111">
    <xf numFmtId="0" fontId="0" fillId="0" borderId="0" xfId="0"/>
    <xf numFmtId="0" fontId="5" fillId="0" borderId="0" xfId="0" applyFont="1"/>
    <xf numFmtId="0" fontId="6" fillId="0" borderId="0" xfId="15" applyAlignment="1" applyProtection="1"/>
    <xf numFmtId="0" fontId="6" fillId="0" borderId="0" xfId="15" quotePrefix="1" applyAlignment="1" applyProtection="1">
      <alignment horizontal="left"/>
    </xf>
    <xf numFmtId="0" fontId="5" fillId="0" borderId="17" xfId="0" quotePrefix="1" applyFont="1" applyBorder="1"/>
    <xf numFmtId="2" fontId="7" fillId="0" borderId="0" xfId="0" applyNumberFormat="1" applyFont="1"/>
    <xf numFmtId="0" fontId="7" fillId="0" borderId="0" xfId="0" applyFont="1"/>
    <xf numFmtId="2" fontId="7" fillId="0" borderId="2" xfId="0" applyNumberFormat="1" applyFont="1" applyBorder="1" applyAlignment="1">
      <alignment horizontal="center"/>
    </xf>
    <xf numFmtId="2" fontId="7" fillId="0" borderId="3" xfId="0" applyNumberFormat="1" applyFont="1" applyBorder="1" applyAlignment="1">
      <alignment horizontal="center"/>
    </xf>
    <xf numFmtId="0" fontId="7" fillId="0" borderId="0" xfId="16"/>
    <xf numFmtId="0" fontId="7" fillId="0" borderId="7" xfId="0" applyFont="1" applyBorder="1" applyAlignment="1">
      <alignment horizontal="center"/>
    </xf>
    <xf numFmtId="2" fontId="7" fillId="0" borderId="7" xfId="0" applyNumberFormat="1" applyFont="1" applyBorder="1" applyAlignment="1">
      <alignment horizontal="center"/>
    </xf>
    <xf numFmtId="0" fontId="7" fillId="3" borderId="7" xfId="0" applyFont="1" applyFill="1" applyBorder="1" applyAlignment="1">
      <alignment horizontal="center"/>
    </xf>
    <xf numFmtId="2" fontId="7" fillId="3" borderId="7" xfId="0" applyNumberFormat="1" applyFont="1" applyFill="1" applyBorder="1" applyAlignment="1">
      <alignment horizontal="center"/>
    </xf>
    <xf numFmtId="0" fontId="7" fillId="3" borderId="9" xfId="0" applyFont="1" applyFill="1" applyBorder="1" applyAlignment="1">
      <alignment horizontal="center"/>
    </xf>
    <xf numFmtId="2" fontId="7" fillId="3" borderId="9" xfId="0" applyNumberFormat="1" applyFont="1" applyFill="1" applyBorder="1" applyAlignment="1">
      <alignment horizontal="center"/>
    </xf>
    <xf numFmtId="0" fontId="7" fillId="4" borderId="7" xfId="0" applyFont="1" applyFill="1" applyBorder="1" applyAlignment="1">
      <alignment horizontal="center"/>
    </xf>
    <xf numFmtId="2" fontId="7" fillId="4" borderId="7" xfId="0" applyNumberFormat="1" applyFont="1" applyFill="1" applyBorder="1" applyAlignment="1">
      <alignment horizontal="center"/>
    </xf>
    <xf numFmtId="0" fontId="7" fillId="4" borderId="9" xfId="0" applyFont="1" applyFill="1" applyBorder="1" applyAlignment="1">
      <alignment horizontal="center"/>
    </xf>
    <xf numFmtId="2" fontId="7" fillId="4" borderId="9" xfId="0" applyNumberFormat="1" applyFont="1" applyFill="1" applyBorder="1" applyAlignment="1">
      <alignment horizontal="center"/>
    </xf>
    <xf numFmtId="2" fontId="10" fillId="0" borderId="18" xfId="16" quotePrefix="1" applyNumberFormat="1" applyFont="1" applyBorder="1" applyAlignment="1">
      <alignment horizontal="centerContinuous" vertical="center"/>
    </xf>
    <xf numFmtId="2" fontId="10" fillId="0" borderId="19" xfId="16" quotePrefix="1" applyNumberFormat="1" applyFont="1" applyBorder="1" applyAlignment="1">
      <alignment horizontal="centerContinuous" vertical="center"/>
    </xf>
    <xf numFmtId="0" fontId="7" fillId="4" borderId="24" xfId="0" applyFont="1" applyFill="1" applyBorder="1" applyAlignment="1">
      <alignment horizontal="center"/>
    </xf>
    <xf numFmtId="2" fontId="7" fillId="4" borderId="26" xfId="0" applyNumberFormat="1" applyFont="1" applyFill="1" applyBorder="1" applyAlignment="1">
      <alignment horizontal="center"/>
    </xf>
    <xf numFmtId="2" fontId="7" fillId="4" borderId="26" xfId="0" quotePrefix="1" applyNumberFormat="1" applyFont="1" applyFill="1" applyBorder="1" applyAlignment="1">
      <alignment horizontal="center"/>
    </xf>
    <xf numFmtId="2" fontId="7" fillId="4" borderId="21" xfId="0" applyNumberFormat="1" applyFont="1" applyFill="1" applyBorder="1" applyAlignment="1">
      <alignment horizontal="centerContinuous"/>
    </xf>
    <xf numFmtId="0" fontId="7" fillId="4" borderId="25" xfId="0" applyFont="1" applyFill="1" applyBorder="1" applyAlignment="1">
      <alignment vertical="center"/>
    </xf>
    <xf numFmtId="2" fontId="7" fillId="4" borderId="2" xfId="0" applyNumberFormat="1" applyFont="1" applyFill="1" applyBorder="1" applyAlignment="1">
      <alignment vertical="center"/>
    </xf>
    <xf numFmtId="2" fontId="7" fillId="4" borderId="2" xfId="0" quotePrefix="1" applyNumberFormat="1" applyFont="1" applyFill="1" applyBorder="1" applyAlignment="1">
      <alignment vertical="center"/>
    </xf>
    <xf numFmtId="2" fontId="7" fillId="4" borderId="2" xfId="0" quotePrefix="1" applyNumberFormat="1" applyFont="1" applyFill="1" applyBorder="1" applyAlignment="1">
      <alignment horizontal="center"/>
    </xf>
    <xf numFmtId="2" fontId="7" fillId="4" borderId="2" xfId="0" applyNumberFormat="1" applyFont="1" applyFill="1" applyBorder="1" applyAlignment="1">
      <alignment horizontal="center"/>
    </xf>
    <xf numFmtId="2" fontId="7" fillId="4" borderId="3" xfId="0" applyNumberFormat="1" applyFont="1" applyFill="1" applyBorder="1" applyAlignment="1">
      <alignment horizontal="center"/>
    </xf>
    <xf numFmtId="2" fontId="7" fillId="4" borderId="20" xfId="0" applyNumberFormat="1" applyFont="1" applyFill="1" applyBorder="1" applyAlignment="1">
      <alignment horizontal="centerContinuous" vertical="center"/>
    </xf>
    <xf numFmtId="2" fontId="7" fillId="4" borderId="2" xfId="0" quotePrefix="1" applyNumberFormat="1" applyFont="1" applyFill="1" applyBorder="1" applyAlignment="1">
      <alignment horizontal="center" vertical="center"/>
    </xf>
    <xf numFmtId="2" fontId="7" fillId="4" borderId="2" xfId="0" applyNumberFormat="1" applyFont="1" applyFill="1" applyBorder="1" applyAlignment="1">
      <alignment horizontal="center" vertical="center"/>
    </xf>
    <xf numFmtId="2" fontId="7" fillId="4" borderId="3" xfId="0" applyNumberFormat="1" applyFont="1" applyFill="1" applyBorder="1" applyAlignment="1">
      <alignment horizontal="center" vertical="center"/>
    </xf>
    <xf numFmtId="2" fontId="7" fillId="0" borderId="30" xfId="0" quotePrefix="1" applyNumberFormat="1" applyFont="1" applyBorder="1" applyAlignment="1">
      <alignment horizontal="center" vertical="center"/>
    </xf>
    <xf numFmtId="2" fontId="7" fillId="0" borderId="31" xfId="0" applyNumberFormat="1" applyFont="1" applyBorder="1" applyAlignment="1">
      <alignment horizontal="center" vertical="center"/>
    </xf>
    <xf numFmtId="0" fontId="7" fillId="4" borderId="15" xfId="0" applyFont="1" applyFill="1" applyBorder="1" applyAlignment="1">
      <alignment horizontal="center"/>
    </xf>
    <xf numFmtId="2" fontId="7" fillId="4" borderId="15" xfId="0" applyNumberFormat="1" applyFont="1" applyFill="1" applyBorder="1" applyAlignment="1">
      <alignment horizontal="center"/>
    </xf>
    <xf numFmtId="2" fontId="7" fillId="4" borderId="11" xfId="0" applyNumberFormat="1" applyFont="1" applyFill="1" applyBorder="1" applyAlignment="1">
      <alignment horizontal="center"/>
    </xf>
    <xf numFmtId="2" fontId="7" fillId="4" borderId="12" xfId="0" applyNumberFormat="1" applyFont="1" applyFill="1" applyBorder="1" applyAlignment="1">
      <alignment horizontal="center"/>
    </xf>
    <xf numFmtId="0" fontId="7" fillId="0" borderId="27" xfId="16" quotePrefix="1" applyBorder="1" applyAlignment="1">
      <alignment vertical="center" wrapText="1"/>
    </xf>
    <xf numFmtId="0" fontId="7" fillId="0" borderId="0" xfId="16" quotePrefix="1" applyAlignment="1">
      <alignment vertical="center" wrapText="1"/>
    </xf>
    <xf numFmtId="0" fontId="7" fillId="0" borderId="28" xfId="16" quotePrefix="1" applyBorder="1" applyAlignment="1">
      <alignment vertical="center" wrapText="1"/>
    </xf>
    <xf numFmtId="2" fontId="10" fillId="0" borderId="19" xfId="16" applyNumberFormat="1" applyFont="1" applyBorder="1" applyAlignment="1">
      <alignment horizontal="centerContinuous" vertical="center"/>
    </xf>
    <xf numFmtId="0" fontId="7" fillId="0" borderId="33" xfId="0" applyFont="1" applyBorder="1" applyAlignment="1">
      <alignment horizontal="center" vertical="center"/>
    </xf>
    <xf numFmtId="0" fontId="5" fillId="0" borderId="0" xfId="0" quotePrefix="1" applyFont="1" applyAlignment="1">
      <alignment horizontal="left"/>
    </xf>
    <xf numFmtId="2" fontId="7" fillId="0" borderId="34" xfId="0" quotePrefix="1" applyNumberFormat="1" applyFont="1" applyBorder="1" applyAlignment="1">
      <alignment horizontal="center" vertical="center"/>
    </xf>
    <xf numFmtId="2" fontId="7" fillId="0" borderId="20" xfId="0" applyNumberFormat="1" applyFont="1" applyBorder="1" applyAlignment="1">
      <alignment horizontal="center" vertical="center"/>
    </xf>
    <xf numFmtId="2" fontId="10" fillId="0" borderId="22" xfId="16" quotePrefix="1" applyNumberFormat="1" applyFont="1" applyBorder="1" applyAlignment="1">
      <alignment horizontal="centerContinuous" vertical="center"/>
    </xf>
    <xf numFmtId="2" fontId="10" fillId="0" borderId="16" xfId="16" applyNumberFormat="1" applyFont="1" applyBorder="1" applyAlignment="1">
      <alignment horizontal="centerContinuous" vertical="center"/>
    </xf>
    <xf numFmtId="2" fontId="7" fillId="0" borderId="5" xfId="0" applyNumberFormat="1" applyFont="1" applyBorder="1" applyAlignment="1">
      <alignment horizontal="centerContinuous" vertical="center"/>
    </xf>
    <xf numFmtId="2" fontId="7" fillId="0" borderId="4" xfId="0" applyNumberFormat="1" applyFont="1" applyBorder="1" applyAlignment="1">
      <alignment horizontal="centerContinuous" vertical="center"/>
    </xf>
    <xf numFmtId="2" fontId="7" fillId="4" borderId="5" xfId="0" applyNumberFormat="1" applyFont="1" applyFill="1" applyBorder="1" applyAlignment="1">
      <alignment horizontal="centerContinuous" vertical="center"/>
    </xf>
    <xf numFmtId="2" fontId="7" fillId="4" borderId="4" xfId="0" applyNumberFormat="1" applyFont="1" applyFill="1" applyBorder="1" applyAlignment="1">
      <alignment horizontal="centerContinuous" vertical="center"/>
    </xf>
    <xf numFmtId="2" fontId="7" fillId="4" borderId="8" xfId="0" applyNumberFormat="1" applyFont="1" applyFill="1" applyBorder="1" applyAlignment="1">
      <alignment horizontal="center"/>
    </xf>
    <xf numFmtId="2" fontId="7" fillId="4" borderId="8" xfId="0" quotePrefix="1" applyNumberFormat="1" applyFont="1" applyFill="1" applyBorder="1" applyAlignment="1">
      <alignment horizontal="center"/>
    </xf>
    <xf numFmtId="2" fontId="7" fillId="4" borderId="6" xfId="0" applyNumberFormat="1" applyFont="1" applyFill="1" applyBorder="1" applyAlignment="1">
      <alignment horizontal="center"/>
    </xf>
    <xf numFmtId="2" fontId="7" fillId="4" borderId="4" xfId="0" applyNumberFormat="1" applyFont="1" applyFill="1" applyBorder="1" applyAlignment="1">
      <alignment horizontal="center"/>
    </xf>
    <xf numFmtId="0" fontId="7" fillId="4" borderId="29" xfId="0" applyFont="1" applyFill="1" applyBorder="1" applyAlignment="1">
      <alignment horizontal="center"/>
    </xf>
    <xf numFmtId="2" fontId="7" fillId="4" borderId="30" xfId="0" applyNumberFormat="1" applyFont="1" applyFill="1" applyBorder="1" applyAlignment="1">
      <alignment horizontal="center"/>
    </xf>
    <xf numFmtId="2" fontId="7" fillId="4" borderId="30" xfId="0" quotePrefix="1" applyNumberFormat="1" applyFont="1" applyFill="1" applyBorder="1" applyAlignment="1">
      <alignment horizontal="center"/>
    </xf>
    <xf numFmtId="0" fontId="7" fillId="0" borderId="1" xfId="16" quotePrefix="1" applyBorder="1" applyAlignment="1">
      <alignment vertical="center" wrapText="1"/>
    </xf>
    <xf numFmtId="0" fontId="7" fillId="0" borderId="32" xfId="16" quotePrefix="1" applyBorder="1" applyAlignment="1">
      <alignment vertical="center" wrapText="1"/>
    </xf>
    <xf numFmtId="2" fontId="7" fillId="2" borderId="7" xfId="0" applyNumberFormat="1" applyFont="1" applyFill="1" applyBorder="1" applyAlignment="1">
      <alignment horizontal="center"/>
    </xf>
    <xf numFmtId="49" fontId="7" fillId="4" borderId="9" xfId="0" applyNumberFormat="1" applyFont="1" applyFill="1" applyBorder="1" applyAlignment="1">
      <alignment horizontal="center"/>
    </xf>
    <xf numFmtId="2" fontId="7" fillId="0" borderId="31" xfId="0" quotePrefix="1" applyNumberFormat="1" applyFont="1" applyBorder="1" applyAlignment="1">
      <alignment horizontal="center" vertical="center"/>
    </xf>
    <xf numFmtId="0" fontId="7" fillId="0" borderId="27" xfId="0" quotePrefix="1" applyFont="1" applyBorder="1" applyAlignment="1">
      <alignment vertical="center" wrapText="1"/>
    </xf>
    <xf numFmtId="0" fontId="7" fillId="0" borderId="0" xfId="0" quotePrefix="1" applyFont="1" applyAlignment="1">
      <alignment vertical="center" wrapText="1"/>
    </xf>
    <xf numFmtId="0" fontId="7" fillId="0" borderId="0" xfId="0" quotePrefix="1" applyFont="1" applyAlignment="1">
      <alignment horizontal="left" vertical="center" wrapText="1"/>
    </xf>
    <xf numFmtId="0" fontId="7" fillId="0" borderId="9" xfId="0" applyFont="1" applyBorder="1" applyAlignment="1">
      <alignment horizontal="center"/>
    </xf>
    <xf numFmtId="2" fontId="7" fillId="0" borderId="9" xfId="0" applyNumberFormat="1" applyFont="1" applyBorder="1" applyAlignment="1">
      <alignment horizontal="center"/>
    </xf>
    <xf numFmtId="2" fontId="7" fillId="0" borderId="34" xfId="0" applyNumberFormat="1" applyFont="1" applyBorder="1" applyAlignment="1">
      <alignment horizontal="center" vertical="center"/>
    </xf>
    <xf numFmtId="0" fontId="7" fillId="4" borderId="25" xfId="0" applyFont="1" applyFill="1" applyBorder="1" applyAlignment="1">
      <alignment horizontal="center"/>
    </xf>
    <xf numFmtId="2" fontId="7" fillId="0" borderId="20" xfId="0" quotePrefix="1" applyNumberFormat="1" applyFont="1" applyBorder="1" applyAlignment="1">
      <alignment horizontal="center" vertical="center"/>
    </xf>
    <xf numFmtId="0" fontId="7" fillId="0" borderId="34" xfId="0" applyFont="1" applyBorder="1" applyAlignment="1">
      <alignment horizontal="center" vertical="center"/>
    </xf>
    <xf numFmtId="2" fontId="7" fillId="0" borderId="2" xfId="0" applyNumberFormat="1" applyFont="1" applyBorder="1" applyAlignment="1">
      <alignment horizontal="center" vertical="center"/>
    </xf>
    <xf numFmtId="2" fontId="7" fillId="0" borderId="5" xfId="0" applyNumberFormat="1" applyFont="1" applyBorder="1" applyAlignment="1">
      <alignment horizontal="center" vertical="center"/>
    </xf>
    <xf numFmtId="2" fontId="7" fillId="0" borderId="4" xfId="0" applyNumberFormat="1" applyFont="1" applyBorder="1" applyAlignment="1">
      <alignment horizontal="center" vertical="center"/>
    </xf>
    <xf numFmtId="2" fontId="10" fillId="0" borderId="16" xfId="16" applyNumberFormat="1" applyFont="1" applyBorder="1" applyAlignment="1">
      <alignment horizontal="centerContinuous"/>
    </xf>
    <xf numFmtId="2" fontId="7" fillId="4" borderId="5" xfId="0" applyNumberFormat="1" applyFont="1" applyFill="1" applyBorder="1" applyAlignment="1">
      <alignment horizontal="center" vertical="center"/>
    </xf>
    <xf numFmtId="2" fontId="7" fillId="0" borderId="3" xfId="0" applyNumberFormat="1" applyFont="1" applyBorder="1" applyAlignment="1">
      <alignment horizontal="center" vertical="center"/>
    </xf>
    <xf numFmtId="164" fontId="7" fillId="0" borderId="7" xfId="0" applyNumberFormat="1" applyFont="1" applyBorder="1" applyAlignment="1">
      <alignment horizontal="center"/>
    </xf>
    <xf numFmtId="164" fontId="7" fillId="3" borderId="7" xfId="0" applyNumberFormat="1" applyFont="1" applyFill="1" applyBorder="1" applyAlignment="1">
      <alignment horizontal="center"/>
    </xf>
    <xf numFmtId="164" fontId="7" fillId="3" borderId="9" xfId="0" applyNumberFormat="1" applyFont="1" applyFill="1" applyBorder="1" applyAlignment="1">
      <alignment horizontal="center"/>
    </xf>
    <xf numFmtId="164" fontId="7" fillId="4" borderId="7" xfId="0" applyNumberFormat="1" applyFont="1" applyFill="1" applyBorder="1" applyAlignment="1">
      <alignment horizontal="center"/>
    </xf>
    <xf numFmtId="164" fontId="7" fillId="4" borderId="9" xfId="0" applyNumberFormat="1" applyFont="1" applyFill="1" applyBorder="1" applyAlignment="1">
      <alignment horizontal="center"/>
    </xf>
    <xf numFmtId="2" fontId="7" fillId="0" borderId="8" xfId="0" applyNumberFormat="1" applyFont="1" applyBorder="1" applyAlignment="1">
      <alignment horizontal="center" vertical="center"/>
    </xf>
    <xf numFmtId="2" fontId="7" fillId="3" borderId="11" xfId="0" applyNumberFormat="1" applyFont="1" applyFill="1" applyBorder="1" applyAlignment="1">
      <alignment horizontal="center"/>
    </xf>
    <xf numFmtId="0" fontId="7" fillId="3" borderId="14" xfId="0" applyFont="1" applyFill="1" applyBorder="1" applyAlignment="1">
      <alignment horizontal="center"/>
    </xf>
    <xf numFmtId="2" fontId="7" fillId="3" borderId="17" xfId="0" applyNumberFormat="1" applyFont="1" applyFill="1" applyBorder="1" applyAlignment="1">
      <alignment horizontal="center"/>
    </xf>
    <xf numFmtId="2" fontId="7" fillId="3" borderId="14" xfId="0" applyNumberFormat="1" applyFont="1" applyFill="1" applyBorder="1" applyAlignment="1">
      <alignment horizontal="center"/>
    </xf>
    <xf numFmtId="0" fontId="7" fillId="3" borderId="13" xfId="0" applyFont="1" applyFill="1" applyBorder="1" applyAlignment="1">
      <alignment horizontal="center"/>
    </xf>
    <xf numFmtId="2" fontId="7" fillId="3" borderId="35" xfId="0" applyNumberFormat="1" applyFont="1" applyFill="1" applyBorder="1" applyAlignment="1">
      <alignment horizontal="center"/>
    </xf>
    <xf numFmtId="2" fontId="7" fillId="3" borderId="13" xfId="0" applyNumberFormat="1" applyFont="1" applyFill="1" applyBorder="1" applyAlignment="1">
      <alignment horizontal="center"/>
    </xf>
    <xf numFmtId="2" fontId="7" fillId="3" borderId="36" xfId="0" applyNumberFormat="1" applyFont="1" applyFill="1" applyBorder="1" applyAlignment="1">
      <alignment horizontal="center"/>
    </xf>
    <xf numFmtId="2" fontId="7" fillId="3" borderId="0" xfId="0" applyNumberFormat="1" applyFont="1" applyFill="1" applyAlignment="1">
      <alignment horizontal="center"/>
    </xf>
    <xf numFmtId="2" fontId="7" fillId="3" borderId="28" xfId="0" applyNumberFormat="1" applyFont="1" applyFill="1" applyBorder="1" applyAlignment="1">
      <alignment horizontal="center"/>
    </xf>
    <xf numFmtId="2" fontId="7" fillId="3" borderId="37" xfId="0" applyNumberFormat="1" applyFont="1" applyFill="1" applyBorder="1" applyAlignment="1">
      <alignment horizontal="center"/>
    </xf>
    <xf numFmtId="2" fontId="7" fillId="4" borderId="10" xfId="0" applyNumberFormat="1" applyFont="1" applyFill="1" applyBorder="1" applyAlignment="1">
      <alignment horizontal="center"/>
    </xf>
    <xf numFmtId="2" fontId="7" fillId="4" borderId="16" xfId="0" applyNumberFormat="1" applyFont="1" applyFill="1" applyBorder="1" applyAlignment="1">
      <alignment horizontal="center"/>
    </xf>
    <xf numFmtId="2" fontId="7" fillId="4" borderId="23" xfId="0" applyNumberFormat="1" applyFont="1" applyFill="1" applyBorder="1" applyAlignment="1">
      <alignment horizontal="center"/>
    </xf>
    <xf numFmtId="2" fontId="7" fillId="3" borderId="15" xfId="0" applyNumberFormat="1" applyFont="1" applyFill="1" applyBorder="1" applyAlignment="1">
      <alignment horizontal="center"/>
    </xf>
    <xf numFmtId="164" fontId="7" fillId="4" borderId="11" xfId="0" applyNumberFormat="1" applyFont="1" applyFill="1" applyBorder="1" applyAlignment="1">
      <alignment horizontal="center"/>
    </xf>
    <xf numFmtId="164" fontId="7" fillId="3" borderId="14" xfId="0" applyNumberFormat="1" applyFont="1" applyFill="1" applyBorder="1" applyAlignment="1">
      <alignment horizontal="center"/>
    </xf>
    <xf numFmtId="166" fontId="7" fillId="0" borderId="0" xfId="0" applyNumberFormat="1" applyFont="1"/>
    <xf numFmtId="0" fontId="7" fillId="0" borderId="0" xfId="20"/>
    <xf numFmtId="2" fontId="7" fillId="0" borderId="38" xfId="0" applyNumberFormat="1" applyFont="1" applyBorder="1"/>
    <xf numFmtId="49" fontId="7" fillId="3" borderId="13" xfId="0" applyNumberFormat="1" applyFont="1" applyFill="1" applyBorder="1" applyAlignment="1">
      <alignment horizontal="center"/>
    </xf>
    <xf numFmtId="0" fontId="1" fillId="0" borderId="0" xfId="20" applyFont="1"/>
  </cellXfs>
  <cellStyles count="21">
    <cellStyle name="Comma0" xfId="1" xr:uid="{00000000-0005-0000-0000-000000000000}"/>
    <cellStyle name="Comma0 2" xfId="2" xr:uid="{00000000-0005-0000-0000-000001000000}"/>
    <cellStyle name="Comma0 3" xfId="3" xr:uid="{00000000-0005-0000-0000-000002000000}"/>
    <cellStyle name="Currency0" xfId="4" xr:uid="{00000000-0005-0000-0000-000003000000}"/>
    <cellStyle name="Currency0 2" xfId="5" xr:uid="{00000000-0005-0000-0000-000004000000}"/>
    <cellStyle name="Currency0 3" xfId="6" xr:uid="{00000000-0005-0000-0000-000005000000}"/>
    <cellStyle name="Date" xfId="7" xr:uid="{00000000-0005-0000-0000-000006000000}"/>
    <cellStyle name="Date 2" xfId="8" xr:uid="{00000000-0005-0000-0000-000007000000}"/>
    <cellStyle name="Date 3" xfId="9" xr:uid="{00000000-0005-0000-0000-000008000000}"/>
    <cellStyle name="Fixed" xfId="10" xr:uid="{00000000-0005-0000-0000-000009000000}"/>
    <cellStyle name="Fixed 2" xfId="11" xr:uid="{00000000-0005-0000-0000-00000A000000}"/>
    <cellStyle name="Fixed 3" xfId="12" xr:uid="{00000000-0005-0000-0000-00000B000000}"/>
    <cellStyle name="Heading 1" xfId="13" builtinId="16" customBuiltin="1"/>
    <cellStyle name="Heading 2" xfId="14" builtinId="17" customBuiltin="1"/>
    <cellStyle name="Hyperlink" xfId="15" builtinId="8"/>
    <cellStyle name="Normal" xfId="0" builtinId="0"/>
    <cellStyle name="Normal 2" xfId="16" xr:uid="{00000000-0005-0000-0000-000010000000}"/>
    <cellStyle name="Normal_sweets_1" xfId="20" xr:uid="{ECE6E78E-843B-4DBB-B802-F04396850E7D}"/>
    <cellStyle name="Total" xfId="17" builtinId="25" customBuiltin="1"/>
    <cellStyle name="Total 2" xfId="18" xr:uid="{00000000-0005-0000-0000-000012000000}"/>
    <cellStyle name="Total 3"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50"/>
  <sheetViews>
    <sheetView tabSelected="1" workbookViewId="0"/>
  </sheetViews>
  <sheetFormatPr defaultRowHeight="13.2" x14ac:dyDescent="0.25"/>
  <cols>
    <col min="1" max="1" width="17.44140625" customWidth="1"/>
  </cols>
  <sheetData>
    <row r="1" spans="1:2" ht="13.8" customHeight="1" x14ac:dyDescent="0.25">
      <c r="A1" t="s">
        <v>30</v>
      </c>
    </row>
    <row r="2" spans="1:2" ht="13.8" customHeight="1" x14ac:dyDescent="0.25"/>
    <row r="3" spans="1:2" ht="13.8" customHeight="1" x14ac:dyDescent="0.25">
      <c r="A3" t="s">
        <v>10</v>
      </c>
      <c r="B3" s="1" t="s">
        <v>28</v>
      </c>
    </row>
    <row r="4" spans="1:2" ht="13.8" customHeight="1" x14ac:dyDescent="0.25"/>
    <row r="5" spans="1:2" ht="13.8" customHeight="1" x14ac:dyDescent="0.25">
      <c r="A5" t="s">
        <v>11</v>
      </c>
      <c r="B5" s="2" t="s">
        <v>37</v>
      </c>
    </row>
    <row r="6" spans="1:2" ht="13.8" customHeight="1" x14ac:dyDescent="0.25">
      <c r="B6" s="2" t="s">
        <v>38</v>
      </c>
    </row>
    <row r="7" spans="1:2" ht="13.8" customHeight="1" x14ac:dyDescent="0.25">
      <c r="B7" s="2" t="s">
        <v>39</v>
      </c>
    </row>
    <row r="8" spans="1:2" ht="13.8" customHeight="1" x14ac:dyDescent="0.25">
      <c r="B8" s="2" t="s">
        <v>40</v>
      </c>
    </row>
    <row r="9" spans="1:2" ht="13.8" customHeight="1" x14ac:dyDescent="0.25">
      <c r="B9" s="2" t="s">
        <v>41</v>
      </c>
    </row>
    <row r="10" spans="1:2" ht="13.8" customHeight="1" x14ac:dyDescent="0.25">
      <c r="B10" s="2" t="s">
        <v>42</v>
      </c>
    </row>
    <row r="11" spans="1:2" ht="13.8" customHeight="1" x14ac:dyDescent="0.25">
      <c r="B11" s="2" t="s">
        <v>43</v>
      </c>
    </row>
    <row r="12" spans="1:2" ht="13.8" customHeight="1" x14ac:dyDescent="0.25">
      <c r="B12" s="2" t="s">
        <v>44</v>
      </c>
    </row>
    <row r="13" spans="1:2" ht="13.8" customHeight="1" x14ac:dyDescent="0.25">
      <c r="B13" s="2" t="s">
        <v>45</v>
      </c>
    </row>
    <row r="14" spans="1:2" ht="13.8" customHeight="1" x14ac:dyDescent="0.25">
      <c r="B14" s="2" t="s">
        <v>46</v>
      </c>
    </row>
    <row r="15" spans="1:2" ht="13.8" customHeight="1" x14ac:dyDescent="0.25">
      <c r="B15" s="2" t="s">
        <v>47</v>
      </c>
    </row>
    <row r="16" spans="1:2" ht="13.8" customHeight="1" x14ac:dyDescent="0.25">
      <c r="B16" s="2" t="s">
        <v>48</v>
      </c>
    </row>
    <row r="17" spans="2:2" ht="13.8" customHeight="1" x14ac:dyDescent="0.25">
      <c r="B17" s="2" t="s">
        <v>49</v>
      </c>
    </row>
    <row r="18" spans="2:2" ht="13.8" customHeight="1" x14ac:dyDescent="0.25">
      <c r="B18" s="2" t="s">
        <v>50</v>
      </c>
    </row>
    <row r="19" spans="2:2" ht="13.8" customHeight="1" x14ac:dyDescent="0.25">
      <c r="B19" s="3" t="s">
        <v>51</v>
      </c>
    </row>
    <row r="20" spans="2:2" ht="13.8" customHeight="1" x14ac:dyDescent="0.25">
      <c r="B20" s="2" t="s">
        <v>52</v>
      </c>
    </row>
    <row r="21" spans="2:2" ht="13.8" customHeight="1" x14ac:dyDescent="0.25">
      <c r="B21" s="2" t="s">
        <v>53</v>
      </c>
    </row>
    <row r="22" spans="2:2" ht="13.8" customHeight="1" x14ac:dyDescent="0.25">
      <c r="B22" s="2" t="s">
        <v>54</v>
      </c>
    </row>
    <row r="23" spans="2:2" ht="13.8" customHeight="1" x14ac:dyDescent="0.25">
      <c r="B23" s="2" t="s">
        <v>55</v>
      </c>
    </row>
    <row r="24" spans="2:2" ht="13.8" customHeight="1" x14ac:dyDescent="0.25">
      <c r="B24" s="2" t="s">
        <v>56</v>
      </c>
    </row>
    <row r="25" spans="2:2" ht="13.8" customHeight="1" x14ac:dyDescent="0.25">
      <c r="B25" s="2" t="s">
        <v>57</v>
      </c>
    </row>
    <row r="26" spans="2:2" ht="13.8" customHeight="1" x14ac:dyDescent="0.25">
      <c r="B26" s="2" t="s">
        <v>58</v>
      </c>
    </row>
    <row r="27" spans="2:2" ht="13.8" customHeight="1" x14ac:dyDescent="0.25">
      <c r="B27" s="2" t="s">
        <v>59</v>
      </c>
    </row>
    <row r="28" spans="2:2" ht="13.8" customHeight="1" x14ac:dyDescent="0.25">
      <c r="B28" s="2" t="s">
        <v>60</v>
      </c>
    </row>
    <row r="29" spans="2:2" ht="13.8" customHeight="1" x14ac:dyDescent="0.25">
      <c r="B29" s="2" t="s">
        <v>61</v>
      </c>
    </row>
    <row r="30" spans="2:2" ht="13.8" customHeight="1" x14ac:dyDescent="0.25">
      <c r="B30" s="2" t="s">
        <v>62</v>
      </c>
    </row>
    <row r="31" spans="2:2" ht="13.8" customHeight="1" x14ac:dyDescent="0.25">
      <c r="B31" s="2" t="s">
        <v>63</v>
      </c>
    </row>
    <row r="32" spans="2:2" ht="13.8" customHeight="1" x14ac:dyDescent="0.25">
      <c r="B32" s="2" t="s">
        <v>64</v>
      </c>
    </row>
    <row r="33" spans="1:2" ht="13.8" customHeight="1" x14ac:dyDescent="0.25">
      <c r="B33" s="2" t="s">
        <v>65</v>
      </c>
    </row>
    <row r="34" spans="1:2" ht="13.8" customHeight="1" x14ac:dyDescent="0.25">
      <c r="B34" s="2" t="s">
        <v>66</v>
      </c>
    </row>
    <row r="35" spans="1:2" ht="13.8" customHeight="1" x14ac:dyDescent="0.25">
      <c r="B35" s="2" t="s">
        <v>67</v>
      </c>
    </row>
    <row r="36" spans="1:2" ht="13.8" customHeight="1" x14ac:dyDescent="0.25">
      <c r="B36" s="2" t="s">
        <v>68</v>
      </c>
    </row>
    <row r="37" spans="1:2" ht="13.8" customHeight="1" x14ac:dyDescent="0.25"/>
    <row r="38" spans="1:2" ht="13.8" customHeight="1" x14ac:dyDescent="0.25">
      <c r="A38" s="107" t="s">
        <v>29</v>
      </c>
    </row>
    <row r="39" spans="1:2" ht="13.8" customHeight="1" x14ac:dyDescent="0.25">
      <c r="A39" s="110" t="s">
        <v>70</v>
      </c>
    </row>
    <row r="40" spans="1:2" ht="13.8" customHeight="1" x14ac:dyDescent="0.25"/>
    <row r="41" spans="1:2" ht="13.8" customHeight="1" x14ac:dyDescent="0.25"/>
    <row r="42" spans="1:2" ht="13.8" customHeight="1" x14ac:dyDescent="0.25"/>
    <row r="43" spans="1:2" ht="13.8" customHeight="1" x14ac:dyDescent="0.25"/>
    <row r="44" spans="1:2" ht="13.8" customHeight="1" x14ac:dyDescent="0.25"/>
    <row r="45" spans="1:2" ht="13.8" customHeight="1" x14ac:dyDescent="0.25"/>
    <row r="46" spans="1:2" ht="13.8" customHeight="1" x14ac:dyDescent="0.25"/>
    <row r="47" spans="1:2" ht="13.8" customHeight="1" x14ac:dyDescent="0.25"/>
    <row r="48" spans="1:2" ht="13.8" customHeight="1" x14ac:dyDescent="0.25"/>
    <row r="49" ht="13.8" customHeight="1" x14ac:dyDescent="0.25"/>
    <row r="50" ht="13.8" customHeight="1" x14ac:dyDescent="0.25"/>
  </sheetData>
  <phoneticPr fontId="4" type="noConversion"/>
  <hyperlinks>
    <hyperlink ref="B5" location="Total!A1" display="Fruit - Per capita availability, fresh and processed, fresh weight equivalent" xr:uid="{00000000-0004-0000-0000-000000000000}"/>
    <hyperlink ref="B6" location="Citrus!A1" display="Citrus - Per capita availability, fresh and processed, fresh weight equivalent" xr:uid="{00000000-0004-0000-0000-000001000000}"/>
    <hyperlink ref="B7" location="Oranges!A1" display="Oranges and temples - Per capita availability, fresh and processed, fresh weight equivalent" xr:uid="{00000000-0004-0000-0000-000002000000}"/>
    <hyperlink ref="B8" location="Tangerines!A1" display="Tangerines and tangelos - Per capita availability, fresh and processed, fresh weight equivalent" xr:uid="{00000000-0004-0000-0000-000003000000}"/>
    <hyperlink ref="B9" location="Grapefruit!A1" display="Grapefruit - Per capita availability, fresh and processed, fresh weight equivalent" xr:uid="{00000000-0004-0000-0000-000004000000}"/>
    <hyperlink ref="B10" location="Lemons!A1" display="Lemons - Per capita availability, fresh and processed, fresh weight equivalent" xr:uid="{00000000-0004-0000-0000-000005000000}"/>
    <hyperlink ref="B11" location="Limes!A1" display="Limes - Per capita availability, fresh and processed, fresh weight equivalent" xr:uid="{00000000-0004-0000-0000-000006000000}"/>
    <hyperlink ref="B12" location="Noncitrus!A1" display="Noncitrus fruit - Per capita availability, fresh and processed, fresh weight equivalent" xr:uid="{00000000-0004-0000-0000-000007000000}"/>
    <hyperlink ref="B13" location="Apples!A1" display="Apples - Per capita availability, fresh and processed, fresh weight equivalent" xr:uid="{00000000-0004-0000-0000-000008000000}"/>
    <hyperlink ref="B14" location="Apricots!A1" display="Apricots - Per capita availability, fresh and processed, fresh weight equivalent" xr:uid="{00000000-0004-0000-0000-000009000000}"/>
    <hyperlink ref="B15" location="Avocados!A1" display="Avocados - Per capita availability, fresh and processed, fresh weight equivalent" xr:uid="{00000000-0004-0000-0000-00000A000000}"/>
    <hyperlink ref="B16" location="Bananas!A1" display="Bananas - Per capita availability, fresh and processed, fresh weight equivalent" xr:uid="{00000000-0004-0000-0000-00000B000000}"/>
    <hyperlink ref="B17" location="Blackberries!A1" display="Blackberries - Per capita availability, fresh and processed, fresh weight equivalent" xr:uid="{00000000-0004-0000-0000-00000C000000}"/>
    <hyperlink ref="B18" location="Blueberries!A1" display="Blueberries - Per capita availability, fresh and processed, fresh weight equivalent" xr:uid="{00000000-0004-0000-0000-00000D000000}"/>
    <hyperlink ref="B19" location="Cantaloupe!A1" display="Cantaloupe - Per capita availability, fresh and processed, fresh weight equivalent" xr:uid="{00000000-0004-0000-0000-00000E000000}"/>
    <hyperlink ref="B20" location="Cherries!A1" display="Cherries - Per capita availability, fresh and processed, fresh weight equivalent" xr:uid="{00000000-0004-0000-0000-00000F000000}"/>
    <hyperlink ref="B21" location="Cranberries!A1" display="Cranberries - Per capita availability, fresh and processed, fresh weight equivalent" xr:uid="{00000000-0004-0000-0000-000010000000}"/>
    <hyperlink ref="B22" location="Dates!A1" display="Dates - Per capita availability, fresh and processed, fresh weight equivalent" xr:uid="{00000000-0004-0000-0000-000011000000}"/>
    <hyperlink ref="B23" location="Figs!A1" display="Figs - Per capita availability, fresh and processed, fresh weight equivalent" xr:uid="{00000000-0004-0000-0000-000012000000}"/>
    <hyperlink ref="B24" location="Grapes!A1" display="Grapes - Per capita availability, fresh and processed, fresh weight equivalent" xr:uid="{00000000-0004-0000-0000-000013000000}"/>
    <hyperlink ref="B25" location="Honeydew!A1" display="Honeydew - Per capita availability, fresh and processed, fresh weight equivalent" xr:uid="{00000000-0004-0000-0000-000014000000}"/>
    <hyperlink ref="B26" location="Kiwi!A1" display="Kiwi - Per capita availability, fresh and processed, fresh weight equivalent" xr:uid="{00000000-0004-0000-0000-000015000000}"/>
    <hyperlink ref="B27" location="Mangoes!A1" display="Mangoes - Per capita availability, fresh and processed, fresh weight equivalent" xr:uid="{00000000-0004-0000-0000-000016000000}"/>
    <hyperlink ref="B28" location="Olives!A1" display="Olives - Per capita availability, fresh and processed, fresh weight equivalent" xr:uid="{00000000-0004-0000-0000-000017000000}"/>
    <hyperlink ref="B29" location="Papayas!A1" display="Papayas - Per capita availability, fresh and processed, fresh weight equivalent" xr:uid="{00000000-0004-0000-0000-000018000000}"/>
    <hyperlink ref="B30" location="Peaches!A1" display="Peaches and nectarines - Per capita availability, fresh and processed, fresh weight equivalent" xr:uid="{00000000-0004-0000-0000-000019000000}"/>
    <hyperlink ref="B31" location="Pears!A1" display="Pears - Per capita availability, fresh and processed, fresh weight equivalent" xr:uid="{00000000-0004-0000-0000-00001A000000}"/>
    <hyperlink ref="B32" location="Pineapple!A1" display="Pineapple - Per capita availability, fresh and processed, fresh weight equivalent" xr:uid="{00000000-0004-0000-0000-00001B000000}"/>
    <hyperlink ref="B33" location="Plums!A1" display="Plums - Per capita availability, fresh and processed, fresh weight equivalent" xr:uid="{00000000-0004-0000-0000-00001C000000}"/>
    <hyperlink ref="B34" location="Raspberries!A1" display="Raspberries - Per capita availability, fresh and processed, fresh weight equivalent" xr:uid="{00000000-0004-0000-0000-00001D000000}"/>
    <hyperlink ref="B35" location="Strawberries!A1" display="Strawberries - Per capita availability, fresh and processed, fresh weight equivalent" xr:uid="{00000000-0004-0000-0000-00001E000000}"/>
    <hyperlink ref="B36" location="Watermelon!A1" display="Watermelon - Per capita availability, fresh and processed, fresh weight equivalent" xr:uid="{00000000-0004-0000-0000-00001F000000}"/>
  </hyperlink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69"/>
  <sheetViews>
    <sheetView workbookViewId="0">
      <pane ySplit="4" topLeftCell="A5"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10" ht="13.8" thickBot="1" x14ac:dyDescent="0.3">
      <c r="A1" s="4" t="s">
        <v>45</v>
      </c>
      <c r="B1" s="4"/>
      <c r="C1" s="4"/>
      <c r="D1" s="4"/>
      <c r="E1" s="4"/>
      <c r="F1" s="4"/>
      <c r="G1" s="4"/>
      <c r="H1" s="4"/>
      <c r="I1" s="4"/>
    </row>
    <row r="2" spans="1:10" ht="22.5" customHeight="1" thickTop="1" x14ac:dyDescent="0.25">
      <c r="A2" s="60" t="s">
        <v>3</v>
      </c>
      <c r="B2" s="61" t="s">
        <v>2</v>
      </c>
      <c r="C2" s="62" t="s">
        <v>0</v>
      </c>
      <c r="D2" s="54" t="s">
        <v>1</v>
      </c>
      <c r="E2" s="55"/>
      <c r="F2" s="55"/>
      <c r="G2" s="55"/>
      <c r="H2" s="55"/>
      <c r="I2" s="55"/>
      <c r="J2" s="108"/>
    </row>
    <row r="3" spans="1:10" x14ac:dyDescent="0.25">
      <c r="A3" s="26"/>
      <c r="B3" s="27"/>
      <c r="C3" s="28"/>
      <c r="D3" s="30" t="s">
        <v>2</v>
      </c>
      <c r="E3" s="30" t="s">
        <v>4</v>
      </c>
      <c r="F3" s="56" t="s">
        <v>5</v>
      </c>
      <c r="G3" s="56" t="s">
        <v>6</v>
      </c>
      <c r="H3" s="56" t="s">
        <v>7</v>
      </c>
      <c r="I3" s="59" t="s">
        <v>8</v>
      </c>
      <c r="J3" s="108"/>
    </row>
    <row r="4" spans="1:10" x14ac:dyDescent="0.25">
      <c r="A4" s="9"/>
      <c r="B4" s="20" t="s">
        <v>36</v>
      </c>
      <c r="C4" s="45"/>
      <c r="D4" s="45"/>
      <c r="E4" s="45"/>
      <c r="F4" s="45"/>
      <c r="G4" s="45"/>
      <c r="H4" s="45"/>
      <c r="I4" s="45"/>
      <c r="J4" s="108"/>
    </row>
    <row r="5" spans="1:10" ht="13.2" customHeight="1" x14ac:dyDescent="0.25">
      <c r="A5" s="10">
        <v>1970</v>
      </c>
      <c r="B5" s="11">
        <f>SUM(C5,D5)</f>
        <v>31.941598426381752</v>
      </c>
      <c r="C5" s="11">
        <v>17.234815966720465</v>
      </c>
      <c r="D5" s="11">
        <f>SUM(E5,F5,G5,H5,I5)</f>
        <v>14.706782459661289</v>
      </c>
      <c r="E5" s="11">
        <v>5.7091822317009155</v>
      </c>
      <c r="F5" s="11">
        <v>6.4406496965891433</v>
      </c>
      <c r="G5" s="11">
        <v>0.99197276788326871</v>
      </c>
      <c r="H5" s="11">
        <v>0.91111401086098054</v>
      </c>
      <c r="I5" s="11">
        <v>0.65386375262698049</v>
      </c>
    </row>
    <row r="6" spans="1:10" ht="13.2" customHeight="1" x14ac:dyDescent="0.25">
      <c r="A6" s="12">
        <v>1971</v>
      </c>
      <c r="B6" s="13">
        <f t="shared" ref="B6:B33" si="0">SUM(C6,D6)</f>
        <v>31.093610101440099</v>
      </c>
      <c r="C6" s="13">
        <v>16.618232541919735</v>
      </c>
      <c r="D6" s="13">
        <f t="shared" ref="D6:D33" si="1">SUM(E6,F6,G6,H6,I6)</f>
        <v>14.475377559520362</v>
      </c>
      <c r="E6" s="13">
        <v>5.3276290406168574</v>
      </c>
      <c r="F6" s="13">
        <v>7.1024731820251272</v>
      </c>
      <c r="G6" s="13">
        <v>0.91919522683604538</v>
      </c>
      <c r="H6" s="13">
        <v>0.48868702837271033</v>
      </c>
      <c r="I6" s="13">
        <v>0.63739308166962116</v>
      </c>
    </row>
    <row r="7" spans="1:10" ht="13.2" customHeight="1" x14ac:dyDescent="0.25">
      <c r="A7" s="12">
        <v>1972</v>
      </c>
      <c r="B7" s="13">
        <f t="shared" si="0"/>
        <v>28.307453302322894</v>
      </c>
      <c r="C7" s="13">
        <v>15.683261773814481</v>
      </c>
      <c r="D7" s="13">
        <f t="shared" si="1"/>
        <v>12.624191528508414</v>
      </c>
      <c r="E7" s="13">
        <v>4.7129748476667768</v>
      </c>
      <c r="F7" s="13">
        <v>5.4924674775149933</v>
      </c>
      <c r="G7" s="13">
        <v>1.1232734306513705</v>
      </c>
      <c r="H7" s="13">
        <v>0.64402088867827889</v>
      </c>
      <c r="I7" s="13">
        <v>0.65145488399699403</v>
      </c>
    </row>
    <row r="8" spans="1:10" ht="13.2" customHeight="1" x14ac:dyDescent="0.25">
      <c r="A8" s="12">
        <v>1973</v>
      </c>
      <c r="B8" s="13">
        <f t="shared" si="0"/>
        <v>29.932163031485437</v>
      </c>
      <c r="C8" s="13">
        <v>16.276986515629073</v>
      </c>
      <c r="D8" s="13">
        <f t="shared" si="1"/>
        <v>13.655176515856365</v>
      </c>
      <c r="E8" s="13">
        <v>6.0217598762945235</v>
      </c>
      <c r="F8" s="13">
        <v>4.6715955162689289</v>
      </c>
      <c r="G8" s="13">
        <v>1.2256128810008071</v>
      </c>
      <c r="H8" s="13">
        <v>1.1314259117946772</v>
      </c>
      <c r="I8" s="13">
        <v>0.60478233049742869</v>
      </c>
    </row>
    <row r="9" spans="1:10" ht="13.2" customHeight="1" x14ac:dyDescent="0.25">
      <c r="A9" s="12">
        <v>1974</v>
      </c>
      <c r="B9" s="13">
        <f t="shared" si="0"/>
        <v>31.055616690944177</v>
      </c>
      <c r="C9" s="13">
        <v>16.556928972629759</v>
      </c>
      <c r="D9" s="13">
        <f t="shared" si="1"/>
        <v>14.498687718314418</v>
      </c>
      <c r="E9" s="13">
        <v>5.8087404840512455</v>
      </c>
      <c r="F9" s="13">
        <v>5.9660385475175177</v>
      </c>
      <c r="G9" s="13">
        <v>0.8513443751344375</v>
      </c>
      <c r="H9" s="13">
        <v>0.9140423421561813</v>
      </c>
      <c r="I9" s="13">
        <v>0.95852196945503731</v>
      </c>
    </row>
    <row r="10" spans="1:10" ht="13.2" customHeight="1" x14ac:dyDescent="0.25">
      <c r="A10" s="12">
        <v>1975</v>
      </c>
      <c r="B10" s="13">
        <f t="shared" si="0"/>
        <v>33.340930713008014</v>
      </c>
      <c r="C10" s="13">
        <v>19.682595809818036</v>
      </c>
      <c r="D10" s="13">
        <f t="shared" si="1"/>
        <v>13.658334903189976</v>
      </c>
      <c r="E10" s="13">
        <v>4.8019196916684885</v>
      </c>
      <c r="F10" s="13">
        <v>6.9406578297220971</v>
      </c>
      <c r="G10" s="13">
        <v>0.44198672982270942</v>
      </c>
      <c r="H10" s="13">
        <v>1.0494484276349154</v>
      </c>
      <c r="I10" s="13">
        <v>0.42432222434176547</v>
      </c>
    </row>
    <row r="11" spans="1:10" ht="13.2" customHeight="1" x14ac:dyDescent="0.25">
      <c r="A11" s="10">
        <v>1976</v>
      </c>
      <c r="B11" s="11">
        <f t="shared" si="0"/>
        <v>30.141984679868614</v>
      </c>
      <c r="C11" s="11">
        <v>17.24498491443838</v>
      </c>
      <c r="D11" s="11">
        <f t="shared" si="1"/>
        <v>12.896999765430236</v>
      </c>
      <c r="E11" s="11">
        <v>4.3018486031460874</v>
      </c>
      <c r="F11" s="11">
        <v>6.3579347474607886</v>
      </c>
      <c r="G11" s="11">
        <v>0.82138555736464336</v>
      </c>
      <c r="H11" s="11">
        <v>1.0823363043828738</v>
      </c>
      <c r="I11" s="11">
        <v>0.33349455307584241</v>
      </c>
    </row>
    <row r="12" spans="1:10" ht="13.2" customHeight="1" x14ac:dyDescent="0.25">
      <c r="A12" s="10">
        <v>1977</v>
      </c>
      <c r="B12" s="11">
        <f t="shared" si="0"/>
        <v>31.826069728561347</v>
      </c>
      <c r="C12" s="11">
        <v>16.689098864398503</v>
      </c>
      <c r="D12" s="11">
        <f t="shared" si="1"/>
        <v>15.136970864162844</v>
      </c>
      <c r="E12" s="11">
        <v>4.9359600315267436</v>
      </c>
      <c r="F12" s="11">
        <v>7.9571816643017819</v>
      </c>
      <c r="G12" s="11">
        <v>0.68805161665281833</v>
      </c>
      <c r="H12" s="11">
        <v>1.0041736115230018</v>
      </c>
      <c r="I12" s="11">
        <v>0.55160394015850056</v>
      </c>
    </row>
    <row r="13" spans="1:10" ht="13.2" customHeight="1" x14ac:dyDescent="0.25">
      <c r="A13" s="10">
        <v>1978</v>
      </c>
      <c r="B13" s="11">
        <f t="shared" si="0"/>
        <v>36.267458983121259</v>
      </c>
      <c r="C13" s="11">
        <v>18.138894783656994</v>
      </c>
      <c r="D13" s="11">
        <f t="shared" si="1"/>
        <v>18.128564199464268</v>
      </c>
      <c r="E13" s="11">
        <v>5.5689130191848371</v>
      </c>
      <c r="F13" s="11">
        <v>9.6722784397476946</v>
      </c>
      <c r="G13" s="11">
        <v>1.046183705101422</v>
      </c>
      <c r="H13" s="11">
        <v>0.99956665477679418</v>
      </c>
      <c r="I13" s="11">
        <v>0.84162238065352168</v>
      </c>
    </row>
    <row r="14" spans="1:10" ht="13.2" customHeight="1" x14ac:dyDescent="0.25">
      <c r="A14" s="10">
        <v>1979</v>
      </c>
      <c r="B14" s="11">
        <f t="shared" si="0"/>
        <v>36.513305852302793</v>
      </c>
      <c r="C14" s="11">
        <v>17.33821722913363</v>
      </c>
      <c r="D14" s="11">
        <f t="shared" si="1"/>
        <v>19.17508862316916</v>
      </c>
      <c r="E14" s="11">
        <v>5.9848957128179938</v>
      </c>
      <c r="F14" s="11">
        <v>10.757529796975856</v>
      </c>
      <c r="G14" s="11">
        <v>0.73506565061873763</v>
      </c>
      <c r="H14" s="11">
        <v>1.1177837357335894</v>
      </c>
      <c r="I14" s="11">
        <v>0.57981372702298262</v>
      </c>
    </row>
    <row r="15" spans="1:10" ht="13.2" customHeight="1" x14ac:dyDescent="0.25">
      <c r="A15" s="10">
        <v>1980</v>
      </c>
      <c r="B15" s="11">
        <f t="shared" si="0"/>
        <v>40.233825816080646</v>
      </c>
      <c r="C15" s="11">
        <v>19.409452817607342</v>
      </c>
      <c r="D15" s="11">
        <f t="shared" si="1"/>
        <v>20.824372998473304</v>
      </c>
      <c r="E15" s="11">
        <v>5.3288027321583922</v>
      </c>
      <c r="F15" s="11">
        <v>13.152017911159589</v>
      </c>
      <c r="G15" s="11">
        <v>0.78907107664473974</v>
      </c>
      <c r="H15" s="11">
        <v>0.82673002106415949</v>
      </c>
      <c r="I15" s="11">
        <v>0.72775125744642333</v>
      </c>
    </row>
    <row r="16" spans="1:10" ht="13.2" customHeight="1" x14ac:dyDescent="0.25">
      <c r="A16" s="12">
        <v>1981</v>
      </c>
      <c r="B16" s="13">
        <f t="shared" si="0"/>
        <v>34.92680912813347</v>
      </c>
      <c r="C16" s="13">
        <v>17.012488151762273</v>
      </c>
      <c r="D16" s="13">
        <f t="shared" si="1"/>
        <v>17.914320976371197</v>
      </c>
      <c r="E16" s="13">
        <v>4.3929218518631759</v>
      </c>
      <c r="F16" s="13">
        <v>11.636432852706218</v>
      </c>
      <c r="G16" s="13">
        <v>0.67841072158492999</v>
      </c>
      <c r="H16" s="13">
        <v>0.82566473746052405</v>
      </c>
      <c r="I16" s="13">
        <v>0.38089081275634779</v>
      </c>
    </row>
    <row r="17" spans="1:9" ht="13.2" customHeight="1" x14ac:dyDescent="0.25">
      <c r="A17" s="12">
        <v>1982</v>
      </c>
      <c r="B17" s="13">
        <f t="shared" si="0"/>
        <v>40.040867346774718</v>
      </c>
      <c r="C17" s="13">
        <v>17.702003400286383</v>
      </c>
      <c r="D17" s="13">
        <f t="shared" si="1"/>
        <v>22.338863946488335</v>
      </c>
      <c r="E17" s="13">
        <v>5.416784101281813</v>
      </c>
      <c r="F17" s="13">
        <v>14.711703474262084</v>
      </c>
      <c r="G17" s="13">
        <v>0.84424948748428008</v>
      </c>
      <c r="H17" s="13">
        <v>0.86257302179903694</v>
      </c>
      <c r="I17" s="13">
        <v>0.50355386166112215</v>
      </c>
    </row>
    <row r="18" spans="1:9" ht="13.2" customHeight="1" x14ac:dyDescent="0.25">
      <c r="A18" s="12">
        <v>1983</v>
      </c>
      <c r="B18" s="13">
        <f t="shared" si="0"/>
        <v>41.953042516726285</v>
      </c>
      <c r="C18" s="13">
        <v>18.43068377606912</v>
      </c>
      <c r="D18" s="13">
        <f t="shared" si="1"/>
        <v>23.522358740657161</v>
      </c>
      <c r="E18" s="13">
        <v>5.1798819496232671</v>
      </c>
      <c r="F18" s="13">
        <v>15.97283985222141</v>
      </c>
      <c r="G18" s="13">
        <v>0.74096463187186046</v>
      </c>
      <c r="H18" s="13">
        <v>1.2197953043433538</v>
      </c>
      <c r="I18" s="13">
        <v>0.40887700259726906</v>
      </c>
    </row>
    <row r="19" spans="1:9" ht="13.2" customHeight="1" x14ac:dyDescent="0.25">
      <c r="A19" s="12">
        <v>1984</v>
      </c>
      <c r="B19" s="13">
        <f t="shared" si="0"/>
        <v>44.714410807835996</v>
      </c>
      <c r="C19" s="13">
        <v>18.5154958897126</v>
      </c>
      <c r="D19" s="13">
        <f t="shared" si="1"/>
        <v>26.198914918123396</v>
      </c>
      <c r="E19" s="13">
        <v>5.0518570427172502</v>
      </c>
      <c r="F19" s="13">
        <v>18.55939217877097</v>
      </c>
      <c r="G19" s="13">
        <v>0.88012253118283212</v>
      </c>
      <c r="H19" s="13">
        <v>1.2729360324574635</v>
      </c>
      <c r="I19" s="13">
        <v>0.43460713299488074</v>
      </c>
    </row>
    <row r="20" spans="1:9" ht="13.2" customHeight="1" x14ac:dyDescent="0.25">
      <c r="A20" s="12">
        <v>1985</v>
      </c>
      <c r="B20" s="13">
        <f t="shared" si="0"/>
        <v>43.589260974110559</v>
      </c>
      <c r="C20" s="13">
        <v>17.417959472434184</v>
      </c>
      <c r="D20" s="13">
        <f t="shared" si="1"/>
        <v>26.171301501676371</v>
      </c>
      <c r="E20" s="13">
        <v>5.3128763770276421</v>
      </c>
      <c r="F20" s="13">
        <v>18.58734025637137</v>
      </c>
      <c r="G20" s="13">
        <v>0.79681212416025782</v>
      </c>
      <c r="H20" s="13">
        <v>1.1630729192986005</v>
      </c>
      <c r="I20" s="13">
        <v>0.31119982481850189</v>
      </c>
    </row>
    <row r="21" spans="1:9" ht="13.2" customHeight="1" x14ac:dyDescent="0.25">
      <c r="A21" s="10">
        <v>1986</v>
      </c>
      <c r="B21" s="11">
        <f t="shared" si="0"/>
        <v>43.520087466000305</v>
      </c>
      <c r="C21" s="11">
        <v>18.002144901893686</v>
      </c>
      <c r="D21" s="11">
        <f t="shared" si="1"/>
        <v>25.517942564106622</v>
      </c>
      <c r="E21" s="11">
        <v>4.9563936176649781</v>
      </c>
      <c r="F21" s="11">
        <v>18.319869369632528</v>
      </c>
      <c r="G21" s="11">
        <v>1.0248268239068192</v>
      </c>
      <c r="H21" s="11">
        <v>0.83753060866807438</v>
      </c>
      <c r="I21" s="11">
        <v>0.37932214423421995</v>
      </c>
    </row>
    <row r="22" spans="1:9" ht="13.2" customHeight="1" x14ac:dyDescent="0.25">
      <c r="A22" s="10">
        <v>1987</v>
      </c>
      <c r="B22" s="11">
        <f t="shared" si="0"/>
        <v>48.612505238989414</v>
      </c>
      <c r="C22" s="11">
        <v>21.018338682460378</v>
      </c>
      <c r="D22" s="11">
        <f t="shared" si="1"/>
        <v>27.594166556529032</v>
      </c>
      <c r="E22" s="11">
        <v>5.4308525016130105</v>
      </c>
      <c r="F22" s="11">
        <v>19.612078466730637</v>
      </c>
      <c r="G22" s="11">
        <v>1.0300456335150985</v>
      </c>
      <c r="H22" s="11">
        <v>1.2163724315918343</v>
      </c>
      <c r="I22" s="11">
        <v>0.30481752307845023</v>
      </c>
    </row>
    <row r="23" spans="1:9" ht="13.2" customHeight="1" x14ac:dyDescent="0.25">
      <c r="A23" s="10">
        <v>1988</v>
      </c>
      <c r="B23" s="11">
        <f t="shared" si="0"/>
        <v>47.728934158358733</v>
      </c>
      <c r="C23" s="11">
        <v>20.018185842340184</v>
      </c>
      <c r="D23" s="11">
        <f t="shared" si="1"/>
        <v>27.710748316018549</v>
      </c>
      <c r="E23" s="11">
        <v>5.7645701150909288</v>
      </c>
      <c r="F23" s="11">
        <v>19.321264754222664</v>
      </c>
      <c r="G23" s="11">
        <v>1.1322311148840305</v>
      </c>
      <c r="H23" s="11">
        <v>1.2193003881449787</v>
      </c>
      <c r="I23" s="11">
        <v>0.27338194367594199</v>
      </c>
    </row>
    <row r="24" spans="1:9" ht="13.2" customHeight="1" x14ac:dyDescent="0.25">
      <c r="A24" s="10">
        <v>1989</v>
      </c>
      <c r="B24" s="11">
        <f t="shared" si="0"/>
        <v>46.984355683809341</v>
      </c>
      <c r="C24" s="11">
        <v>21.428906199233218</v>
      </c>
      <c r="D24" s="11">
        <f t="shared" si="1"/>
        <v>25.555449484576123</v>
      </c>
      <c r="E24" s="11">
        <v>5.3923917499918774</v>
      </c>
      <c r="F24" s="11">
        <v>17.52519656897784</v>
      </c>
      <c r="G24" s="11">
        <v>1.2909412877715876</v>
      </c>
      <c r="H24" s="11">
        <v>1.1166417570992269</v>
      </c>
      <c r="I24" s="11">
        <v>0.23027812073559037</v>
      </c>
    </row>
    <row r="25" spans="1:9" ht="13.2" customHeight="1" x14ac:dyDescent="0.25">
      <c r="A25" s="10">
        <v>1990</v>
      </c>
      <c r="B25" s="11">
        <f t="shared" si="0"/>
        <v>48.489901674688809</v>
      </c>
      <c r="C25" s="11">
        <v>19.813077346888711</v>
      </c>
      <c r="D25" s="11">
        <f t="shared" si="1"/>
        <v>28.676824327800094</v>
      </c>
      <c r="E25" s="11">
        <v>5.5674236605150043</v>
      </c>
      <c r="F25" s="11">
        <v>20.925942756948274</v>
      </c>
      <c r="G25" s="11">
        <v>1.1155054131418614</v>
      </c>
      <c r="H25" s="11">
        <v>0.77035619060641292</v>
      </c>
      <c r="I25" s="11">
        <v>0.29759630658854097</v>
      </c>
    </row>
    <row r="26" spans="1:9" ht="13.2" customHeight="1" x14ac:dyDescent="0.25">
      <c r="A26" s="12">
        <v>1991</v>
      </c>
      <c r="B26" s="13">
        <f t="shared" si="0"/>
        <v>44.122920187910665</v>
      </c>
      <c r="C26" s="13">
        <v>18.333527863463665</v>
      </c>
      <c r="D26" s="13">
        <f t="shared" si="1"/>
        <v>25.789392324447004</v>
      </c>
      <c r="E26" s="13">
        <v>5.2134571180162688</v>
      </c>
      <c r="F26" s="13">
        <v>18.351178495289588</v>
      </c>
      <c r="G26" s="13">
        <v>1.0299605906277494</v>
      </c>
      <c r="H26" s="13">
        <v>0.79978085585317327</v>
      </c>
      <c r="I26" s="13">
        <v>0.39501526466022729</v>
      </c>
    </row>
    <row r="27" spans="1:9" ht="13.2" customHeight="1" x14ac:dyDescent="0.25">
      <c r="A27" s="12">
        <v>1992</v>
      </c>
      <c r="B27" s="13">
        <f t="shared" si="0"/>
        <v>47.076186786820891</v>
      </c>
      <c r="C27" s="13">
        <v>19.372761682352849</v>
      </c>
      <c r="D27" s="13">
        <f t="shared" si="1"/>
        <v>27.703425104468042</v>
      </c>
      <c r="E27" s="13">
        <v>5.8740312051846688</v>
      </c>
      <c r="F27" s="13">
        <v>18.961263880508124</v>
      </c>
      <c r="G27" s="13">
        <v>1.0446877311264566</v>
      </c>
      <c r="H27" s="13">
        <v>1.2145415220168172</v>
      </c>
      <c r="I27" s="13">
        <v>0.60890076563197948</v>
      </c>
    </row>
    <row r="28" spans="1:9" ht="13.2" customHeight="1" x14ac:dyDescent="0.25">
      <c r="A28" s="12">
        <v>1993</v>
      </c>
      <c r="B28" s="13">
        <f t="shared" si="0"/>
        <v>48.84903661186928</v>
      </c>
      <c r="C28" s="13">
        <v>19.224212247611906</v>
      </c>
      <c r="D28" s="13">
        <f t="shared" si="1"/>
        <v>29.624824364257378</v>
      </c>
      <c r="E28" s="13">
        <v>5.1782324811832421</v>
      </c>
      <c r="F28" s="13">
        <v>21.573827021134299</v>
      </c>
      <c r="G28" s="13">
        <v>1.0825306334172253</v>
      </c>
      <c r="H28" s="13">
        <v>1.4616416485296451</v>
      </c>
      <c r="I28" s="13">
        <v>0.32859257999296426</v>
      </c>
    </row>
    <row r="29" spans="1:9" ht="13.2" customHeight="1" x14ac:dyDescent="0.25">
      <c r="A29" s="12">
        <v>1994</v>
      </c>
      <c r="B29" s="13">
        <f t="shared" si="0"/>
        <v>49.632648600157225</v>
      </c>
      <c r="C29" s="13">
        <v>19.582504514754564</v>
      </c>
      <c r="D29" s="13">
        <f t="shared" si="1"/>
        <v>30.050144085402664</v>
      </c>
      <c r="E29" s="13">
        <v>5.4033880703576287</v>
      </c>
      <c r="F29" s="13">
        <v>21.505839591629474</v>
      </c>
      <c r="G29" s="13">
        <v>1.0805084346862235</v>
      </c>
      <c r="H29" s="13">
        <v>1.5514720199756415</v>
      </c>
      <c r="I29" s="13">
        <v>0.50893596875369873</v>
      </c>
    </row>
    <row r="30" spans="1:9" ht="13.2" customHeight="1" x14ac:dyDescent="0.25">
      <c r="A30" s="12">
        <v>1995</v>
      </c>
      <c r="B30" s="13">
        <f t="shared" si="0"/>
        <v>45.647415913499891</v>
      </c>
      <c r="C30" s="13">
        <v>18.888939195001583</v>
      </c>
      <c r="D30" s="13">
        <f t="shared" si="1"/>
        <v>26.758476718498308</v>
      </c>
      <c r="E30" s="13">
        <v>4.9421039525512747</v>
      </c>
      <c r="F30" s="13">
        <v>19.100164500988519</v>
      </c>
      <c r="G30" s="13">
        <v>1.1981207021387541</v>
      </c>
      <c r="H30" s="13">
        <v>1.2234195077043812</v>
      </c>
      <c r="I30" s="13">
        <v>0.29466805511537708</v>
      </c>
    </row>
    <row r="31" spans="1:9" ht="13.2" customHeight="1" x14ac:dyDescent="0.25">
      <c r="A31" s="10">
        <v>1996</v>
      </c>
      <c r="B31" s="11">
        <f t="shared" si="0"/>
        <v>46.924875587766856</v>
      </c>
      <c r="C31" s="11">
        <v>18.877050617003103</v>
      </c>
      <c r="D31" s="11">
        <f t="shared" si="1"/>
        <v>28.047824970763752</v>
      </c>
      <c r="E31" s="11">
        <v>4.9622227774649357</v>
      </c>
      <c r="F31" s="11">
        <v>20.559968077687568</v>
      </c>
      <c r="G31" s="11">
        <v>1.0469896205319895</v>
      </c>
      <c r="H31" s="11">
        <v>1.250041953973694</v>
      </c>
      <c r="I31" s="11">
        <v>0.2286025411055711</v>
      </c>
    </row>
    <row r="32" spans="1:9" ht="13.2" customHeight="1" x14ac:dyDescent="0.25">
      <c r="A32" s="10">
        <v>1997</v>
      </c>
      <c r="B32" s="11">
        <f t="shared" si="0"/>
        <v>45.603911222272835</v>
      </c>
      <c r="C32" s="11">
        <v>18.284935141509429</v>
      </c>
      <c r="D32" s="11">
        <f t="shared" si="1"/>
        <v>27.318976080763406</v>
      </c>
      <c r="E32" s="11">
        <v>5.6608380011792461</v>
      </c>
      <c r="F32" s="11">
        <v>18.678685141509433</v>
      </c>
      <c r="G32" s="11">
        <v>1.3584476314709504</v>
      </c>
      <c r="H32" s="11">
        <v>0.95804834905660374</v>
      </c>
      <c r="I32" s="11">
        <v>0.66295695754716977</v>
      </c>
    </row>
    <row r="33" spans="1:9" ht="13.2" customHeight="1" x14ac:dyDescent="0.25">
      <c r="A33" s="10">
        <v>1998</v>
      </c>
      <c r="B33" s="11">
        <f t="shared" si="0"/>
        <v>47.838470981499135</v>
      </c>
      <c r="C33" s="11">
        <v>19.185728955015186</v>
      </c>
      <c r="D33" s="11">
        <f t="shared" si="1"/>
        <v>28.652742026483949</v>
      </c>
      <c r="E33" s="11">
        <v>4.414774957578671</v>
      </c>
      <c r="F33" s="11">
        <v>21.753400275283479</v>
      </c>
      <c r="G33" s="11">
        <v>0.94518316643427558</v>
      </c>
      <c r="H33" s="11">
        <v>1.1930944921456819</v>
      </c>
      <c r="I33" s="11">
        <v>0.34628913504183872</v>
      </c>
    </row>
    <row r="34" spans="1:9" ht="13.2" customHeight="1" x14ac:dyDescent="0.25">
      <c r="A34" s="10">
        <v>1999</v>
      </c>
      <c r="B34" s="11">
        <f t="shared" ref="B34:B39" si="2">SUM(C34,D34)</f>
        <v>47.605209978999653</v>
      </c>
      <c r="C34" s="11">
        <v>18.711976673026385</v>
      </c>
      <c r="D34" s="11">
        <f t="shared" ref="D34:D39" si="3">SUM(E34,F34,G34,H34,I34)</f>
        <v>28.893233305973268</v>
      </c>
      <c r="E34" s="11">
        <v>4.8954217889412872</v>
      </c>
      <c r="F34" s="11">
        <v>21.60880289427265</v>
      </c>
      <c r="G34" s="11">
        <v>0.93802703234930784</v>
      </c>
      <c r="H34" s="11">
        <v>0.99812151625328493</v>
      </c>
      <c r="I34" s="11">
        <v>0.45286007415673707</v>
      </c>
    </row>
    <row r="35" spans="1:9" ht="13.2" customHeight="1" x14ac:dyDescent="0.25">
      <c r="A35" s="10">
        <v>2000</v>
      </c>
      <c r="B35" s="11">
        <f t="shared" si="2"/>
        <v>45.529566463251008</v>
      </c>
      <c r="C35" s="11">
        <v>17.643321091481123</v>
      </c>
      <c r="D35" s="11">
        <f t="shared" si="3"/>
        <v>27.886245371769885</v>
      </c>
      <c r="E35" s="11">
        <v>4.4045221344527636</v>
      </c>
      <c r="F35" s="11">
        <v>21.593824013438866</v>
      </c>
      <c r="G35" s="11">
        <v>0.77720629636843319</v>
      </c>
      <c r="H35" s="11">
        <v>0.78041560845054381</v>
      </c>
      <c r="I35" s="11">
        <v>0.3302773190592791</v>
      </c>
    </row>
    <row r="36" spans="1:9" ht="13.2" customHeight="1" x14ac:dyDescent="0.25">
      <c r="A36" s="12">
        <v>2001</v>
      </c>
      <c r="B36" s="13">
        <f t="shared" si="2"/>
        <v>43.885255103845324</v>
      </c>
      <c r="C36" s="13">
        <v>15.764148417907633</v>
      </c>
      <c r="D36" s="13">
        <f t="shared" si="3"/>
        <v>28.121106685937693</v>
      </c>
      <c r="E36" s="13">
        <v>4.6150827380485318</v>
      </c>
      <c r="F36" s="13">
        <v>21.501195239925028</v>
      </c>
      <c r="G36" s="13">
        <v>0.91631694965801291</v>
      </c>
      <c r="H36" s="13">
        <v>0.84020272696007225</v>
      </c>
      <c r="I36" s="13">
        <v>0.24830903134604604</v>
      </c>
    </row>
    <row r="37" spans="1:9" ht="13.2" customHeight="1" x14ac:dyDescent="0.25">
      <c r="A37" s="12">
        <v>2002</v>
      </c>
      <c r="B37" s="13">
        <f t="shared" si="2"/>
        <v>43.542834587701613</v>
      </c>
      <c r="C37" s="13">
        <v>16.156602939820683</v>
      </c>
      <c r="D37" s="13">
        <f t="shared" si="3"/>
        <v>27.38623164788093</v>
      </c>
      <c r="E37" s="13">
        <v>4.0452604451357663</v>
      </c>
      <c r="F37" s="13">
        <v>21.658605638264092</v>
      </c>
      <c r="G37" s="13">
        <v>0.69436870715574073</v>
      </c>
      <c r="H37" s="13">
        <v>0.81190832684653413</v>
      </c>
      <c r="I37" s="13">
        <v>0.17608853047879763</v>
      </c>
    </row>
    <row r="38" spans="1:9" ht="13.2" customHeight="1" x14ac:dyDescent="0.25">
      <c r="A38" s="12">
        <v>2003</v>
      </c>
      <c r="B38" s="13">
        <f t="shared" si="2"/>
        <v>46.99575243331838</v>
      </c>
      <c r="C38" s="13">
        <v>17.061880169550047</v>
      </c>
      <c r="D38" s="13">
        <f t="shared" si="3"/>
        <v>29.933872263768333</v>
      </c>
      <c r="E38" s="13">
        <v>4.5416428398177313</v>
      </c>
      <c r="F38" s="13">
        <v>23.34446672514855</v>
      </c>
      <c r="G38" s="13">
        <v>1.03910284819353</v>
      </c>
      <c r="H38" s="13">
        <v>0.6456421725905479</v>
      </c>
      <c r="I38" s="13">
        <v>0.36301767801797152</v>
      </c>
    </row>
    <row r="39" spans="1:9" ht="13.2" customHeight="1" x14ac:dyDescent="0.25">
      <c r="A39" s="12">
        <v>2004</v>
      </c>
      <c r="B39" s="13">
        <f t="shared" si="2"/>
        <v>50.915836770162862</v>
      </c>
      <c r="C39" s="13">
        <v>18.969713450979082</v>
      </c>
      <c r="D39" s="13">
        <f t="shared" si="3"/>
        <v>31.94612331918378</v>
      </c>
      <c r="E39" s="13">
        <v>4.574523047166025</v>
      </c>
      <c r="F39" s="13">
        <v>25.517720002427168</v>
      </c>
      <c r="G39" s="13">
        <v>0.6970720364804871</v>
      </c>
      <c r="H39" s="13">
        <v>0.70505031470928226</v>
      </c>
      <c r="I39" s="13">
        <v>0.45175791840081531</v>
      </c>
    </row>
    <row r="40" spans="1:9" ht="13.2" customHeight="1" x14ac:dyDescent="0.25">
      <c r="A40" s="12">
        <v>2005</v>
      </c>
      <c r="B40" s="13">
        <f t="shared" ref="B40:B45" si="4">SUM(C40,D40)</f>
        <v>45.639699239859866</v>
      </c>
      <c r="C40" s="13">
        <v>16.809364286551453</v>
      </c>
      <c r="D40" s="13">
        <f t="shared" ref="D40:D45" si="5">SUM(E40,F40,G40,H40,I40)</f>
        <v>28.830334953308416</v>
      </c>
      <c r="E40" s="13">
        <v>4.2279256897818227</v>
      </c>
      <c r="F40" s="13">
        <v>22.466850615154577</v>
      </c>
      <c r="G40" s="13">
        <v>0.85486891800528608</v>
      </c>
      <c r="H40" s="13">
        <v>0.73408986213730676</v>
      </c>
      <c r="I40" s="13">
        <v>0.54659986822942008</v>
      </c>
    </row>
    <row r="41" spans="1:9" ht="13.2" customHeight="1" x14ac:dyDescent="0.25">
      <c r="A41" s="10">
        <v>2006</v>
      </c>
      <c r="B41" s="11">
        <f t="shared" si="4"/>
        <v>51.213859559010643</v>
      </c>
      <c r="C41" s="11">
        <v>17.903961526422091</v>
      </c>
      <c r="D41" s="11">
        <f t="shared" si="5"/>
        <v>33.309898032588549</v>
      </c>
      <c r="E41" s="11">
        <v>4.2477792671057166</v>
      </c>
      <c r="F41" s="11">
        <v>26.627078424428074</v>
      </c>
      <c r="G41" s="11">
        <v>0.85553228042565477</v>
      </c>
      <c r="H41" s="11">
        <v>0.97610783382923538</v>
      </c>
      <c r="I41" s="11">
        <v>0.6034002267998686</v>
      </c>
    </row>
    <row r="42" spans="1:9" ht="13.2" customHeight="1" x14ac:dyDescent="0.25">
      <c r="A42" s="10">
        <v>2007</v>
      </c>
      <c r="B42" s="11">
        <f t="shared" si="4"/>
        <v>50.28323551390401</v>
      </c>
      <c r="C42" s="11">
        <v>16.549486045689953</v>
      </c>
      <c r="D42" s="11">
        <f t="shared" si="5"/>
        <v>33.733749468214057</v>
      </c>
      <c r="E42" s="11">
        <v>3.9967434560753685</v>
      </c>
      <c r="F42" s="11">
        <v>27.403159405272334</v>
      </c>
      <c r="G42" s="11">
        <v>0.89492037945984626</v>
      </c>
      <c r="H42" s="11">
        <v>0.91260077398253914</v>
      </c>
      <c r="I42" s="11">
        <v>0.52632545342397175</v>
      </c>
    </row>
    <row r="43" spans="1:9" ht="13.2" customHeight="1" x14ac:dyDescent="0.25">
      <c r="A43" s="10">
        <v>2008</v>
      </c>
      <c r="B43" s="11">
        <f t="shared" si="4"/>
        <v>48.325396767701712</v>
      </c>
      <c r="C43" s="11">
        <v>16.019773509341576</v>
      </c>
      <c r="D43" s="11">
        <f t="shared" si="5"/>
        <v>32.305623258360136</v>
      </c>
      <c r="E43" s="11">
        <v>4.6483092671741382</v>
      </c>
      <c r="F43" s="11">
        <v>25.269212644030986</v>
      </c>
      <c r="G43" s="11">
        <v>0.71364533415978726</v>
      </c>
      <c r="H43" s="11">
        <v>0.88402805015665087</v>
      </c>
      <c r="I43" s="11">
        <v>0.79042796283857786</v>
      </c>
    </row>
    <row r="44" spans="1:9" ht="13.2" customHeight="1" x14ac:dyDescent="0.25">
      <c r="A44" s="10">
        <v>2009</v>
      </c>
      <c r="B44" s="11">
        <f t="shared" si="4"/>
        <v>47.686094465919609</v>
      </c>
      <c r="C44" s="11">
        <v>16.336329463987159</v>
      </c>
      <c r="D44" s="11">
        <f t="shared" si="5"/>
        <v>31.34976500193245</v>
      </c>
      <c r="E44" s="11">
        <v>4.2123268371951132</v>
      </c>
      <c r="F44" s="11">
        <v>25.13484346225772</v>
      </c>
      <c r="G44" s="11">
        <v>0.75595023105138304</v>
      </c>
      <c r="H44" s="11">
        <v>0.61243446315603822</v>
      </c>
      <c r="I44" s="11">
        <v>0.63421000827219509</v>
      </c>
    </row>
    <row r="45" spans="1:9" ht="13.2" customHeight="1" x14ac:dyDescent="0.25">
      <c r="A45" s="10">
        <v>2010</v>
      </c>
      <c r="B45" s="11">
        <f t="shared" si="4"/>
        <v>47.897412921486776</v>
      </c>
      <c r="C45" s="11">
        <v>15.39448981765125</v>
      </c>
      <c r="D45" s="11">
        <f t="shared" si="5"/>
        <v>32.502923103835528</v>
      </c>
      <c r="E45" s="11">
        <v>4.0047943313515608</v>
      </c>
      <c r="F45" s="11">
        <v>26.555920284545518</v>
      </c>
      <c r="G45" s="11">
        <v>0.57231796992741146</v>
      </c>
      <c r="H45" s="11">
        <v>0.65591302366962656</v>
      </c>
      <c r="I45" s="11">
        <v>0.71397749434141267</v>
      </c>
    </row>
    <row r="46" spans="1:9" ht="13.2" customHeight="1" x14ac:dyDescent="0.25">
      <c r="A46" s="12">
        <v>2011</v>
      </c>
      <c r="B46" s="13">
        <f t="shared" ref="B46:B51" si="6">SUM(C46,D46)</f>
        <v>42.821060847396851</v>
      </c>
      <c r="C46" s="13">
        <v>15.562215735685495</v>
      </c>
      <c r="D46" s="13">
        <f t="shared" ref="D46:D51" si="7">SUM(E46,F46,G46,H46,I46)</f>
        <v>27.258845111711352</v>
      </c>
      <c r="E46" s="13">
        <v>4.1997501530502177</v>
      </c>
      <c r="F46" s="13">
        <v>20.767016364546443</v>
      </c>
      <c r="G46" s="13">
        <v>0.69318824521975897</v>
      </c>
      <c r="H46" s="13">
        <v>0.60386535167370425</v>
      </c>
      <c r="I46" s="13">
        <v>0.99502499722123028</v>
      </c>
    </row>
    <row r="47" spans="1:9" ht="13.2" customHeight="1" x14ac:dyDescent="0.25">
      <c r="A47" s="12">
        <v>2012</v>
      </c>
      <c r="B47" s="13">
        <f t="shared" si="6"/>
        <v>43.747732383800432</v>
      </c>
      <c r="C47" s="13">
        <v>16.145299164604495</v>
      </c>
      <c r="D47" s="13">
        <f t="shared" si="7"/>
        <v>27.602433219195937</v>
      </c>
      <c r="E47" s="13">
        <v>3.1750532709968384</v>
      </c>
      <c r="F47" s="13">
        <v>22.666167531082557</v>
      </c>
      <c r="G47" s="13">
        <v>0.30647823923309098</v>
      </c>
      <c r="H47" s="13">
        <v>0.87769441505056134</v>
      </c>
      <c r="I47" s="13">
        <v>0.57703976283288927</v>
      </c>
    </row>
    <row r="48" spans="1:9" ht="13.2" customHeight="1" x14ac:dyDescent="0.25">
      <c r="A48" s="12">
        <v>2013</v>
      </c>
      <c r="B48" s="13">
        <f t="shared" si="6"/>
        <v>46.135465733512703</v>
      </c>
      <c r="C48" s="13">
        <v>17.537253484518363</v>
      </c>
      <c r="D48" s="13">
        <f t="shared" si="7"/>
        <v>28.598212248994344</v>
      </c>
      <c r="E48" s="13">
        <v>4.8492514753533857</v>
      </c>
      <c r="F48" s="13">
        <v>21.45624321304842</v>
      </c>
      <c r="G48" s="13">
        <v>0.82340335027864497</v>
      </c>
      <c r="H48" s="13">
        <v>0.64447968524847288</v>
      </c>
      <c r="I48" s="13">
        <v>0.82483452506541788</v>
      </c>
    </row>
    <row r="49" spans="1:20" ht="13.2" customHeight="1" x14ac:dyDescent="0.25">
      <c r="A49" s="12">
        <v>2014</v>
      </c>
      <c r="B49" s="13">
        <f t="shared" si="6"/>
        <v>46.158653432551233</v>
      </c>
      <c r="C49" s="13">
        <v>18.842887283076667</v>
      </c>
      <c r="D49" s="13">
        <f t="shared" si="7"/>
        <v>27.315766149474566</v>
      </c>
      <c r="E49" s="13">
        <v>4.357245932235041</v>
      </c>
      <c r="F49" s="13">
        <v>20.717559784021383</v>
      </c>
      <c r="G49" s="13">
        <v>0.75868880723026544</v>
      </c>
      <c r="H49" s="13">
        <v>0.70531075137546162</v>
      </c>
      <c r="I49" s="13">
        <v>0.77696087461241636</v>
      </c>
    </row>
    <row r="50" spans="1:20" ht="13.2" customHeight="1" x14ac:dyDescent="0.25">
      <c r="A50" s="14">
        <v>2015</v>
      </c>
      <c r="B50" s="15">
        <f t="shared" si="6"/>
        <v>46.832685994088081</v>
      </c>
      <c r="C50" s="15">
        <v>17.595093397353153</v>
      </c>
      <c r="D50" s="15">
        <f t="shared" si="7"/>
        <v>29.237592596734931</v>
      </c>
      <c r="E50" s="15">
        <v>4.3281090441521846</v>
      </c>
      <c r="F50" s="15">
        <v>22.707824236078295</v>
      </c>
      <c r="G50" s="15">
        <v>0.67817871175356259</v>
      </c>
      <c r="H50" s="15">
        <v>0.69116913541441838</v>
      </c>
      <c r="I50" s="15">
        <v>0.83231146933646749</v>
      </c>
    </row>
    <row r="51" spans="1:20" ht="13.2" customHeight="1" x14ac:dyDescent="0.25">
      <c r="A51" s="16">
        <v>2016</v>
      </c>
      <c r="B51" s="17">
        <f t="shared" si="6"/>
        <v>49.164799279827108</v>
      </c>
      <c r="C51" s="17">
        <v>19.277748336246347</v>
      </c>
      <c r="D51" s="17">
        <f t="shared" si="7"/>
        <v>29.887050943580757</v>
      </c>
      <c r="E51" s="17">
        <v>4.5918741744811697</v>
      </c>
      <c r="F51" s="17">
        <v>22.806752490252727</v>
      </c>
      <c r="G51" s="17">
        <v>0.4401177281872039</v>
      </c>
      <c r="H51" s="17">
        <v>1.2079210939462957</v>
      </c>
      <c r="I51" s="17">
        <v>0.84038545671335974</v>
      </c>
    </row>
    <row r="52" spans="1:20" ht="13.2" customHeight="1" x14ac:dyDescent="0.25">
      <c r="A52" s="18">
        <v>2017</v>
      </c>
      <c r="B52" s="19">
        <f>SUM(C52,D52)</f>
        <v>47.778350524152927</v>
      </c>
      <c r="C52" s="19">
        <v>18.165950685363956</v>
      </c>
      <c r="D52" s="19">
        <f>SUM(E52,F52,G52,H52,I52)</f>
        <v>29.612399838788971</v>
      </c>
      <c r="E52" s="19">
        <v>4.4746446965197126</v>
      </c>
      <c r="F52" s="19">
        <v>22.324304385218841</v>
      </c>
      <c r="G52" s="19">
        <v>0.39398328499628377</v>
      </c>
      <c r="H52" s="19">
        <v>1.357477167655577</v>
      </c>
      <c r="I52" s="19">
        <v>1.0619903043985519</v>
      </c>
    </row>
    <row r="53" spans="1:20" ht="13.2" customHeight="1" x14ac:dyDescent="0.25">
      <c r="A53" s="16">
        <v>2018</v>
      </c>
      <c r="B53" s="17">
        <f>SUM(C53,D53)</f>
        <v>45.230854929542701</v>
      </c>
      <c r="C53" s="17">
        <v>16.902179232153443</v>
      </c>
      <c r="D53" s="17">
        <f>SUM(E53,F53,G53,H53,I53)</f>
        <v>28.328675697389262</v>
      </c>
      <c r="E53" s="17">
        <v>4.0842620279980011</v>
      </c>
      <c r="F53" s="17">
        <v>22.018942309883954</v>
      </c>
      <c r="G53" s="17">
        <v>0.54576734008125527</v>
      </c>
      <c r="H53" s="17">
        <v>0.90063618885184382</v>
      </c>
      <c r="I53" s="17">
        <v>0.77906783057420692</v>
      </c>
      <c r="J53" s="6"/>
      <c r="K53" s="6"/>
      <c r="L53" s="6"/>
      <c r="M53" s="6"/>
      <c r="N53" s="6"/>
      <c r="O53" s="6"/>
      <c r="P53" s="6"/>
      <c r="Q53" s="6"/>
      <c r="R53" s="6"/>
      <c r="S53" s="6"/>
      <c r="T53" s="6"/>
    </row>
    <row r="54" spans="1:20" ht="13.2" customHeight="1" x14ac:dyDescent="0.25">
      <c r="A54" s="16">
        <v>2019</v>
      </c>
      <c r="B54" s="17">
        <f>SUM(C54,D54)</f>
        <v>45.686642053755889</v>
      </c>
      <c r="C54" s="17">
        <v>17.672226972460489</v>
      </c>
      <c r="D54" s="17">
        <f>SUM(E54,F54,G54,H54,I54)</f>
        <v>28.014415081295397</v>
      </c>
      <c r="E54" s="17">
        <v>4.3688699835202351</v>
      </c>
      <c r="F54" s="17">
        <v>21.268693322125486</v>
      </c>
      <c r="G54" s="17">
        <v>0.58308866147352412</v>
      </c>
      <c r="H54" s="17">
        <v>0.9693780573239793</v>
      </c>
      <c r="I54" s="17">
        <v>0.82438505685217189</v>
      </c>
      <c r="J54" s="6"/>
      <c r="K54" s="6"/>
      <c r="L54" s="6"/>
      <c r="M54" s="6"/>
      <c r="N54" s="6"/>
      <c r="O54" s="6"/>
      <c r="P54" s="6"/>
      <c r="Q54" s="6"/>
      <c r="R54" s="6"/>
      <c r="S54" s="6"/>
      <c r="T54" s="6"/>
    </row>
    <row r="55" spans="1:20" ht="13.2" customHeight="1" x14ac:dyDescent="0.25">
      <c r="A55" s="16">
        <v>2020</v>
      </c>
      <c r="B55" s="17">
        <f t="shared" ref="B55:B56" si="8">SUM(C55,D55)</f>
        <v>39.518907220075178</v>
      </c>
      <c r="C55" s="17">
        <v>16.267342147534968</v>
      </c>
      <c r="D55" s="17">
        <f t="shared" ref="D55:D56" si="9">SUM(E55,F55,G55,H55,I55)</f>
        <v>23.25156507254021</v>
      </c>
      <c r="E55" s="17">
        <v>4.1613069287768347</v>
      </c>
      <c r="F55" s="17">
        <v>16.82585226281536</v>
      </c>
      <c r="G55" s="17">
        <v>0.54546638709454232</v>
      </c>
      <c r="H55" s="17">
        <v>0.93300392349758376</v>
      </c>
      <c r="I55" s="17">
        <v>0.78593557035588857</v>
      </c>
      <c r="J55" s="6"/>
      <c r="K55" s="6"/>
      <c r="L55" s="6"/>
      <c r="M55" s="6"/>
      <c r="N55" s="6"/>
      <c r="O55" s="6"/>
      <c r="P55" s="6"/>
      <c r="Q55" s="6"/>
      <c r="R55" s="6"/>
      <c r="S55" s="6"/>
      <c r="T55" s="6"/>
    </row>
    <row r="56" spans="1:20" ht="13.8" customHeight="1" thickBot="1" x14ac:dyDescent="0.3">
      <c r="A56" s="93">
        <v>2021</v>
      </c>
      <c r="B56" s="95">
        <f t="shared" si="8"/>
        <v>45.891554776314536</v>
      </c>
      <c r="C56" s="94">
        <v>15.813601469350948</v>
      </c>
      <c r="D56" s="95">
        <f t="shared" si="9"/>
        <v>30.07795330696359</v>
      </c>
      <c r="E56" s="94">
        <v>4.0740071671806461</v>
      </c>
      <c r="F56" s="95">
        <v>23.714304987615598</v>
      </c>
      <c r="G56" s="94">
        <v>0.58767386527332255</v>
      </c>
      <c r="H56" s="95">
        <v>0.96201808354230411</v>
      </c>
      <c r="I56" s="96">
        <v>0.73994920335171632</v>
      </c>
      <c r="J56" s="6"/>
      <c r="K56" s="6"/>
      <c r="L56" s="6"/>
      <c r="M56" s="6"/>
      <c r="N56" s="6"/>
      <c r="O56" s="6"/>
      <c r="P56" s="6"/>
      <c r="Q56" s="6"/>
      <c r="R56" s="6"/>
      <c r="S56" s="6"/>
      <c r="T56" s="6"/>
    </row>
    <row r="57" spans="1:20" ht="15" customHeight="1" thickTop="1" x14ac:dyDescent="0.25">
      <c r="A57" s="106" t="s">
        <v>31</v>
      </c>
      <c r="B57" s="43"/>
      <c r="C57" s="43"/>
      <c r="D57" s="43"/>
      <c r="E57" s="43"/>
      <c r="F57" s="43"/>
      <c r="G57" s="43"/>
      <c r="H57" s="43"/>
      <c r="I57" s="44"/>
      <c r="J57" s="6"/>
      <c r="K57" s="6"/>
      <c r="L57" s="6"/>
      <c r="M57" s="6"/>
      <c r="N57" s="6"/>
      <c r="O57" s="6"/>
      <c r="P57" s="6"/>
      <c r="Q57" s="6"/>
      <c r="R57" s="6"/>
      <c r="S57" s="6"/>
      <c r="T57" s="6"/>
    </row>
    <row r="58" spans="1:20" x14ac:dyDescent="0.25">
      <c r="A58" s="5"/>
      <c r="L58" s="6"/>
      <c r="M58" s="6"/>
      <c r="N58" s="6"/>
      <c r="O58" s="6"/>
      <c r="P58" s="6"/>
      <c r="Q58" s="6"/>
      <c r="R58" s="6"/>
      <c r="S58" s="6"/>
      <c r="T58" s="6"/>
    </row>
    <row r="59" spans="1:20" x14ac:dyDescent="0.25">
      <c r="A59" s="5"/>
    </row>
    <row r="60" spans="1:20" x14ac:dyDescent="0.25">
      <c r="A60" s="5"/>
    </row>
    <row r="61" spans="1:20" x14ac:dyDescent="0.25">
      <c r="A61" s="5"/>
    </row>
    <row r="62" spans="1:20" x14ac:dyDescent="0.25">
      <c r="A62" s="5"/>
    </row>
    <row r="63" spans="1:20" x14ac:dyDescent="0.25">
      <c r="A63" s="5"/>
    </row>
    <row r="64" spans="1:20" x14ac:dyDescent="0.25">
      <c r="A64" s="5"/>
    </row>
    <row r="65" spans="1:1" x14ac:dyDescent="0.25">
      <c r="A65" s="5"/>
    </row>
    <row r="66" spans="1:1" x14ac:dyDescent="0.25">
      <c r="A66" s="5"/>
    </row>
    <row r="67" spans="1:1" x14ac:dyDescent="0.25">
      <c r="A67" s="5"/>
    </row>
    <row r="68" spans="1:1" x14ac:dyDescent="0.25">
      <c r="A68" s="5"/>
    </row>
    <row r="69" spans="1:1" x14ac:dyDescent="0.25">
      <c r="A69" s="5"/>
    </row>
  </sheetData>
  <phoneticPr fontId="4" type="noConversion"/>
  <printOptions horizontalCentered="1" verticalCentered="1"/>
  <pageMargins left="0.5" right="0.5" top="0.57999999999999996" bottom="0.52" header="0.5" footer="0.5"/>
  <pageSetup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69"/>
  <sheetViews>
    <sheetView workbookViewId="0">
      <pane ySplit="4" topLeftCell="A5"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8" ht="13.8" thickBot="1" x14ac:dyDescent="0.3">
      <c r="A1" s="4" t="s">
        <v>46</v>
      </c>
      <c r="B1" s="4"/>
      <c r="C1" s="4"/>
      <c r="D1" s="4"/>
      <c r="E1" s="4"/>
      <c r="F1" s="4"/>
      <c r="G1" s="4"/>
    </row>
    <row r="2" spans="1:8" ht="21.75" customHeight="1" thickTop="1" x14ac:dyDescent="0.25">
      <c r="A2" s="60" t="s">
        <v>3</v>
      </c>
      <c r="B2" s="61" t="s">
        <v>2</v>
      </c>
      <c r="C2" s="62" t="s">
        <v>0</v>
      </c>
      <c r="D2" s="54" t="s">
        <v>1</v>
      </c>
      <c r="E2" s="55"/>
      <c r="F2" s="55"/>
      <c r="G2" s="55"/>
      <c r="H2" s="108"/>
    </row>
    <row r="3" spans="1:8" x14ac:dyDescent="0.25">
      <c r="A3" s="26"/>
      <c r="B3" s="27"/>
      <c r="C3" s="28"/>
      <c r="D3" s="30" t="s">
        <v>2</v>
      </c>
      <c r="E3" s="30" t="s">
        <v>4</v>
      </c>
      <c r="F3" s="56" t="s">
        <v>6</v>
      </c>
      <c r="G3" s="59" t="s">
        <v>7</v>
      </c>
      <c r="H3" s="108"/>
    </row>
    <row r="4" spans="1:8" x14ac:dyDescent="0.25">
      <c r="A4" s="9"/>
      <c r="B4" s="20" t="s">
        <v>35</v>
      </c>
      <c r="C4" s="45"/>
      <c r="D4" s="45"/>
      <c r="E4" s="45"/>
      <c r="F4" s="45"/>
      <c r="G4" s="45"/>
      <c r="H4" s="108"/>
    </row>
    <row r="5" spans="1:8" x14ac:dyDescent="0.25">
      <c r="A5" s="10">
        <v>1970</v>
      </c>
      <c r="B5" s="11">
        <f t="shared" ref="B5:B33" si="0">SUM(C5,D5)</f>
        <v>1.6540097727550189</v>
      </c>
      <c r="C5" s="11">
        <v>0.11899420634765817</v>
      </c>
      <c r="D5" s="11">
        <f>SUM(E5,F5,G5)</f>
        <v>1.5350155664073608</v>
      </c>
      <c r="E5" s="11">
        <v>1.1391874486616185</v>
      </c>
      <c r="F5" s="11">
        <v>6.2228117745742537E-2</v>
      </c>
      <c r="G5" s="11">
        <v>0.33359999999999995</v>
      </c>
    </row>
    <row r="6" spans="1:8" x14ac:dyDescent="0.25">
      <c r="A6" s="12">
        <v>1971</v>
      </c>
      <c r="B6" s="13">
        <f t="shared" si="0"/>
        <v>1.3817770964947544</v>
      </c>
      <c r="C6" s="13">
        <v>0.13435358589239191</v>
      </c>
      <c r="D6" s="13">
        <f t="shared" ref="D6:D33" si="1">SUM(E6,F6,G6)</f>
        <v>1.2474235106023626</v>
      </c>
      <c r="E6" s="13">
        <v>0.94715621727333121</v>
      </c>
      <c r="F6" s="13">
        <v>7.7867293329031459E-2</v>
      </c>
      <c r="G6" s="13">
        <v>0.22239999999999999</v>
      </c>
    </row>
    <row r="7" spans="1:8" x14ac:dyDescent="0.25">
      <c r="A7" s="12">
        <v>1972</v>
      </c>
      <c r="B7" s="13">
        <f t="shared" si="0"/>
        <v>1.2799291964994879</v>
      </c>
      <c r="C7" s="13">
        <v>8.289819720242407E-2</v>
      </c>
      <c r="D7" s="13">
        <f t="shared" si="1"/>
        <v>1.1970309992970638</v>
      </c>
      <c r="E7" s="13">
        <v>0.92274816208244315</v>
      </c>
      <c r="F7" s="13">
        <v>5.1882837214620572E-2</v>
      </c>
      <c r="G7" s="13">
        <v>0.22239999999999999</v>
      </c>
    </row>
    <row r="8" spans="1:8" x14ac:dyDescent="0.25">
      <c r="A8" s="12">
        <v>1973</v>
      </c>
      <c r="B8" s="13">
        <f t="shared" si="0"/>
        <v>1.5230397419691393</v>
      </c>
      <c r="C8" s="13">
        <v>9.1076830148790269E-2</v>
      </c>
      <c r="D8" s="13">
        <f t="shared" si="1"/>
        <v>1.431962911820349</v>
      </c>
      <c r="E8" s="13">
        <v>1.0667556672011964</v>
      </c>
      <c r="F8" s="13">
        <v>8.7207244619152552E-2</v>
      </c>
      <c r="G8" s="13">
        <v>0.27799999999999997</v>
      </c>
    </row>
    <row r="9" spans="1:8" x14ac:dyDescent="0.25">
      <c r="A9" s="12">
        <v>1974</v>
      </c>
      <c r="B9" s="13">
        <f t="shared" si="0"/>
        <v>0.91542180104257331</v>
      </c>
      <c r="C9" s="13">
        <v>6.3127180225761484E-2</v>
      </c>
      <c r="D9" s="13">
        <f t="shared" si="1"/>
        <v>0.85229462081681184</v>
      </c>
      <c r="E9" s="13">
        <v>0.61965530988505468</v>
      </c>
      <c r="F9" s="13">
        <v>6.5839310931757183E-2</v>
      </c>
      <c r="G9" s="13">
        <v>0.16679999999999998</v>
      </c>
    </row>
    <row r="10" spans="1:8" x14ac:dyDescent="0.25">
      <c r="A10" s="12">
        <v>1975</v>
      </c>
      <c r="B10" s="13">
        <f t="shared" si="0"/>
        <v>1.3817584137960677</v>
      </c>
      <c r="C10" s="13">
        <v>8.0565626258837897E-2</v>
      </c>
      <c r="D10" s="13">
        <f t="shared" si="1"/>
        <v>1.3011927875372298</v>
      </c>
      <c r="E10" s="13">
        <v>0.94883164054200342</v>
      </c>
      <c r="F10" s="13">
        <v>7.4361146995226265E-2</v>
      </c>
      <c r="G10" s="13">
        <v>0.27799999999999997</v>
      </c>
    </row>
    <row r="11" spans="1:8" x14ac:dyDescent="0.25">
      <c r="A11" s="10">
        <v>1976</v>
      </c>
      <c r="B11" s="11">
        <f t="shared" si="0"/>
        <v>1.2850391583749836</v>
      </c>
      <c r="C11" s="11">
        <v>9.5947898273213025E-2</v>
      </c>
      <c r="D11" s="11">
        <f t="shared" si="1"/>
        <v>1.1890912601017707</v>
      </c>
      <c r="E11" s="11">
        <v>0.78940095349961981</v>
      </c>
      <c r="F11" s="11">
        <v>6.6090306602151039E-2</v>
      </c>
      <c r="G11" s="11">
        <v>0.33359999999999995</v>
      </c>
    </row>
    <row r="12" spans="1:8" x14ac:dyDescent="0.25">
      <c r="A12" s="10">
        <v>1977</v>
      </c>
      <c r="B12" s="11">
        <f t="shared" si="0"/>
        <v>1.2742986586612624</v>
      </c>
      <c r="C12" s="11">
        <v>8.9085039434432606E-2</v>
      </c>
      <c r="D12" s="11">
        <f t="shared" si="1"/>
        <v>1.1852136192268297</v>
      </c>
      <c r="E12" s="11">
        <v>0.77219989141295475</v>
      </c>
      <c r="F12" s="11">
        <v>7.9413727813874915E-2</v>
      </c>
      <c r="G12" s="11">
        <v>0.33359999999999995</v>
      </c>
    </row>
    <row r="13" spans="1:8" x14ac:dyDescent="0.25">
      <c r="A13" s="10">
        <v>1978</v>
      </c>
      <c r="B13" s="11">
        <f t="shared" si="0"/>
        <v>1.0854458784743617</v>
      </c>
      <c r="C13" s="11">
        <v>7.1433384998989144E-2</v>
      </c>
      <c r="D13" s="11">
        <f t="shared" si="1"/>
        <v>1.0140124934753725</v>
      </c>
      <c r="E13" s="11">
        <v>0.71847189550156465</v>
      </c>
      <c r="F13" s="11">
        <v>7.3140597973807772E-2</v>
      </c>
      <c r="G13" s="11">
        <v>0.22239999999999999</v>
      </c>
    </row>
    <row r="14" spans="1:8" x14ac:dyDescent="0.25">
      <c r="A14" s="10">
        <v>1979</v>
      </c>
      <c r="B14" s="11">
        <f t="shared" si="0"/>
        <v>1.1552854596293942</v>
      </c>
      <c r="C14" s="11">
        <v>7.9002910399680076E-2</v>
      </c>
      <c r="D14" s="11">
        <f t="shared" si="1"/>
        <v>1.0762825492297141</v>
      </c>
      <c r="E14" s="11">
        <v>0.68158637273952294</v>
      </c>
      <c r="F14" s="11">
        <v>6.1096176490191285E-2</v>
      </c>
      <c r="G14" s="11">
        <v>0.33359999999999995</v>
      </c>
    </row>
    <row r="15" spans="1:8" x14ac:dyDescent="0.25">
      <c r="A15" s="10">
        <v>1980</v>
      </c>
      <c r="B15" s="11">
        <f t="shared" si="0"/>
        <v>0.99677158002248856</v>
      </c>
      <c r="C15" s="11">
        <v>0.10126204298147776</v>
      </c>
      <c r="D15" s="11">
        <f t="shared" si="1"/>
        <v>0.89550953704101077</v>
      </c>
      <c r="E15" s="11">
        <v>0.65577100564802104</v>
      </c>
      <c r="F15" s="11">
        <v>7.2938531392989822E-2</v>
      </c>
      <c r="G15" s="11">
        <v>0.16679999999999998</v>
      </c>
    </row>
    <row r="16" spans="1:8" x14ac:dyDescent="0.25">
      <c r="A16" s="12">
        <v>1981</v>
      </c>
      <c r="B16" s="13">
        <f t="shared" si="0"/>
        <v>0.91269289594527991</v>
      </c>
      <c r="C16" s="13">
        <v>9.5927224024421012E-2</v>
      </c>
      <c r="D16" s="13">
        <f t="shared" si="1"/>
        <v>0.81676567192085892</v>
      </c>
      <c r="E16" s="13">
        <v>0.48375754028400825</v>
      </c>
      <c r="F16" s="13">
        <v>5.5008131636850671E-2</v>
      </c>
      <c r="G16" s="13">
        <v>0.27799999999999997</v>
      </c>
    </row>
    <row r="17" spans="1:7" x14ac:dyDescent="0.25">
      <c r="A17" s="12">
        <v>1982</v>
      </c>
      <c r="B17" s="13">
        <f t="shared" si="0"/>
        <v>1.1345064620847083</v>
      </c>
      <c r="C17" s="13">
        <v>8.0547616586559179E-2</v>
      </c>
      <c r="D17" s="13">
        <f t="shared" si="1"/>
        <v>1.053958845498149</v>
      </c>
      <c r="E17" s="13">
        <v>0.54093826562322</v>
      </c>
      <c r="F17" s="13">
        <v>6.8220579874928966E-2</v>
      </c>
      <c r="G17" s="13">
        <v>0.44479999999999997</v>
      </c>
    </row>
    <row r="18" spans="1:7" x14ac:dyDescent="0.25">
      <c r="A18" s="12">
        <v>1983</v>
      </c>
      <c r="B18" s="13">
        <f t="shared" si="0"/>
        <v>1.081427165234367</v>
      </c>
      <c r="C18" s="13">
        <v>7.8161493254576261E-2</v>
      </c>
      <c r="D18" s="13">
        <f t="shared" si="1"/>
        <v>1.0032656719797908</v>
      </c>
      <c r="E18" s="13">
        <v>0.42634213661806442</v>
      </c>
      <c r="F18" s="13">
        <v>7.6523535361726291E-2</v>
      </c>
      <c r="G18" s="13">
        <v>0.50039999999999996</v>
      </c>
    </row>
    <row r="19" spans="1:7" x14ac:dyDescent="0.25">
      <c r="A19" s="12">
        <v>1984</v>
      </c>
      <c r="B19" s="13">
        <f t="shared" si="0"/>
        <v>1.2325837399898445</v>
      </c>
      <c r="C19" s="13">
        <v>0.12540700577115102</v>
      </c>
      <c r="D19" s="13">
        <f t="shared" si="1"/>
        <v>1.1071767342186936</v>
      </c>
      <c r="E19" s="13">
        <v>0.54161857760217891</v>
      </c>
      <c r="F19" s="13">
        <v>6.515815661651464E-2</v>
      </c>
      <c r="G19" s="13">
        <v>0.50039999999999996</v>
      </c>
    </row>
    <row r="20" spans="1:7" x14ac:dyDescent="0.25">
      <c r="A20" s="12">
        <v>1985</v>
      </c>
      <c r="B20" s="13">
        <f t="shared" si="0"/>
        <v>0.96098922199987102</v>
      </c>
      <c r="C20" s="13">
        <v>0.1607964405827246</v>
      </c>
      <c r="D20" s="13">
        <f t="shared" si="1"/>
        <v>0.80019278141714645</v>
      </c>
      <c r="E20" s="13">
        <v>0.55820386559686186</v>
      </c>
      <c r="F20" s="13">
        <v>7.5188915820284682E-2</v>
      </c>
      <c r="G20" s="13">
        <v>0.16679999999999998</v>
      </c>
    </row>
    <row r="21" spans="1:7" x14ac:dyDescent="0.25">
      <c r="A21" s="10">
        <v>1986</v>
      </c>
      <c r="B21" s="11">
        <f t="shared" si="0"/>
        <v>0.90945433123899777</v>
      </c>
      <c r="C21" s="11">
        <v>9.5515805045480795E-2</v>
      </c>
      <c r="D21" s="11">
        <f t="shared" si="1"/>
        <v>0.81393852619351692</v>
      </c>
      <c r="E21" s="11">
        <v>0.29691775835959977</v>
      </c>
      <c r="F21" s="11">
        <v>7.2220767833917163E-2</v>
      </c>
      <c r="G21" s="11">
        <v>0.44479999999999997</v>
      </c>
    </row>
    <row r="22" spans="1:7" x14ac:dyDescent="0.25">
      <c r="A22" s="10">
        <v>1987</v>
      </c>
      <c r="B22" s="11">
        <f t="shared" si="0"/>
        <v>0.88631801169070257</v>
      </c>
      <c r="C22" s="11">
        <v>7.7347922604240435E-2</v>
      </c>
      <c r="D22" s="11">
        <f t="shared" si="1"/>
        <v>0.80897008908646217</v>
      </c>
      <c r="E22" s="11">
        <v>0.44443938942747796</v>
      </c>
      <c r="F22" s="11">
        <v>8.6530699658984217E-2</v>
      </c>
      <c r="G22" s="11">
        <v>0.27799999999999997</v>
      </c>
    </row>
    <row r="23" spans="1:7" x14ac:dyDescent="0.25">
      <c r="A23" s="10">
        <v>1988</v>
      </c>
      <c r="B23" s="11">
        <f t="shared" si="0"/>
        <v>1.0303757662444541</v>
      </c>
      <c r="C23" s="11">
        <v>0.16029488084694779</v>
      </c>
      <c r="D23" s="11">
        <f t="shared" si="1"/>
        <v>0.87008088539750639</v>
      </c>
      <c r="E23" s="11">
        <v>0.36108230650018741</v>
      </c>
      <c r="F23" s="11">
        <v>6.4198578897319003E-2</v>
      </c>
      <c r="G23" s="11">
        <v>0.44479999999999997</v>
      </c>
    </row>
    <row r="24" spans="1:7" x14ac:dyDescent="0.25">
      <c r="A24" s="10">
        <v>1989</v>
      </c>
      <c r="B24" s="11">
        <f t="shared" si="0"/>
        <v>1.2635403200637745</v>
      </c>
      <c r="C24" s="11">
        <v>8.9940244681453188E-2</v>
      </c>
      <c r="D24" s="11">
        <f t="shared" si="1"/>
        <v>1.1736000753823213</v>
      </c>
      <c r="E24" s="11">
        <v>0.54421989732926124</v>
      </c>
      <c r="F24" s="11">
        <v>7.338017805306013E-2</v>
      </c>
      <c r="G24" s="11">
        <v>0.55599999999999994</v>
      </c>
    </row>
    <row r="25" spans="1:7" x14ac:dyDescent="0.25">
      <c r="A25" s="10">
        <v>1990</v>
      </c>
      <c r="B25" s="11">
        <f t="shared" si="0"/>
        <v>1.1330705532347844</v>
      </c>
      <c r="C25" s="11">
        <v>0.15742088177442309</v>
      </c>
      <c r="D25" s="11">
        <f t="shared" si="1"/>
        <v>0.9756496714603613</v>
      </c>
      <c r="E25" s="11">
        <v>0.51168914501832274</v>
      </c>
      <c r="F25" s="11">
        <v>7.4760526442038608E-2</v>
      </c>
      <c r="G25" s="11">
        <v>0.38919999999999999</v>
      </c>
    </row>
    <row r="26" spans="1:7" x14ac:dyDescent="0.25">
      <c r="A26" s="12">
        <v>1991</v>
      </c>
      <c r="B26" s="13">
        <f t="shared" si="0"/>
        <v>0.98050143702510384</v>
      </c>
      <c r="C26" s="13">
        <v>0.12716327472553482</v>
      </c>
      <c r="D26" s="13">
        <f t="shared" si="1"/>
        <v>0.85333816229956905</v>
      </c>
      <c r="E26" s="13">
        <v>0.33480355765171699</v>
      </c>
      <c r="F26" s="13">
        <v>6.1619058514436303E-2</v>
      </c>
      <c r="G26" s="13">
        <v>0.45691554613341584</v>
      </c>
    </row>
    <row r="27" spans="1:7" x14ac:dyDescent="0.25">
      <c r="A27" s="12">
        <v>1992</v>
      </c>
      <c r="B27" s="13">
        <f t="shared" si="0"/>
        <v>1.1970897921220534</v>
      </c>
      <c r="C27" s="13">
        <v>0.15109733975881101</v>
      </c>
      <c r="D27" s="13">
        <f t="shared" si="1"/>
        <v>1.0459924523632425</v>
      </c>
      <c r="E27" s="13">
        <v>0.41504384555706192</v>
      </c>
      <c r="F27" s="13">
        <v>8.1275156290143008E-2</v>
      </c>
      <c r="G27" s="13">
        <v>0.54967345051603755</v>
      </c>
    </row>
    <row r="28" spans="1:7" x14ac:dyDescent="0.25">
      <c r="A28" s="12">
        <v>1993</v>
      </c>
      <c r="B28" s="13">
        <f t="shared" si="0"/>
        <v>1.0655306397084601</v>
      </c>
      <c r="C28" s="13">
        <v>0.12895813721158095</v>
      </c>
      <c r="D28" s="13">
        <f t="shared" si="1"/>
        <v>0.93657250249687918</v>
      </c>
      <c r="E28" s="13">
        <v>0.36510823581865298</v>
      </c>
      <c r="F28" s="13">
        <v>6.5263299456302479E-2</v>
      </c>
      <c r="G28" s="13">
        <v>0.50620096722192376</v>
      </c>
    </row>
    <row r="29" spans="1:7" x14ac:dyDescent="0.25">
      <c r="A29" s="12">
        <v>1994</v>
      </c>
      <c r="B29" s="13">
        <f t="shared" si="0"/>
        <v>1.5784948619557735</v>
      </c>
      <c r="C29" s="13">
        <v>0.14683642326789048</v>
      </c>
      <c r="D29" s="13">
        <f t="shared" si="1"/>
        <v>1.431658438687883</v>
      </c>
      <c r="E29" s="13">
        <v>0.53955400121581276</v>
      </c>
      <c r="F29" s="13">
        <v>7.2154147496925267E-2</v>
      </c>
      <c r="G29" s="13">
        <v>0.81995028997514496</v>
      </c>
    </row>
    <row r="30" spans="1:7" x14ac:dyDescent="0.25">
      <c r="A30" s="12">
        <v>1995</v>
      </c>
      <c r="B30" s="13">
        <f t="shared" si="0"/>
        <v>0.98338845850673018</v>
      </c>
      <c r="C30" s="13">
        <v>9.9727262836841635E-2</v>
      </c>
      <c r="D30" s="13">
        <f t="shared" si="1"/>
        <v>0.88366119566988854</v>
      </c>
      <c r="E30" s="13">
        <v>0.13912784292419372</v>
      </c>
      <c r="F30" s="13">
        <v>6.8990122187749706E-2</v>
      </c>
      <c r="G30" s="13">
        <v>0.67554323055794518</v>
      </c>
    </row>
    <row r="31" spans="1:7" x14ac:dyDescent="0.25">
      <c r="A31" s="10">
        <v>1996</v>
      </c>
      <c r="B31" s="11">
        <f t="shared" si="0"/>
        <v>0.84371841833808381</v>
      </c>
      <c r="C31" s="11">
        <v>8.8201374287547249E-2</v>
      </c>
      <c r="D31" s="11">
        <f t="shared" si="1"/>
        <v>0.75551704405053655</v>
      </c>
      <c r="E31" s="11">
        <v>0.14787480851377685</v>
      </c>
      <c r="F31" s="11">
        <v>6.2695843392035364E-2</v>
      </c>
      <c r="G31" s="11">
        <v>0.5449463921447244</v>
      </c>
    </row>
    <row r="32" spans="1:7" x14ac:dyDescent="0.25">
      <c r="A32" s="10">
        <v>1997</v>
      </c>
      <c r="B32" s="11">
        <f t="shared" si="0"/>
        <v>1.1817779602562928</v>
      </c>
      <c r="C32" s="11">
        <v>0.14485621738875534</v>
      </c>
      <c r="D32" s="11">
        <f t="shared" si="1"/>
        <v>1.0369217428675375</v>
      </c>
      <c r="E32" s="11">
        <v>0.34010785180817604</v>
      </c>
      <c r="F32" s="11">
        <v>8.1599563229172764E-2</v>
      </c>
      <c r="G32" s="11">
        <v>0.61521432783018859</v>
      </c>
    </row>
    <row r="33" spans="1:7" x14ac:dyDescent="0.25">
      <c r="A33" s="10">
        <v>1998</v>
      </c>
      <c r="B33" s="11">
        <f t="shared" si="0"/>
        <v>1.1697876320185658</v>
      </c>
      <c r="C33" s="11">
        <v>0.12300309653586365</v>
      </c>
      <c r="D33" s="11">
        <f t="shared" si="1"/>
        <v>1.0467845354827021</v>
      </c>
      <c r="E33" s="11">
        <v>0.29210865919064072</v>
      </c>
      <c r="F33" s="11">
        <v>8.7393658439418348E-2</v>
      </c>
      <c r="G33" s="11">
        <v>0.66728221785264308</v>
      </c>
    </row>
    <row r="34" spans="1:7" x14ac:dyDescent="0.25">
      <c r="A34" s="10">
        <v>1999</v>
      </c>
      <c r="B34" s="11">
        <f t="shared" ref="B34:B39" si="2">SUM(C34,D34)</f>
        <v>0.97461471629153629</v>
      </c>
      <c r="C34" s="11">
        <v>0.1220700728620276</v>
      </c>
      <c r="D34" s="11">
        <f t="shared" ref="D34:D39" si="3">SUM(E34,F34,G34)</f>
        <v>0.85254464342950864</v>
      </c>
      <c r="E34" s="11">
        <v>0.23689203675038301</v>
      </c>
      <c r="F34" s="11">
        <v>8.2940618342612654E-2</v>
      </c>
      <c r="G34" s="11">
        <v>0.53271198833651301</v>
      </c>
    </row>
    <row r="35" spans="1:7" x14ac:dyDescent="0.25">
      <c r="A35" s="10">
        <v>2000</v>
      </c>
      <c r="B35" s="11">
        <f t="shared" si="2"/>
        <v>1.2550661160570906</v>
      </c>
      <c r="C35" s="11">
        <v>0.15299668537634789</v>
      </c>
      <c r="D35" s="11">
        <f t="shared" si="3"/>
        <v>1.1020694306807428</v>
      </c>
      <c r="E35" s="11">
        <v>0.22413010808752348</v>
      </c>
      <c r="F35" s="11">
        <v>8.8343573490093336E-2</v>
      </c>
      <c r="G35" s="11">
        <v>0.78959574910312613</v>
      </c>
    </row>
    <row r="36" spans="1:7" x14ac:dyDescent="0.25">
      <c r="A36" s="12">
        <v>2001</v>
      </c>
      <c r="B36" s="13">
        <f t="shared" si="2"/>
        <v>1.1502524695982035</v>
      </c>
      <c r="C36" s="13">
        <v>8.2016870977359491E-2</v>
      </c>
      <c r="D36" s="13">
        <f t="shared" si="3"/>
        <v>1.0682355986208441</v>
      </c>
      <c r="E36" s="13">
        <v>0.21571521547241415</v>
      </c>
      <c r="F36" s="13">
        <v>0.12327475704509716</v>
      </c>
      <c r="G36" s="13">
        <v>0.72924562610333288</v>
      </c>
    </row>
    <row r="37" spans="1:7" x14ac:dyDescent="0.25">
      <c r="A37" s="12">
        <v>2002</v>
      </c>
      <c r="B37" s="13">
        <f t="shared" si="2"/>
        <v>0.86469426743708344</v>
      </c>
      <c r="C37" s="13">
        <v>8.8257149521185713E-2</v>
      </c>
      <c r="D37" s="13">
        <f t="shared" si="3"/>
        <v>0.77643711791589776</v>
      </c>
      <c r="E37" s="13">
        <v>0.20937017320803983</v>
      </c>
      <c r="F37" s="13">
        <v>8.8987404577177187E-2</v>
      </c>
      <c r="G37" s="13">
        <v>0.47807954013068071</v>
      </c>
    </row>
    <row r="38" spans="1:7" x14ac:dyDescent="0.25">
      <c r="A38" s="12">
        <v>2003</v>
      </c>
      <c r="B38" s="13">
        <f t="shared" si="2"/>
        <v>1.1218878203199369</v>
      </c>
      <c r="C38" s="13">
        <v>0.13003011687993526</v>
      </c>
      <c r="D38" s="13">
        <f t="shared" si="3"/>
        <v>0.99185770344000157</v>
      </c>
      <c r="E38" s="13">
        <v>0.20007193506727544</v>
      </c>
      <c r="F38" s="13">
        <v>4.869478654250696E-2</v>
      </c>
      <c r="G38" s="13">
        <v>0.74309098183021915</v>
      </c>
    </row>
    <row r="39" spans="1:7" x14ac:dyDescent="0.25">
      <c r="A39" s="12">
        <v>2004</v>
      </c>
      <c r="B39" s="13">
        <f t="shared" si="2"/>
        <v>0.93913300793479837</v>
      </c>
      <c r="C39" s="13">
        <v>0.1238963279158849</v>
      </c>
      <c r="D39" s="13">
        <f t="shared" si="3"/>
        <v>0.81523668001891347</v>
      </c>
      <c r="E39" s="13">
        <v>0.20861621678365772</v>
      </c>
      <c r="F39" s="13">
        <v>6.7278967206738385E-2</v>
      </c>
      <c r="G39" s="13">
        <v>0.53934149602851733</v>
      </c>
    </row>
    <row r="40" spans="1:7" x14ac:dyDescent="0.25">
      <c r="A40" s="12">
        <v>2005</v>
      </c>
      <c r="B40" s="13">
        <f t="shared" ref="B40:B45" si="4">SUM(C40,D40)</f>
        <v>1.1180609509308648</v>
      </c>
      <c r="C40" s="13">
        <v>0.13166606645867679</v>
      </c>
      <c r="D40" s="13">
        <f t="shared" ref="D40:D45" si="5">SUM(E40,F40,G40)</f>
        <v>0.98639488447218793</v>
      </c>
      <c r="E40" s="13">
        <v>0.15324887142790905</v>
      </c>
      <c r="F40" s="13">
        <v>6.2294316896907856E-2</v>
      </c>
      <c r="G40" s="13">
        <v>0.77085169614737103</v>
      </c>
    </row>
    <row r="41" spans="1:7" x14ac:dyDescent="0.25">
      <c r="A41" s="10">
        <v>2006</v>
      </c>
      <c r="B41" s="11">
        <f t="shared" si="4"/>
        <v>0.91484469143704439</v>
      </c>
      <c r="C41" s="11">
        <v>8.2547664336115753E-2</v>
      </c>
      <c r="D41" s="11">
        <f t="shared" si="5"/>
        <v>0.83229702710092868</v>
      </c>
      <c r="E41" s="11">
        <v>9.7501445126558076E-2</v>
      </c>
      <c r="F41" s="11">
        <v>3.0380003466603592E-2</v>
      </c>
      <c r="G41" s="11">
        <v>0.70441557850776704</v>
      </c>
    </row>
    <row r="42" spans="1:7" x14ac:dyDescent="0.25">
      <c r="A42" s="10">
        <v>2007</v>
      </c>
      <c r="B42" s="11">
        <f t="shared" si="4"/>
        <v>1.0493801552936051</v>
      </c>
      <c r="C42" s="11">
        <v>0.1550605649926057</v>
      </c>
      <c r="D42" s="11">
        <f t="shared" si="5"/>
        <v>0.89431959030099928</v>
      </c>
      <c r="E42" s="11">
        <v>0.15750353884648127</v>
      </c>
      <c r="F42" s="11">
        <v>4.5906848287666419E-2</v>
      </c>
      <c r="G42" s="11">
        <v>0.69090920316685156</v>
      </c>
    </row>
    <row r="43" spans="1:7" x14ac:dyDescent="0.25">
      <c r="A43" s="10">
        <v>2008</v>
      </c>
      <c r="B43" s="11">
        <f t="shared" si="4"/>
        <v>0.92562892887423864</v>
      </c>
      <c r="C43" s="11">
        <v>0.13213672852406555</v>
      </c>
      <c r="D43" s="11">
        <f t="shared" si="5"/>
        <v>0.79349220035017309</v>
      </c>
      <c r="E43" s="11">
        <v>0.14291885104212831</v>
      </c>
      <c r="F43" s="11">
        <v>6.1967894180167543E-2</v>
      </c>
      <c r="G43" s="11">
        <v>0.58860545512787721</v>
      </c>
    </row>
    <row r="44" spans="1:7" x14ac:dyDescent="0.25">
      <c r="A44" s="10">
        <v>2009</v>
      </c>
      <c r="B44" s="11">
        <f t="shared" si="4"/>
        <v>0.91745397327608613</v>
      </c>
      <c r="C44" s="11">
        <v>0.13645475232280405</v>
      </c>
      <c r="D44" s="11">
        <f t="shared" si="5"/>
        <v>0.78099922095328211</v>
      </c>
      <c r="E44" s="11">
        <v>0.14847987334157745</v>
      </c>
      <c r="F44" s="11">
        <v>4.4084953768093085E-2</v>
      </c>
      <c r="G44" s="11">
        <v>0.58843439384361163</v>
      </c>
    </row>
    <row r="45" spans="1:7" x14ac:dyDescent="0.25">
      <c r="A45" s="10">
        <v>2010</v>
      </c>
      <c r="B45" s="11">
        <f t="shared" si="4"/>
        <v>0.86481412655736933</v>
      </c>
      <c r="C45" s="11">
        <v>0.12329613435217976</v>
      </c>
      <c r="D45" s="11">
        <f t="shared" si="5"/>
        <v>0.74151799220518955</v>
      </c>
      <c r="E45" s="11">
        <v>0.12764992297303543</v>
      </c>
      <c r="F45" s="11">
        <v>4.2407486281478148E-2</v>
      </c>
      <c r="G45" s="11">
        <v>0.57146058295067592</v>
      </c>
    </row>
    <row r="46" spans="1:7" x14ac:dyDescent="0.25">
      <c r="A46" s="12">
        <v>2011</v>
      </c>
      <c r="B46" s="13">
        <f t="shared" ref="B46:B51" si="6">SUM(C46,D46)</f>
        <v>0.85728724313002391</v>
      </c>
      <c r="C46" s="13">
        <v>0.12409620507565899</v>
      </c>
      <c r="D46" s="13">
        <f t="shared" ref="D46:D51" si="7">SUM(E46,F46,G46)</f>
        <v>0.73319103805436492</v>
      </c>
      <c r="E46" s="13">
        <v>0.11037617441366453</v>
      </c>
      <c r="F46" s="13">
        <v>4.1749723920827583E-2</v>
      </c>
      <c r="G46" s="13">
        <v>0.58106513971987284</v>
      </c>
    </row>
    <row r="47" spans="1:7" x14ac:dyDescent="0.25">
      <c r="A47" s="12">
        <v>2012</v>
      </c>
      <c r="B47" s="13">
        <f t="shared" si="6"/>
        <v>0.86523592453335318</v>
      </c>
      <c r="C47" s="13">
        <v>0.10267965602610056</v>
      </c>
      <c r="D47" s="13">
        <f t="shared" si="7"/>
        <v>0.76255626850725267</v>
      </c>
      <c r="E47" s="13">
        <v>0.1096815050335837</v>
      </c>
      <c r="F47" s="13">
        <v>3.9656729419528428E-2</v>
      </c>
      <c r="G47" s="13">
        <v>0.61321803405414055</v>
      </c>
    </row>
    <row r="48" spans="1:7" x14ac:dyDescent="0.25">
      <c r="A48" s="12">
        <v>2013</v>
      </c>
      <c r="B48" s="13">
        <f t="shared" si="6"/>
        <v>0.90995971314881841</v>
      </c>
      <c r="C48" s="13">
        <v>0.10891937895677985</v>
      </c>
      <c r="D48" s="13">
        <f t="shared" si="7"/>
        <v>0.80104033419203857</v>
      </c>
      <c r="E48" s="13">
        <v>9.987215198317026E-2</v>
      </c>
      <c r="F48" s="13">
        <v>3.5097181469009836E-2</v>
      </c>
      <c r="G48" s="13">
        <v>0.66607100073985848</v>
      </c>
    </row>
    <row r="49" spans="1:20" x14ac:dyDescent="0.25">
      <c r="A49" s="12">
        <v>2014</v>
      </c>
      <c r="B49" s="13">
        <f t="shared" si="6"/>
        <v>0.70943971842082476</v>
      </c>
      <c r="C49" s="13">
        <v>0.11813016471954164</v>
      </c>
      <c r="D49" s="13">
        <f t="shared" si="7"/>
        <v>0.59130955370128313</v>
      </c>
      <c r="E49" s="13">
        <v>0.11600082053164229</v>
      </c>
      <c r="F49" s="13">
        <v>3.0535173003960699E-2</v>
      </c>
      <c r="G49" s="13">
        <v>0.44477356016568015</v>
      </c>
    </row>
    <row r="50" spans="1:20" x14ac:dyDescent="0.25">
      <c r="A50" s="14">
        <v>2015</v>
      </c>
      <c r="B50" s="15">
        <f t="shared" si="6"/>
        <v>0.73263085898545843</v>
      </c>
      <c r="C50" s="15">
        <v>8.3314838562871224E-2</v>
      </c>
      <c r="D50" s="15">
        <f t="shared" si="7"/>
        <v>0.64931602042258718</v>
      </c>
      <c r="E50" s="15">
        <v>6.6131512938429088E-2</v>
      </c>
      <c r="F50" s="15">
        <v>2.8701271982440865E-2</v>
      </c>
      <c r="G50" s="15">
        <v>0.55448323550171719</v>
      </c>
    </row>
    <row r="51" spans="1:20" x14ac:dyDescent="0.25">
      <c r="A51" s="16">
        <v>2016</v>
      </c>
      <c r="B51" s="17">
        <f t="shared" si="6"/>
        <v>0.7358169284030911</v>
      </c>
      <c r="C51" s="17">
        <v>0.13461360572361869</v>
      </c>
      <c r="D51" s="17">
        <f t="shared" si="7"/>
        <v>0.60120332267947241</v>
      </c>
      <c r="E51" s="17">
        <v>9.2516151905445321E-2</v>
      </c>
      <c r="F51" s="17">
        <v>2.1568343527678849E-2</v>
      </c>
      <c r="G51" s="17">
        <v>0.4871188272463482</v>
      </c>
    </row>
    <row r="52" spans="1:20" x14ac:dyDescent="0.25">
      <c r="A52" s="18">
        <v>2017</v>
      </c>
      <c r="B52" s="19">
        <f>SUM(C52,D52)</f>
        <v>0.77786074450914056</v>
      </c>
      <c r="C52" s="19">
        <v>8.8775115270771587E-2</v>
      </c>
      <c r="D52" s="19">
        <f>SUM(E52,F52,G52)</f>
        <v>0.68908562923836902</v>
      </c>
      <c r="E52" s="19">
        <v>5.8554829491464178E-2</v>
      </c>
      <c r="F52" s="19">
        <v>3.3971077350564496E-2</v>
      </c>
      <c r="G52" s="19">
        <v>0.59655972239634036</v>
      </c>
    </row>
    <row r="53" spans="1:20" x14ac:dyDescent="0.25">
      <c r="A53" s="16">
        <v>2018</v>
      </c>
      <c r="B53" s="17">
        <f>SUM(C53,D53)</f>
        <v>0.62704976777372545</v>
      </c>
      <c r="C53" s="17">
        <v>0.11601491231710703</v>
      </c>
      <c r="D53" s="17">
        <f>SUM(E53,F53,G53)</f>
        <v>0.51103485545661842</v>
      </c>
      <c r="E53" s="17">
        <v>4.3500119918903686E-2</v>
      </c>
      <c r="F53" s="17">
        <v>1.013572666202983E-2</v>
      </c>
      <c r="G53" s="17">
        <v>0.45739900887568485</v>
      </c>
      <c r="H53" s="6"/>
      <c r="I53" s="6"/>
      <c r="J53" s="6"/>
      <c r="K53" s="6"/>
      <c r="L53" s="6"/>
      <c r="M53" s="6"/>
      <c r="N53" s="6"/>
      <c r="O53" s="6"/>
      <c r="P53" s="6"/>
      <c r="Q53" s="6"/>
      <c r="R53" s="6"/>
      <c r="S53" s="6"/>
      <c r="T53" s="6"/>
    </row>
    <row r="54" spans="1:20" x14ac:dyDescent="0.25">
      <c r="A54" s="18">
        <v>2019</v>
      </c>
      <c r="B54" s="19">
        <f>SUM(C54,D54)</f>
        <v>0.72111473680172922</v>
      </c>
      <c r="C54" s="19">
        <v>0.12773091608393256</v>
      </c>
      <c r="D54" s="19">
        <f>SUM(E54,F54,G54)</f>
        <v>0.59338382071779661</v>
      </c>
      <c r="E54" s="19">
        <v>4.6788654063124803E-2</v>
      </c>
      <c r="F54" s="19">
        <v>2.456234552638455E-2</v>
      </c>
      <c r="G54" s="19">
        <v>0.52203282112828719</v>
      </c>
      <c r="H54" s="6"/>
      <c r="I54" s="6"/>
      <c r="J54" s="6"/>
      <c r="K54" s="6"/>
      <c r="L54" s="6"/>
      <c r="M54" s="6"/>
      <c r="N54" s="6"/>
      <c r="O54" s="6"/>
      <c r="P54" s="6"/>
      <c r="Q54" s="6"/>
      <c r="R54" s="6"/>
      <c r="S54" s="6"/>
      <c r="T54" s="6"/>
    </row>
    <row r="55" spans="1:20" x14ac:dyDescent="0.25">
      <c r="A55" s="16">
        <v>2020</v>
      </c>
      <c r="B55" s="17">
        <f t="shared" ref="B55:B56" si="8">SUM(C55,D55)</f>
        <v>0.64561356616458832</v>
      </c>
      <c r="C55" s="17">
        <v>7.8666402092141444E-2</v>
      </c>
      <c r="D55" s="17">
        <f t="shared" ref="D55:D56" si="9">SUM(E55,F55,G55)</f>
        <v>0.56694716407244683</v>
      </c>
      <c r="E55" s="17">
        <v>3.4862318285844809E-2</v>
      </c>
      <c r="F55" s="17">
        <v>2.2201796967217195E-2</v>
      </c>
      <c r="G55" s="17">
        <v>0.50988304881938484</v>
      </c>
      <c r="H55" s="6"/>
      <c r="I55" s="6"/>
      <c r="J55" s="6"/>
      <c r="K55" s="6"/>
      <c r="L55" s="6"/>
      <c r="M55" s="6"/>
      <c r="N55" s="6"/>
      <c r="O55" s="6"/>
      <c r="P55" s="6"/>
      <c r="Q55" s="6"/>
      <c r="R55" s="6"/>
      <c r="S55" s="6"/>
      <c r="T55" s="6"/>
    </row>
    <row r="56" spans="1:20" ht="13.8" thickBot="1" x14ac:dyDescent="0.3">
      <c r="A56" s="93">
        <v>2021</v>
      </c>
      <c r="B56" s="95">
        <f t="shared" si="8"/>
        <v>0.66904825398187184</v>
      </c>
      <c r="C56" s="94">
        <v>9.8214125335408797E-2</v>
      </c>
      <c r="D56" s="95">
        <f t="shared" si="9"/>
        <v>0.5708341286464631</v>
      </c>
      <c r="E56" s="94">
        <v>3.7994199655316564E-2</v>
      </c>
      <c r="F56" s="95">
        <v>5.3488735353359133E-3</v>
      </c>
      <c r="G56" s="96">
        <v>0.52749105545581065</v>
      </c>
      <c r="H56" s="6"/>
      <c r="I56" s="6"/>
      <c r="J56" s="6"/>
      <c r="K56" s="6"/>
      <c r="L56" s="6"/>
      <c r="M56" s="6"/>
      <c r="N56" s="6"/>
      <c r="O56" s="6"/>
      <c r="P56" s="6"/>
      <c r="Q56" s="6"/>
      <c r="R56" s="6"/>
      <c r="S56" s="6"/>
      <c r="T56" s="6"/>
    </row>
    <row r="57" spans="1:20" ht="15" customHeight="1" thickTop="1" x14ac:dyDescent="0.25">
      <c r="A57" s="5" t="s">
        <v>31</v>
      </c>
      <c r="I57" s="6"/>
      <c r="J57" s="6"/>
      <c r="K57" s="6"/>
      <c r="L57" s="6"/>
      <c r="M57" s="6"/>
      <c r="N57" s="6"/>
      <c r="O57" s="6"/>
      <c r="P57" s="6"/>
      <c r="Q57" s="6"/>
      <c r="R57" s="6"/>
      <c r="S57" s="6"/>
      <c r="T57" s="6"/>
    </row>
    <row r="58" spans="1:20" x14ac:dyDescent="0.25">
      <c r="A58" s="5"/>
      <c r="J58" s="6"/>
      <c r="K58" s="6"/>
      <c r="L58" s="6"/>
      <c r="M58" s="6"/>
      <c r="N58" s="6"/>
      <c r="O58" s="6"/>
      <c r="P58" s="6"/>
      <c r="Q58" s="6"/>
      <c r="R58" s="6"/>
      <c r="S58" s="6"/>
      <c r="T58" s="6"/>
    </row>
    <row r="59" spans="1:20" x14ac:dyDescent="0.25">
      <c r="A59" s="5"/>
    </row>
    <row r="60" spans="1:20" x14ac:dyDescent="0.25">
      <c r="A60" s="5"/>
    </row>
    <row r="61" spans="1:20" x14ac:dyDescent="0.25">
      <c r="A61" s="5"/>
    </row>
    <row r="62" spans="1:20" x14ac:dyDescent="0.25">
      <c r="A62" s="5"/>
    </row>
    <row r="63" spans="1:20" x14ac:dyDescent="0.25">
      <c r="A63" s="5"/>
    </row>
    <row r="64" spans="1:20" x14ac:dyDescent="0.25">
      <c r="A64" s="5"/>
    </row>
    <row r="65" spans="1:1" x14ac:dyDescent="0.25">
      <c r="A65" s="5"/>
    </row>
    <row r="66" spans="1:1" x14ac:dyDescent="0.25">
      <c r="A66" s="5"/>
    </row>
    <row r="67" spans="1:1" x14ac:dyDescent="0.25">
      <c r="A67" s="5"/>
    </row>
    <row r="68" spans="1:1" x14ac:dyDescent="0.25">
      <c r="A68" s="5"/>
    </row>
    <row r="69" spans="1:1" x14ac:dyDescent="0.25">
      <c r="A69" s="5"/>
    </row>
  </sheetData>
  <phoneticPr fontId="4" type="noConversion"/>
  <printOptions horizontalCentered="1" verticalCentered="1"/>
  <pageMargins left="0.5" right="0.5" top="0.57999999999999996" bottom="0.52"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61"/>
  <sheetViews>
    <sheetView workbookViewId="0">
      <pane ySplit="3" topLeftCell="A4"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5" ht="13.8" thickBot="1" x14ac:dyDescent="0.3">
      <c r="A1" s="4" t="s">
        <v>47</v>
      </c>
      <c r="B1" s="4"/>
      <c r="C1" s="4"/>
      <c r="D1" s="4"/>
    </row>
    <row r="2" spans="1:5" ht="20.25" customHeight="1" thickTop="1" x14ac:dyDescent="0.25">
      <c r="A2" s="46" t="s">
        <v>3</v>
      </c>
      <c r="B2" s="73" t="s">
        <v>2</v>
      </c>
      <c r="C2" s="36" t="s">
        <v>0</v>
      </c>
      <c r="D2" s="37" t="s">
        <v>1</v>
      </c>
      <c r="E2" s="108"/>
    </row>
    <row r="3" spans="1:5" x14ac:dyDescent="0.25">
      <c r="A3" s="9"/>
      <c r="B3" s="50" t="s">
        <v>14</v>
      </c>
      <c r="C3" s="45"/>
      <c r="D3" s="45"/>
      <c r="E3" s="108"/>
    </row>
    <row r="4" spans="1:5" x14ac:dyDescent="0.25">
      <c r="A4" s="10">
        <v>1970</v>
      </c>
      <c r="B4" s="11">
        <f t="shared" ref="B4:B32" si="0">SUM(C4,D4)</f>
        <v>0.45208044788638985</v>
      </c>
      <c r="C4" s="11">
        <v>0.45208044788638985</v>
      </c>
      <c r="D4" s="11" t="s">
        <v>9</v>
      </c>
    </row>
    <row r="5" spans="1:5" x14ac:dyDescent="0.25">
      <c r="A5" s="12">
        <v>1971</v>
      </c>
      <c r="B5" s="13">
        <f t="shared" si="0"/>
        <v>0.83068077299059528</v>
      </c>
      <c r="C5" s="13">
        <v>0.83068077299059528</v>
      </c>
      <c r="D5" s="13" t="s">
        <v>9</v>
      </c>
    </row>
    <row r="6" spans="1:5" x14ac:dyDescent="0.25">
      <c r="A6" s="12">
        <v>1972</v>
      </c>
      <c r="B6" s="13">
        <f t="shared" si="0"/>
        <v>0.4325951899988566</v>
      </c>
      <c r="C6" s="13">
        <v>0.4325951899988566</v>
      </c>
      <c r="D6" s="13" t="s">
        <v>9</v>
      </c>
    </row>
    <row r="7" spans="1:5" x14ac:dyDescent="0.25">
      <c r="A7" s="12">
        <v>1973</v>
      </c>
      <c r="B7" s="13">
        <f t="shared" si="0"/>
        <v>0.71162621691386407</v>
      </c>
      <c r="C7" s="13">
        <v>0.71162621691386407</v>
      </c>
      <c r="D7" s="13" t="s">
        <v>9</v>
      </c>
    </row>
    <row r="8" spans="1:5" x14ac:dyDescent="0.25">
      <c r="A8" s="12">
        <v>1974</v>
      </c>
      <c r="B8" s="13">
        <f t="shared" si="0"/>
        <v>1.2457096897883602</v>
      </c>
      <c r="C8" s="13">
        <v>1.2457096897883602</v>
      </c>
      <c r="D8" s="13" t="s">
        <v>9</v>
      </c>
    </row>
    <row r="9" spans="1:5" x14ac:dyDescent="0.25">
      <c r="A9" s="12">
        <v>1975</v>
      </c>
      <c r="B9" s="13">
        <f t="shared" si="0"/>
        <v>0.73249896977862961</v>
      </c>
      <c r="C9" s="13">
        <v>0.73249896977862961</v>
      </c>
      <c r="D9" s="13" t="s">
        <v>9</v>
      </c>
    </row>
    <row r="10" spans="1:5" x14ac:dyDescent="0.25">
      <c r="A10" s="10">
        <v>1976</v>
      </c>
      <c r="B10" s="11">
        <f t="shared" si="0"/>
        <v>1.1878826793863371</v>
      </c>
      <c r="C10" s="11">
        <v>1.1878826793863371</v>
      </c>
      <c r="D10" s="11" t="s">
        <v>9</v>
      </c>
    </row>
    <row r="11" spans="1:5" x14ac:dyDescent="0.25">
      <c r="A11" s="10">
        <v>1977</v>
      </c>
      <c r="B11" s="11">
        <f t="shared" si="0"/>
        <v>1.1342223675189227</v>
      </c>
      <c r="C11" s="11">
        <v>1.1342223675189227</v>
      </c>
      <c r="D11" s="11" t="s">
        <v>9</v>
      </c>
    </row>
    <row r="12" spans="1:5" x14ac:dyDescent="0.25">
      <c r="A12" s="10">
        <v>1978</v>
      </c>
      <c r="B12" s="11">
        <f t="shared" si="0"/>
        <v>1.2700765999505808</v>
      </c>
      <c r="C12" s="11">
        <v>1.2700765999505808</v>
      </c>
      <c r="D12" s="11" t="s">
        <v>9</v>
      </c>
    </row>
    <row r="13" spans="1:5" x14ac:dyDescent="0.25">
      <c r="A13" s="10">
        <v>1979</v>
      </c>
      <c r="B13" s="11">
        <f t="shared" si="0"/>
        <v>0.85445779920463893</v>
      </c>
      <c r="C13" s="11">
        <v>0.85445779920463893</v>
      </c>
      <c r="D13" s="11" t="s">
        <v>9</v>
      </c>
    </row>
    <row r="14" spans="1:5" x14ac:dyDescent="0.25">
      <c r="A14" s="10">
        <v>1980</v>
      </c>
      <c r="B14" s="11">
        <f t="shared" si="0"/>
        <v>2.0985746028121515</v>
      </c>
      <c r="C14" s="11">
        <v>2.0985746028121515</v>
      </c>
      <c r="D14" s="11" t="s">
        <v>9</v>
      </c>
    </row>
    <row r="15" spans="1:5" x14ac:dyDescent="0.25">
      <c r="A15" s="12">
        <v>1981</v>
      </c>
      <c r="B15" s="13">
        <f t="shared" si="0"/>
        <v>1.5611003365714931</v>
      </c>
      <c r="C15" s="13">
        <v>1.5611003365714931</v>
      </c>
      <c r="D15" s="13" t="s">
        <v>9</v>
      </c>
    </row>
    <row r="16" spans="1:5" x14ac:dyDescent="0.25">
      <c r="A16" s="12">
        <v>1982</v>
      </c>
      <c r="B16" s="13">
        <f t="shared" si="0"/>
        <v>1.8575464709631853</v>
      </c>
      <c r="C16" s="13">
        <v>1.8575464709631853</v>
      </c>
      <c r="D16" s="13" t="s">
        <v>9</v>
      </c>
    </row>
    <row r="17" spans="1:4" x14ac:dyDescent="0.25">
      <c r="A17" s="12">
        <v>1983</v>
      </c>
      <c r="B17" s="13">
        <f t="shared" si="0"/>
        <v>2.2069336383462725</v>
      </c>
      <c r="C17" s="13">
        <v>2.2069336383462725</v>
      </c>
      <c r="D17" s="13" t="s">
        <v>9</v>
      </c>
    </row>
    <row r="18" spans="1:4" x14ac:dyDescent="0.25">
      <c r="A18" s="12">
        <v>1984</v>
      </c>
      <c r="B18" s="13">
        <f t="shared" si="0"/>
        <v>1.8400832670468967</v>
      </c>
      <c r="C18" s="13">
        <v>1.8400832670468967</v>
      </c>
      <c r="D18" s="13" t="s">
        <v>9</v>
      </c>
    </row>
    <row r="19" spans="1:4" x14ac:dyDescent="0.25">
      <c r="A19" s="12">
        <v>1985</v>
      </c>
      <c r="B19" s="13">
        <f t="shared" si="0"/>
        <v>1.5155200322058489</v>
      </c>
      <c r="C19" s="13">
        <v>1.5155200322058489</v>
      </c>
      <c r="D19" s="13" t="s">
        <v>9</v>
      </c>
    </row>
    <row r="20" spans="1:4" x14ac:dyDescent="0.25">
      <c r="A20" s="10">
        <v>1986</v>
      </c>
      <c r="B20" s="11">
        <f t="shared" si="0"/>
        <v>2.3702373977253366</v>
      </c>
      <c r="C20" s="65">
        <v>2.3702373977253366</v>
      </c>
      <c r="D20" s="11" t="s">
        <v>9</v>
      </c>
    </row>
    <row r="21" spans="1:4" x14ac:dyDescent="0.25">
      <c r="A21" s="10">
        <v>1987</v>
      </c>
      <c r="B21" s="11">
        <f t="shared" si="0"/>
        <v>1.5934663349862439</v>
      </c>
      <c r="C21" s="11">
        <v>1.5934663349862439</v>
      </c>
      <c r="D21" s="11" t="s">
        <v>9</v>
      </c>
    </row>
    <row r="22" spans="1:4" x14ac:dyDescent="0.25">
      <c r="A22" s="10">
        <v>1988</v>
      </c>
      <c r="B22" s="11">
        <f t="shared" si="0"/>
        <v>1.5741507870753937</v>
      </c>
      <c r="C22" s="11">
        <v>1.5741507870753937</v>
      </c>
      <c r="D22" s="11" t="s">
        <v>9</v>
      </c>
    </row>
    <row r="23" spans="1:4" x14ac:dyDescent="0.25">
      <c r="A23" s="10">
        <v>1989</v>
      </c>
      <c r="B23" s="11">
        <f t="shared" si="0"/>
        <v>1.0828448059771492</v>
      </c>
      <c r="C23" s="11">
        <v>1.0828448059771492</v>
      </c>
      <c r="D23" s="11" t="s">
        <v>9</v>
      </c>
    </row>
    <row r="24" spans="1:4" x14ac:dyDescent="0.25">
      <c r="A24" s="10">
        <v>1990</v>
      </c>
      <c r="B24" s="11">
        <f t="shared" si="0"/>
        <v>1.4236922904706317</v>
      </c>
      <c r="C24" s="11">
        <v>1.4236922904706317</v>
      </c>
      <c r="D24" s="11" t="s">
        <v>9</v>
      </c>
    </row>
    <row r="25" spans="1:4" x14ac:dyDescent="0.25">
      <c r="A25" s="12">
        <v>1991</v>
      </c>
      <c r="B25" s="13">
        <f t="shared" si="0"/>
        <v>1.4431680559226487</v>
      </c>
      <c r="C25" s="13">
        <v>1.4431680559226487</v>
      </c>
      <c r="D25" s="13" t="s">
        <v>9</v>
      </c>
    </row>
    <row r="26" spans="1:4" x14ac:dyDescent="0.25">
      <c r="A26" s="12">
        <v>1992</v>
      </c>
      <c r="B26" s="13">
        <f t="shared" si="0"/>
        <v>2.184706532655492</v>
      </c>
      <c r="C26" s="13">
        <v>2.184706532655492</v>
      </c>
      <c r="D26" s="13" t="s">
        <v>9</v>
      </c>
    </row>
    <row r="27" spans="1:4" x14ac:dyDescent="0.25">
      <c r="A27" s="12">
        <v>1993</v>
      </c>
      <c r="B27" s="13">
        <f t="shared" si="0"/>
        <v>1.3429021536569901</v>
      </c>
      <c r="C27" s="13">
        <v>1.3429021536569901</v>
      </c>
      <c r="D27" s="13" t="s">
        <v>9</v>
      </c>
    </row>
    <row r="28" spans="1:4" x14ac:dyDescent="0.25">
      <c r="A28" s="12">
        <v>1994</v>
      </c>
      <c r="B28" s="13">
        <f t="shared" si="0"/>
        <v>1.366806359039767</v>
      </c>
      <c r="C28" s="13">
        <v>1.366806359039767</v>
      </c>
      <c r="D28" s="13" t="s">
        <v>9</v>
      </c>
    </row>
    <row r="29" spans="1:4" x14ac:dyDescent="0.25">
      <c r="A29" s="12">
        <v>1995</v>
      </c>
      <c r="B29" s="13">
        <f t="shared" si="0"/>
        <v>1.592353605420229</v>
      </c>
      <c r="C29" s="13">
        <v>1.592353605420229</v>
      </c>
      <c r="D29" s="13" t="s">
        <v>9</v>
      </c>
    </row>
    <row r="30" spans="1:4" x14ac:dyDescent="0.25">
      <c r="A30" s="10">
        <v>1996</v>
      </c>
      <c r="B30" s="11">
        <f t="shared" si="0"/>
        <v>1.6004961674954667</v>
      </c>
      <c r="C30" s="11">
        <v>1.6004961674954667</v>
      </c>
      <c r="D30" s="11" t="s">
        <v>9</v>
      </c>
    </row>
    <row r="31" spans="1:4" x14ac:dyDescent="0.25">
      <c r="A31" s="10">
        <v>1997</v>
      </c>
      <c r="B31" s="11">
        <f t="shared" si="0"/>
        <v>1.7492451779328135</v>
      </c>
      <c r="C31" s="11">
        <v>1.7492451779328135</v>
      </c>
      <c r="D31" s="11" t="s">
        <v>9</v>
      </c>
    </row>
    <row r="32" spans="1:4" x14ac:dyDescent="0.25">
      <c r="A32" s="10">
        <v>1998</v>
      </c>
      <c r="B32" s="11">
        <f t="shared" si="0"/>
        <v>1.5368786411458994</v>
      </c>
      <c r="C32" s="11">
        <v>1.5368786411458994</v>
      </c>
      <c r="D32" s="11" t="s">
        <v>9</v>
      </c>
    </row>
    <row r="33" spans="1:4" x14ac:dyDescent="0.25">
      <c r="A33" s="10">
        <v>1999</v>
      </c>
      <c r="B33" s="11">
        <f t="shared" ref="B33:B38" si="1">SUM(C33,D33)</f>
        <v>1.9422567142268925</v>
      </c>
      <c r="C33" s="11">
        <v>1.9422567142268925</v>
      </c>
      <c r="D33" s="11" t="s">
        <v>9</v>
      </c>
    </row>
    <row r="34" spans="1:4" x14ac:dyDescent="0.25">
      <c r="A34" s="10">
        <v>2000</v>
      </c>
      <c r="B34" s="11">
        <f t="shared" si="1"/>
        <v>2.2552369708022733</v>
      </c>
      <c r="C34" s="11">
        <v>2.2552369708022733</v>
      </c>
      <c r="D34" s="11" t="s">
        <v>9</v>
      </c>
    </row>
    <row r="35" spans="1:4" x14ac:dyDescent="0.25">
      <c r="A35" s="12">
        <v>2001</v>
      </c>
      <c r="B35" s="13">
        <f t="shared" si="1"/>
        <v>2.47064393011705</v>
      </c>
      <c r="C35" s="13">
        <v>2.47064393011705</v>
      </c>
      <c r="D35" s="13" t="s">
        <v>9</v>
      </c>
    </row>
    <row r="36" spans="1:4" x14ac:dyDescent="0.25">
      <c r="A36" s="12">
        <v>2002</v>
      </c>
      <c r="B36" s="13">
        <f t="shared" si="1"/>
        <v>2.4545999678492012</v>
      </c>
      <c r="C36" s="13">
        <v>2.4545999678492012</v>
      </c>
      <c r="D36" s="13" t="s">
        <v>9</v>
      </c>
    </row>
    <row r="37" spans="1:4" x14ac:dyDescent="0.25">
      <c r="A37" s="12">
        <v>2003</v>
      </c>
      <c r="B37" s="13">
        <f t="shared" si="1"/>
        <v>2.6943572523717569</v>
      </c>
      <c r="C37" s="13">
        <v>2.6943572523717569</v>
      </c>
      <c r="D37" s="13" t="s">
        <v>9</v>
      </c>
    </row>
    <row r="38" spans="1:4" x14ac:dyDescent="0.25">
      <c r="A38" s="12">
        <v>2004</v>
      </c>
      <c r="B38" s="13">
        <f t="shared" si="1"/>
        <v>3.1972703867437411</v>
      </c>
      <c r="C38" s="13">
        <v>3.1972703867437411</v>
      </c>
      <c r="D38" s="13" t="s">
        <v>9</v>
      </c>
    </row>
    <row r="39" spans="1:4" x14ac:dyDescent="0.25">
      <c r="A39" s="12">
        <v>2005</v>
      </c>
      <c r="B39" s="13">
        <f t="shared" ref="B39:B44" si="2">SUM(C39,D39)</f>
        <v>3.4947137985651571</v>
      </c>
      <c r="C39" s="13">
        <v>3.4947137985651571</v>
      </c>
      <c r="D39" s="13" t="s">
        <v>9</v>
      </c>
    </row>
    <row r="40" spans="1:4" x14ac:dyDescent="0.25">
      <c r="A40" s="10">
        <v>2006</v>
      </c>
      <c r="B40" s="11">
        <f t="shared" si="2"/>
        <v>3.5359933403752373</v>
      </c>
      <c r="C40" s="11">
        <v>3.5359933403752373</v>
      </c>
      <c r="D40" s="11" t="s">
        <v>9</v>
      </c>
    </row>
    <row r="41" spans="1:4" x14ac:dyDescent="0.25">
      <c r="A41" s="10">
        <v>2007</v>
      </c>
      <c r="B41" s="11">
        <f t="shared" si="2"/>
        <v>3.5318541116802802</v>
      </c>
      <c r="C41" s="11">
        <v>3.5318541116802802</v>
      </c>
      <c r="D41" s="11" t="s">
        <v>9</v>
      </c>
    </row>
    <row r="42" spans="1:4" x14ac:dyDescent="0.25">
      <c r="A42" s="10">
        <v>2008</v>
      </c>
      <c r="B42" s="11">
        <f t="shared" si="2"/>
        <v>3.8658330597120103</v>
      </c>
      <c r="C42" s="11">
        <v>3.8658330597120103</v>
      </c>
      <c r="D42" s="11" t="s">
        <v>9</v>
      </c>
    </row>
    <row r="43" spans="1:4" x14ac:dyDescent="0.25">
      <c r="A43" s="10">
        <v>2009</v>
      </c>
      <c r="B43" s="11">
        <f t="shared" si="2"/>
        <v>4.2832993731454199</v>
      </c>
      <c r="C43" s="11">
        <v>4.2832993731454199</v>
      </c>
      <c r="D43" s="11" t="s">
        <v>9</v>
      </c>
    </row>
    <row r="44" spans="1:4" x14ac:dyDescent="0.25">
      <c r="A44" s="10">
        <v>2010</v>
      </c>
      <c r="B44" s="11">
        <f t="shared" si="2"/>
        <v>4.029385985004601</v>
      </c>
      <c r="C44" s="11">
        <v>4.029385985004601</v>
      </c>
      <c r="D44" s="11" t="s">
        <v>9</v>
      </c>
    </row>
    <row r="45" spans="1:4" x14ac:dyDescent="0.25">
      <c r="A45" s="12">
        <v>2011</v>
      </c>
      <c r="B45" s="13">
        <f t="shared" ref="B45:B50" si="3">SUM(C45,D45)</f>
        <v>5.1398038511322461</v>
      </c>
      <c r="C45" s="13">
        <v>5.1398038511322461</v>
      </c>
      <c r="D45" s="13" t="s">
        <v>9</v>
      </c>
    </row>
    <row r="46" spans="1:4" x14ac:dyDescent="0.25">
      <c r="A46" s="12">
        <v>2012</v>
      </c>
      <c r="B46" s="13">
        <f t="shared" si="3"/>
        <v>5.6568815238077512</v>
      </c>
      <c r="C46" s="13">
        <v>5.6568815238077512</v>
      </c>
      <c r="D46" s="13" t="s">
        <v>9</v>
      </c>
    </row>
    <row r="47" spans="1:4" x14ac:dyDescent="0.25">
      <c r="A47" s="12">
        <v>2013</v>
      </c>
      <c r="B47" s="13">
        <f t="shared" si="3"/>
        <v>6.1590388106200935</v>
      </c>
      <c r="C47" s="13">
        <v>6.1590388106200935</v>
      </c>
      <c r="D47" s="13" t="s">
        <v>9</v>
      </c>
    </row>
    <row r="48" spans="1:4" x14ac:dyDescent="0.25">
      <c r="A48" s="12">
        <v>2014</v>
      </c>
      <c r="B48" s="13">
        <f t="shared" si="3"/>
        <v>7.0304096218761334</v>
      </c>
      <c r="C48" s="13">
        <v>7.0304096218761334</v>
      </c>
      <c r="D48" s="13" t="s">
        <v>9</v>
      </c>
    </row>
    <row r="49" spans="1:20" x14ac:dyDescent="0.25">
      <c r="A49" s="14">
        <v>2015</v>
      </c>
      <c r="B49" s="15">
        <f t="shared" si="3"/>
        <v>7.2457935227573582</v>
      </c>
      <c r="C49" s="15">
        <v>7.2457935227573582</v>
      </c>
      <c r="D49" s="15" t="s">
        <v>9</v>
      </c>
    </row>
    <row r="50" spans="1:20" x14ac:dyDescent="0.25">
      <c r="A50" s="16">
        <v>2016</v>
      </c>
      <c r="B50" s="17">
        <f t="shared" si="3"/>
        <v>6.9105188821494323</v>
      </c>
      <c r="C50" s="17">
        <v>6.9105188821494323</v>
      </c>
      <c r="D50" s="17" t="s">
        <v>9</v>
      </c>
    </row>
    <row r="51" spans="1:20" x14ac:dyDescent="0.25">
      <c r="A51" s="18">
        <v>2017</v>
      </c>
      <c r="B51" s="19">
        <f>SUM(C51,D51)</f>
        <v>8.059989515262064</v>
      </c>
      <c r="C51" s="19">
        <v>8.059989515262064</v>
      </c>
      <c r="D51" s="19" t="s">
        <v>9</v>
      </c>
    </row>
    <row r="52" spans="1:20" x14ac:dyDescent="0.25">
      <c r="A52" s="16">
        <v>2018</v>
      </c>
      <c r="B52" s="17">
        <f>SUM(C52,D52)</f>
        <v>8.5128106073810876</v>
      </c>
      <c r="C52" s="17">
        <v>8.5128106073810876</v>
      </c>
      <c r="D52" s="17" t="s">
        <v>9</v>
      </c>
      <c r="E52" s="6"/>
      <c r="F52" s="6"/>
      <c r="G52" s="6"/>
      <c r="H52" s="6"/>
      <c r="I52" s="6"/>
      <c r="J52" s="6"/>
      <c r="K52" s="6"/>
      <c r="L52" s="6"/>
      <c r="M52" s="6"/>
      <c r="N52" s="6"/>
      <c r="O52" s="6"/>
      <c r="P52" s="6"/>
      <c r="Q52" s="6"/>
      <c r="R52" s="6"/>
      <c r="S52" s="6"/>
      <c r="T52" s="6"/>
    </row>
    <row r="53" spans="1:20" x14ac:dyDescent="0.25">
      <c r="A53" s="18">
        <v>2019</v>
      </c>
      <c r="B53" s="19">
        <f>SUM(C53,D53)</f>
        <v>8.2152643257984757</v>
      </c>
      <c r="C53" s="19">
        <v>8.2152643257984757</v>
      </c>
      <c r="D53" s="19" t="s">
        <v>9</v>
      </c>
      <c r="E53" s="6"/>
      <c r="F53" s="6"/>
      <c r="G53" s="6"/>
      <c r="H53" s="6"/>
      <c r="I53" s="6"/>
      <c r="J53" s="6"/>
      <c r="K53" s="6"/>
      <c r="L53" s="6"/>
      <c r="M53" s="6"/>
      <c r="N53" s="6"/>
      <c r="O53" s="6"/>
      <c r="P53" s="6"/>
      <c r="Q53" s="6"/>
      <c r="R53" s="6"/>
      <c r="S53" s="6"/>
      <c r="T53" s="6"/>
    </row>
    <row r="54" spans="1:20" x14ac:dyDescent="0.25">
      <c r="A54" s="16">
        <v>2020</v>
      </c>
      <c r="B54" s="17">
        <f t="shared" ref="B54:B55" si="4">SUM(C54,D54)</f>
        <v>9.2802745984993429</v>
      </c>
      <c r="C54" s="17">
        <v>9.2802745984993429</v>
      </c>
      <c r="D54" s="17" t="s">
        <v>9</v>
      </c>
      <c r="E54" s="6"/>
      <c r="F54" s="6"/>
      <c r="G54" s="6"/>
      <c r="H54" s="6"/>
      <c r="I54" s="6"/>
      <c r="J54" s="6"/>
      <c r="K54" s="6"/>
      <c r="L54" s="6"/>
      <c r="M54" s="6"/>
      <c r="N54" s="6"/>
      <c r="O54" s="6"/>
      <c r="P54" s="6"/>
      <c r="Q54" s="6"/>
      <c r="R54" s="6"/>
      <c r="S54" s="6"/>
      <c r="T54" s="6"/>
    </row>
    <row r="55" spans="1:20" ht="13.8" thickBot="1" x14ac:dyDescent="0.3">
      <c r="A55" s="93">
        <v>2021</v>
      </c>
      <c r="B55" s="95">
        <f t="shared" si="4"/>
        <v>8.4496743483134971</v>
      </c>
      <c r="C55" s="94">
        <v>8.4496743483134971</v>
      </c>
      <c r="D55" s="95" t="s">
        <v>9</v>
      </c>
      <c r="E55" s="6"/>
      <c r="F55" s="6"/>
      <c r="G55" s="6"/>
      <c r="H55" s="6"/>
      <c r="I55" s="6"/>
      <c r="J55" s="6"/>
      <c r="K55" s="6"/>
      <c r="L55" s="6"/>
      <c r="M55" s="6"/>
      <c r="N55" s="6"/>
      <c r="O55" s="6"/>
      <c r="P55" s="6"/>
      <c r="Q55" s="6"/>
      <c r="R55" s="6"/>
      <c r="S55" s="6"/>
      <c r="T55" s="6"/>
    </row>
    <row r="56" spans="1:20" ht="15" customHeight="1" thickTop="1" x14ac:dyDescent="0.25">
      <c r="A56" s="5" t="s">
        <v>12</v>
      </c>
      <c r="F56" s="6"/>
      <c r="G56" s="6"/>
      <c r="H56" s="6"/>
      <c r="I56" s="6"/>
      <c r="J56" s="6"/>
      <c r="K56" s="6"/>
      <c r="L56" s="6"/>
      <c r="M56" s="6"/>
      <c r="N56" s="6"/>
      <c r="O56" s="6"/>
      <c r="P56" s="6"/>
      <c r="Q56" s="6"/>
      <c r="R56" s="6"/>
      <c r="S56" s="6"/>
      <c r="T56" s="6"/>
    </row>
    <row r="57" spans="1:20" x14ac:dyDescent="0.25">
      <c r="A57" s="5"/>
      <c r="F57" s="6"/>
      <c r="G57" s="6"/>
      <c r="H57" s="6"/>
      <c r="I57" s="6"/>
      <c r="J57" s="6"/>
      <c r="K57" s="6"/>
      <c r="L57" s="6"/>
      <c r="M57" s="6"/>
      <c r="N57" s="6"/>
      <c r="O57" s="6"/>
      <c r="P57" s="6"/>
      <c r="Q57" s="6"/>
      <c r="R57" s="6"/>
      <c r="S57" s="6"/>
      <c r="T57" s="6"/>
    </row>
    <row r="58" spans="1:20" ht="15" customHeight="1" x14ac:dyDescent="0.25">
      <c r="A58" s="5" t="s">
        <v>31</v>
      </c>
      <c r="F58" s="6"/>
      <c r="G58" s="6"/>
      <c r="H58" s="6"/>
      <c r="I58" s="6"/>
      <c r="J58" s="6"/>
      <c r="K58" s="6"/>
      <c r="L58" s="6"/>
      <c r="M58" s="6"/>
      <c r="N58" s="6"/>
      <c r="O58" s="6"/>
      <c r="P58" s="6"/>
      <c r="Q58" s="6"/>
      <c r="R58" s="6"/>
      <c r="S58" s="6"/>
      <c r="T58" s="6"/>
    </row>
    <row r="59" spans="1:20" x14ac:dyDescent="0.25">
      <c r="A59" s="5"/>
      <c r="F59" s="6"/>
      <c r="G59" s="6"/>
      <c r="H59" s="6"/>
      <c r="I59" s="6"/>
      <c r="J59" s="6"/>
      <c r="K59" s="6"/>
      <c r="L59" s="6"/>
      <c r="M59" s="6"/>
      <c r="N59" s="6"/>
      <c r="O59" s="6"/>
      <c r="P59" s="6"/>
      <c r="Q59" s="6"/>
      <c r="R59" s="6"/>
      <c r="S59" s="6"/>
      <c r="T59" s="6"/>
    </row>
    <row r="60" spans="1:20" x14ac:dyDescent="0.25">
      <c r="A60" s="5"/>
      <c r="F60" s="6"/>
      <c r="G60" s="6"/>
      <c r="H60" s="6"/>
      <c r="I60" s="6"/>
      <c r="J60" s="6"/>
      <c r="K60" s="6"/>
      <c r="L60" s="6"/>
      <c r="M60" s="6"/>
      <c r="N60" s="6"/>
      <c r="O60" s="6"/>
      <c r="P60" s="6"/>
      <c r="Q60" s="6"/>
      <c r="R60" s="6"/>
      <c r="S60" s="6"/>
      <c r="T60" s="6"/>
    </row>
    <row r="61" spans="1:20" x14ac:dyDescent="0.25">
      <c r="A61" s="5"/>
    </row>
  </sheetData>
  <phoneticPr fontId="4" type="noConversion"/>
  <printOptions horizontalCentered="1" verticalCentered="1"/>
  <pageMargins left="0.5" right="0.5" top="0.57999999999999996" bottom="0.52"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60"/>
  <sheetViews>
    <sheetView workbookViewId="0">
      <pane ySplit="3" topLeftCell="A4"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5" ht="13.8" thickBot="1" x14ac:dyDescent="0.3">
      <c r="A1" s="4" t="s">
        <v>48</v>
      </c>
      <c r="B1" s="4"/>
      <c r="C1" s="4"/>
      <c r="D1" s="4"/>
    </row>
    <row r="2" spans="1:5" ht="20.25" customHeight="1" thickTop="1" x14ac:dyDescent="0.25">
      <c r="A2" s="46" t="s">
        <v>3</v>
      </c>
      <c r="B2" s="73" t="s">
        <v>2</v>
      </c>
      <c r="C2" s="36" t="s">
        <v>0</v>
      </c>
      <c r="D2" s="37" t="s">
        <v>1</v>
      </c>
      <c r="E2" s="108"/>
    </row>
    <row r="3" spans="1:5" x14ac:dyDescent="0.25">
      <c r="A3" s="9"/>
      <c r="B3" s="50" t="s">
        <v>14</v>
      </c>
      <c r="C3" s="45"/>
      <c r="D3" s="45"/>
      <c r="E3" s="108"/>
    </row>
    <row r="4" spans="1:5" x14ac:dyDescent="0.25">
      <c r="A4" s="10">
        <v>1970</v>
      </c>
      <c r="B4" s="11">
        <f>SUM(C4,D4)</f>
        <v>17.38046934436143</v>
      </c>
      <c r="C4" s="11">
        <v>17.38046934436143</v>
      </c>
      <c r="D4" s="11" t="s">
        <v>9</v>
      </c>
    </row>
    <row r="5" spans="1:5" x14ac:dyDescent="0.25">
      <c r="A5" s="12">
        <v>1971</v>
      </c>
      <c r="B5" s="13">
        <f t="shared" ref="B5:B32" si="0">SUM(C5,D5)</f>
        <v>18.057314565565992</v>
      </c>
      <c r="C5" s="13">
        <v>18.057314565565992</v>
      </c>
      <c r="D5" s="13" t="s">
        <v>9</v>
      </c>
    </row>
    <row r="6" spans="1:5" x14ac:dyDescent="0.25">
      <c r="A6" s="12">
        <v>1972</v>
      </c>
      <c r="B6" s="13">
        <f t="shared" si="0"/>
        <v>17.922209094027519</v>
      </c>
      <c r="C6" s="13">
        <v>17.922209094027519</v>
      </c>
      <c r="D6" s="13" t="s">
        <v>9</v>
      </c>
    </row>
    <row r="7" spans="1:5" x14ac:dyDescent="0.25">
      <c r="A7" s="12">
        <v>1973</v>
      </c>
      <c r="B7" s="13">
        <f t="shared" si="0"/>
        <v>18.161569352882605</v>
      </c>
      <c r="C7" s="13">
        <v>18.161569352882605</v>
      </c>
      <c r="D7" s="13" t="s">
        <v>9</v>
      </c>
    </row>
    <row r="8" spans="1:5" x14ac:dyDescent="0.25">
      <c r="A8" s="12">
        <v>1974</v>
      </c>
      <c r="B8" s="13">
        <f t="shared" si="0"/>
        <v>18.490652501239161</v>
      </c>
      <c r="C8" s="13">
        <v>18.490652501239161</v>
      </c>
      <c r="D8" s="13" t="s">
        <v>9</v>
      </c>
    </row>
    <row r="9" spans="1:5" x14ac:dyDescent="0.25">
      <c r="A9" s="12">
        <v>1975</v>
      </c>
      <c r="B9" s="13">
        <f t="shared" si="0"/>
        <v>17.640167983960957</v>
      </c>
      <c r="C9" s="13">
        <v>17.640167983960957</v>
      </c>
      <c r="D9" s="13" t="s">
        <v>9</v>
      </c>
    </row>
    <row r="10" spans="1:5" x14ac:dyDescent="0.25">
      <c r="A10" s="10">
        <v>1976</v>
      </c>
      <c r="B10" s="11">
        <f t="shared" si="0"/>
        <v>19.253330887242871</v>
      </c>
      <c r="C10" s="11">
        <v>19.253330887242871</v>
      </c>
      <c r="D10" s="11" t="s">
        <v>9</v>
      </c>
    </row>
    <row r="11" spans="1:5" x14ac:dyDescent="0.25">
      <c r="A11" s="10">
        <v>1977</v>
      </c>
      <c r="B11" s="11">
        <f t="shared" si="0"/>
        <v>19.209585949809078</v>
      </c>
      <c r="C11" s="11">
        <v>19.209585949809078</v>
      </c>
      <c r="D11" s="11" t="s">
        <v>9</v>
      </c>
    </row>
    <row r="12" spans="1:5" x14ac:dyDescent="0.25">
      <c r="A12" s="10">
        <v>1978</v>
      </c>
      <c r="B12" s="11">
        <f t="shared" si="0"/>
        <v>20.188242693802366</v>
      </c>
      <c r="C12" s="11">
        <v>20.188242693802366</v>
      </c>
      <c r="D12" s="11" t="s">
        <v>9</v>
      </c>
    </row>
    <row r="13" spans="1:5" x14ac:dyDescent="0.25">
      <c r="A13" s="10">
        <v>1979</v>
      </c>
      <c r="B13" s="11">
        <f t="shared" si="0"/>
        <v>20.976650152185023</v>
      </c>
      <c r="C13" s="11">
        <v>20.976650152185023</v>
      </c>
      <c r="D13" s="11" t="s">
        <v>9</v>
      </c>
    </row>
    <row r="14" spans="1:5" x14ac:dyDescent="0.25">
      <c r="A14" s="10">
        <v>1980</v>
      </c>
      <c r="B14" s="11">
        <f t="shared" si="0"/>
        <v>20.769696916469794</v>
      </c>
      <c r="C14" s="11">
        <v>20.769696916469794</v>
      </c>
      <c r="D14" s="11" t="s">
        <v>9</v>
      </c>
    </row>
    <row r="15" spans="1:5" x14ac:dyDescent="0.25">
      <c r="A15" s="12">
        <v>1981</v>
      </c>
      <c r="B15" s="13">
        <f t="shared" si="0"/>
        <v>21.48404546759086</v>
      </c>
      <c r="C15" s="13">
        <v>21.48404546759086</v>
      </c>
      <c r="D15" s="13" t="s">
        <v>9</v>
      </c>
    </row>
    <row r="16" spans="1:5" x14ac:dyDescent="0.25">
      <c r="A16" s="12">
        <v>1982</v>
      </c>
      <c r="B16" s="13">
        <f t="shared" si="0"/>
        <v>22.540355229383088</v>
      </c>
      <c r="C16" s="13">
        <v>22.540355229383088</v>
      </c>
      <c r="D16" s="13" t="s">
        <v>9</v>
      </c>
    </row>
    <row r="17" spans="1:4" x14ac:dyDescent="0.25">
      <c r="A17" s="12">
        <v>1983</v>
      </c>
      <c r="B17" s="13">
        <f t="shared" si="0"/>
        <v>21.254593332678922</v>
      </c>
      <c r="C17" s="13">
        <v>21.254593332678922</v>
      </c>
      <c r="D17" s="13" t="s">
        <v>9</v>
      </c>
    </row>
    <row r="18" spans="1:4" x14ac:dyDescent="0.25">
      <c r="A18" s="12">
        <v>1984</v>
      </c>
      <c r="B18" s="13">
        <f t="shared" si="0"/>
        <v>22.180428859139912</v>
      </c>
      <c r="C18" s="13">
        <v>22.180428859139912</v>
      </c>
      <c r="D18" s="13" t="s">
        <v>9</v>
      </c>
    </row>
    <row r="19" spans="1:4" x14ac:dyDescent="0.25">
      <c r="A19" s="12">
        <v>1985</v>
      </c>
      <c r="B19" s="13">
        <f t="shared" si="0"/>
        <v>23.48175421234054</v>
      </c>
      <c r="C19" s="13">
        <v>23.48175421234054</v>
      </c>
      <c r="D19" s="13" t="s">
        <v>9</v>
      </c>
    </row>
    <row r="20" spans="1:4" x14ac:dyDescent="0.25">
      <c r="A20" s="10">
        <v>1986</v>
      </c>
      <c r="B20" s="11">
        <f t="shared" si="0"/>
        <v>25.823287665540551</v>
      </c>
      <c r="C20" s="11">
        <v>25.823287665540551</v>
      </c>
      <c r="D20" s="11" t="s">
        <v>9</v>
      </c>
    </row>
    <row r="21" spans="1:4" x14ac:dyDescent="0.25">
      <c r="A21" s="10">
        <v>1987</v>
      </c>
      <c r="B21" s="11">
        <f t="shared" si="0"/>
        <v>25.017709757664615</v>
      </c>
      <c r="C21" s="11">
        <v>25.017709757664615</v>
      </c>
      <c r="D21" s="11" t="s">
        <v>9</v>
      </c>
    </row>
    <row r="22" spans="1:4" x14ac:dyDescent="0.25">
      <c r="A22" s="10">
        <v>1988</v>
      </c>
      <c r="B22" s="11">
        <f t="shared" si="0"/>
        <v>24.287714114300407</v>
      </c>
      <c r="C22" s="11">
        <v>24.287714114300407</v>
      </c>
      <c r="D22" s="11" t="s">
        <v>9</v>
      </c>
    </row>
    <row r="23" spans="1:4" x14ac:dyDescent="0.25">
      <c r="A23" s="10">
        <v>1989</v>
      </c>
      <c r="B23" s="11">
        <f t="shared" si="0"/>
        <v>24.71300792466625</v>
      </c>
      <c r="C23" s="11">
        <v>24.71300792466625</v>
      </c>
      <c r="D23" s="11" t="s">
        <v>9</v>
      </c>
    </row>
    <row r="24" spans="1:4" x14ac:dyDescent="0.25">
      <c r="A24" s="10">
        <v>1990</v>
      </c>
      <c r="B24" s="11">
        <f t="shared" si="0"/>
        <v>24.343081367191882</v>
      </c>
      <c r="C24" s="11">
        <v>24.343081367191882</v>
      </c>
      <c r="D24" s="11" t="s">
        <v>9</v>
      </c>
    </row>
    <row r="25" spans="1:4" x14ac:dyDescent="0.25">
      <c r="A25" s="12">
        <v>1991</v>
      </c>
      <c r="B25" s="13">
        <f t="shared" si="0"/>
        <v>25.031065946594186</v>
      </c>
      <c r="C25" s="13">
        <v>25.031065946594186</v>
      </c>
      <c r="D25" s="13" t="s">
        <v>9</v>
      </c>
    </row>
    <row r="26" spans="1:4" x14ac:dyDescent="0.25">
      <c r="A26" s="12">
        <v>1992</v>
      </c>
      <c r="B26" s="13">
        <f t="shared" si="0"/>
        <v>27.099504075610952</v>
      </c>
      <c r="C26" s="13">
        <v>27.099504075610952</v>
      </c>
      <c r="D26" s="13" t="s">
        <v>9</v>
      </c>
    </row>
    <row r="27" spans="1:4" x14ac:dyDescent="0.25">
      <c r="A27" s="12">
        <v>1993</v>
      </c>
      <c r="B27" s="13">
        <f t="shared" si="0"/>
        <v>26.580853393786864</v>
      </c>
      <c r="C27" s="13">
        <v>26.580853393786864</v>
      </c>
      <c r="D27" s="13" t="s">
        <v>9</v>
      </c>
    </row>
    <row r="28" spans="1:4" x14ac:dyDescent="0.25">
      <c r="A28" s="12">
        <v>1994</v>
      </c>
      <c r="B28" s="13">
        <f t="shared" si="0"/>
        <v>27.758924368727129</v>
      </c>
      <c r="C28" s="13">
        <v>27.758924368727129</v>
      </c>
      <c r="D28" s="13" t="s">
        <v>9</v>
      </c>
    </row>
    <row r="29" spans="1:4" x14ac:dyDescent="0.25">
      <c r="A29" s="12">
        <v>1995</v>
      </c>
      <c r="B29" s="13">
        <f t="shared" si="0"/>
        <v>27.0628796092393</v>
      </c>
      <c r="C29" s="13">
        <v>27.0628796092393</v>
      </c>
      <c r="D29" s="13" t="s">
        <v>9</v>
      </c>
    </row>
    <row r="30" spans="1:4" x14ac:dyDescent="0.25">
      <c r="A30" s="10">
        <v>1996</v>
      </c>
      <c r="B30" s="11">
        <f t="shared" si="0"/>
        <v>27.584761947142219</v>
      </c>
      <c r="C30" s="11">
        <v>27.584761947142219</v>
      </c>
      <c r="D30" s="11" t="s">
        <v>9</v>
      </c>
    </row>
    <row r="31" spans="1:4" x14ac:dyDescent="0.25">
      <c r="A31" s="10">
        <v>1997</v>
      </c>
      <c r="B31" s="11">
        <f t="shared" si="0"/>
        <v>27.143181684938735</v>
      </c>
      <c r="C31" s="11">
        <v>27.143181684938735</v>
      </c>
      <c r="D31" s="11" t="s">
        <v>9</v>
      </c>
    </row>
    <row r="32" spans="1:4" x14ac:dyDescent="0.25">
      <c r="A32" s="10">
        <v>1998</v>
      </c>
      <c r="B32" s="11">
        <f t="shared" si="0"/>
        <v>27.996039823671008</v>
      </c>
      <c r="C32" s="11">
        <v>27.996039823671008</v>
      </c>
      <c r="D32" s="11" t="s">
        <v>9</v>
      </c>
    </row>
    <row r="33" spans="1:4" x14ac:dyDescent="0.25">
      <c r="A33" s="10">
        <v>1999</v>
      </c>
      <c r="B33" s="11">
        <f t="shared" ref="B33:B38" si="1">SUM(C33,D33)</f>
        <v>30.685481223707672</v>
      </c>
      <c r="C33" s="11">
        <v>30.685481223707672</v>
      </c>
      <c r="D33" s="11" t="s">
        <v>9</v>
      </c>
    </row>
    <row r="34" spans="1:4" x14ac:dyDescent="0.25">
      <c r="A34" s="10">
        <v>2000</v>
      </c>
      <c r="B34" s="11">
        <f t="shared" si="1"/>
        <v>28.446261961532663</v>
      </c>
      <c r="C34" s="11">
        <v>28.446261961532663</v>
      </c>
      <c r="D34" s="11" t="s">
        <v>9</v>
      </c>
    </row>
    <row r="35" spans="1:4" x14ac:dyDescent="0.25">
      <c r="A35" s="12">
        <v>2001</v>
      </c>
      <c r="B35" s="13">
        <f t="shared" si="1"/>
        <v>26.631159100698468</v>
      </c>
      <c r="C35" s="13">
        <v>26.631159100698468</v>
      </c>
      <c r="D35" s="13" t="s">
        <v>9</v>
      </c>
    </row>
    <row r="36" spans="1:4" x14ac:dyDescent="0.25">
      <c r="A36" s="12">
        <v>2002</v>
      </c>
      <c r="B36" s="13">
        <f t="shared" si="1"/>
        <v>26.776819665324719</v>
      </c>
      <c r="C36" s="13">
        <v>26.776819665324719</v>
      </c>
      <c r="D36" s="13" t="s">
        <v>9</v>
      </c>
    </row>
    <row r="37" spans="1:4" x14ac:dyDescent="0.25">
      <c r="A37" s="12">
        <v>2003</v>
      </c>
      <c r="B37" s="13">
        <f t="shared" si="1"/>
        <v>26.173429396711231</v>
      </c>
      <c r="C37" s="13">
        <v>26.173429396711231</v>
      </c>
      <c r="D37" s="13" t="s">
        <v>9</v>
      </c>
    </row>
    <row r="38" spans="1:4" x14ac:dyDescent="0.25">
      <c r="A38" s="12">
        <v>2004</v>
      </c>
      <c r="B38" s="13">
        <f t="shared" si="1"/>
        <v>25.780420361127749</v>
      </c>
      <c r="C38" s="13">
        <v>25.780420361127749</v>
      </c>
      <c r="D38" s="13" t="s">
        <v>9</v>
      </c>
    </row>
    <row r="39" spans="1:4" x14ac:dyDescent="0.25">
      <c r="A39" s="12">
        <v>2005</v>
      </c>
      <c r="B39" s="13">
        <f t="shared" ref="B39:B44" si="2">SUM(C39,D39)</f>
        <v>25.179691526204582</v>
      </c>
      <c r="C39" s="13">
        <v>25.179691526204582</v>
      </c>
      <c r="D39" s="13" t="s">
        <v>9</v>
      </c>
    </row>
    <row r="40" spans="1:4" x14ac:dyDescent="0.25">
      <c r="A40" s="10">
        <v>2006</v>
      </c>
      <c r="B40" s="11">
        <f t="shared" si="2"/>
        <v>25.105983603272051</v>
      </c>
      <c r="C40" s="11">
        <v>25.105983603272051</v>
      </c>
      <c r="D40" s="11" t="s">
        <v>9</v>
      </c>
    </row>
    <row r="41" spans="1:4" x14ac:dyDescent="0.25">
      <c r="A41" s="10">
        <v>2007</v>
      </c>
      <c r="B41" s="11">
        <f t="shared" si="2"/>
        <v>25.950798067649568</v>
      </c>
      <c r="C41" s="11">
        <v>25.950798067649568</v>
      </c>
      <c r="D41" s="11" t="s">
        <v>9</v>
      </c>
    </row>
    <row r="42" spans="1:4" x14ac:dyDescent="0.25">
      <c r="A42" s="10">
        <v>2008</v>
      </c>
      <c r="B42" s="11">
        <f t="shared" si="2"/>
        <v>25.035664444738483</v>
      </c>
      <c r="C42" s="11">
        <v>25.035664444738483</v>
      </c>
      <c r="D42" s="11" t="s">
        <v>9</v>
      </c>
    </row>
    <row r="43" spans="1:4" x14ac:dyDescent="0.25">
      <c r="A43" s="10">
        <v>2009</v>
      </c>
      <c r="B43" s="11">
        <f t="shared" si="2"/>
        <v>22.010589130229452</v>
      </c>
      <c r="C43" s="11">
        <v>22.010589130229452</v>
      </c>
      <c r="D43" s="11" t="s">
        <v>9</v>
      </c>
    </row>
    <row r="44" spans="1:4" x14ac:dyDescent="0.25">
      <c r="A44" s="10">
        <v>2010</v>
      </c>
      <c r="B44" s="11">
        <f t="shared" si="2"/>
        <v>25.613906998158939</v>
      </c>
      <c r="C44" s="11">
        <v>25.613906998158939</v>
      </c>
      <c r="D44" s="11" t="s">
        <v>9</v>
      </c>
    </row>
    <row r="45" spans="1:4" x14ac:dyDescent="0.25">
      <c r="A45" s="12">
        <v>2011</v>
      </c>
      <c r="B45" s="13">
        <f t="shared" ref="B45:B50" si="3">SUM(C45,D45)</f>
        <v>25.546817179533164</v>
      </c>
      <c r="C45" s="13">
        <v>25.546817179533164</v>
      </c>
      <c r="D45" s="13" t="s">
        <v>9</v>
      </c>
    </row>
    <row r="46" spans="1:4" x14ac:dyDescent="0.25">
      <c r="A46" s="12">
        <v>2012</v>
      </c>
      <c r="B46" s="13">
        <f t="shared" si="3"/>
        <v>26.902721942240138</v>
      </c>
      <c r="C46" s="13">
        <v>26.902721942240138</v>
      </c>
      <c r="D46" s="13" t="s">
        <v>9</v>
      </c>
    </row>
    <row r="47" spans="1:4" x14ac:dyDescent="0.25">
      <c r="A47" s="12">
        <v>2013</v>
      </c>
      <c r="B47" s="13">
        <f t="shared" si="3"/>
        <v>27.992529660257482</v>
      </c>
      <c r="C47" s="13">
        <v>27.992529660257482</v>
      </c>
      <c r="D47" s="13" t="s">
        <v>9</v>
      </c>
    </row>
    <row r="48" spans="1:4" x14ac:dyDescent="0.25">
      <c r="A48" s="12">
        <v>2014</v>
      </c>
      <c r="B48" s="13">
        <f t="shared" si="3"/>
        <v>27.862698191469622</v>
      </c>
      <c r="C48" s="13">
        <v>27.862698191469622</v>
      </c>
      <c r="D48" s="13" t="s">
        <v>9</v>
      </c>
    </row>
    <row r="49" spans="1:20" x14ac:dyDescent="0.25">
      <c r="A49" s="14">
        <v>2015</v>
      </c>
      <c r="B49" s="15">
        <f t="shared" si="3"/>
        <v>27.931583348658663</v>
      </c>
      <c r="C49" s="15">
        <v>27.931583348658663</v>
      </c>
      <c r="D49" s="15" t="s">
        <v>9</v>
      </c>
    </row>
    <row r="50" spans="1:20" x14ac:dyDescent="0.25">
      <c r="A50" s="16">
        <v>2016</v>
      </c>
      <c r="B50" s="17">
        <f t="shared" si="3"/>
        <v>27.442026388921033</v>
      </c>
      <c r="C50" s="17">
        <v>27.442026388921033</v>
      </c>
      <c r="D50" s="17" t="s">
        <v>9</v>
      </c>
    </row>
    <row r="51" spans="1:20" x14ac:dyDescent="0.25">
      <c r="A51" s="18">
        <v>2017</v>
      </c>
      <c r="B51" s="19">
        <f>SUM(C51,D51)</f>
        <v>28.605374054883303</v>
      </c>
      <c r="C51" s="19">
        <v>28.605374054883303</v>
      </c>
      <c r="D51" s="19" t="s">
        <v>9</v>
      </c>
    </row>
    <row r="52" spans="1:20" x14ac:dyDescent="0.25">
      <c r="A52" s="18">
        <v>2018</v>
      </c>
      <c r="B52" s="19">
        <f>SUM(C52,D52)</f>
        <v>28.28122791479672</v>
      </c>
      <c r="C52" s="19">
        <v>28.28122791479672</v>
      </c>
      <c r="D52" s="19" t="s">
        <v>9</v>
      </c>
      <c r="E52" s="6"/>
      <c r="F52" s="6"/>
      <c r="G52" s="6"/>
      <c r="H52" s="6"/>
      <c r="I52" s="6"/>
      <c r="J52" s="6"/>
      <c r="K52" s="6"/>
      <c r="L52" s="6"/>
      <c r="M52" s="6"/>
      <c r="N52" s="6"/>
      <c r="O52" s="6"/>
      <c r="P52" s="6"/>
      <c r="Q52" s="6"/>
      <c r="R52" s="6"/>
      <c r="S52" s="6"/>
      <c r="T52" s="6"/>
    </row>
    <row r="53" spans="1:20" x14ac:dyDescent="0.25">
      <c r="A53" s="18">
        <v>2019</v>
      </c>
      <c r="B53" s="19">
        <f>SUM(C53,D53)</f>
        <v>27.382590841495439</v>
      </c>
      <c r="C53" s="19">
        <v>27.382590841495439</v>
      </c>
      <c r="D53" s="19" t="s">
        <v>9</v>
      </c>
      <c r="E53" s="6"/>
      <c r="F53" s="6"/>
      <c r="G53" s="6"/>
      <c r="H53" s="6"/>
      <c r="I53" s="6"/>
      <c r="J53" s="6"/>
      <c r="K53" s="6"/>
      <c r="L53" s="6"/>
      <c r="M53" s="6"/>
      <c r="N53" s="6"/>
      <c r="O53" s="6"/>
      <c r="P53" s="6"/>
      <c r="Q53" s="6"/>
      <c r="R53" s="6"/>
      <c r="S53" s="6"/>
      <c r="T53" s="6"/>
    </row>
    <row r="54" spans="1:20" x14ac:dyDescent="0.25">
      <c r="A54" s="18">
        <v>2020</v>
      </c>
      <c r="B54" s="19">
        <f t="shared" ref="B54:B55" si="4">SUM(C54,D54)</f>
        <v>27.219759966610507</v>
      </c>
      <c r="C54" s="17">
        <v>27.219759966610507</v>
      </c>
      <c r="D54" s="17" t="s">
        <v>9</v>
      </c>
      <c r="E54" s="6"/>
      <c r="F54" s="6"/>
      <c r="G54" s="6"/>
      <c r="H54" s="6"/>
      <c r="I54" s="6"/>
      <c r="J54" s="6"/>
      <c r="K54" s="6"/>
      <c r="L54" s="6"/>
      <c r="M54" s="6"/>
      <c r="N54" s="6"/>
      <c r="O54" s="6"/>
      <c r="P54" s="6"/>
      <c r="Q54" s="6"/>
      <c r="R54" s="6"/>
      <c r="S54" s="6"/>
      <c r="T54" s="6"/>
    </row>
    <row r="55" spans="1:20" ht="13.8" thickBot="1" x14ac:dyDescent="0.3">
      <c r="A55" s="93">
        <v>2021</v>
      </c>
      <c r="B55" s="95">
        <f t="shared" si="4"/>
        <v>26.855733747910417</v>
      </c>
      <c r="C55" s="95">
        <v>26.855733747910417</v>
      </c>
      <c r="D55" s="95" t="s">
        <v>9</v>
      </c>
      <c r="E55" s="6"/>
      <c r="F55" s="6"/>
      <c r="G55" s="6"/>
      <c r="H55" s="6"/>
      <c r="I55" s="6"/>
      <c r="J55" s="6"/>
      <c r="K55" s="6"/>
      <c r="L55" s="6"/>
      <c r="M55" s="6"/>
      <c r="N55" s="6"/>
      <c r="O55" s="6"/>
      <c r="P55" s="6"/>
      <c r="Q55" s="6"/>
      <c r="R55" s="6"/>
      <c r="S55" s="6"/>
      <c r="T55" s="6"/>
    </row>
    <row r="56" spans="1:20" ht="15" customHeight="1" thickTop="1" x14ac:dyDescent="0.25">
      <c r="A56" s="5" t="s">
        <v>12</v>
      </c>
      <c r="F56" s="6"/>
      <c r="G56" s="6"/>
      <c r="H56" s="6"/>
      <c r="I56" s="6"/>
      <c r="J56" s="6"/>
      <c r="K56" s="6"/>
      <c r="L56" s="6"/>
      <c r="M56" s="6"/>
      <c r="N56" s="6"/>
      <c r="O56" s="6"/>
      <c r="P56" s="6"/>
      <c r="Q56" s="6"/>
      <c r="R56" s="6"/>
      <c r="S56" s="6"/>
      <c r="T56" s="6"/>
    </row>
    <row r="57" spans="1:20" x14ac:dyDescent="0.25">
      <c r="A57" s="5"/>
      <c r="F57" s="6"/>
      <c r="G57" s="6"/>
      <c r="H57" s="6"/>
      <c r="I57" s="6"/>
      <c r="J57" s="6"/>
      <c r="K57" s="6"/>
      <c r="L57" s="6"/>
      <c r="M57" s="6"/>
      <c r="N57" s="6"/>
      <c r="O57" s="6"/>
      <c r="P57" s="6"/>
      <c r="Q57" s="6"/>
      <c r="R57" s="6"/>
      <c r="S57" s="6"/>
      <c r="T57" s="6"/>
    </row>
    <row r="58" spans="1:20" ht="15" customHeight="1" x14ac:dyDescent="0.25">
      <c r="A58" s="5" t="s">
        <v>31</v>
      </c>
      <c r="F58" s="6"/>
      <c r="G58" s="6"/>
      <c r="H58" s="6"/>
      <c r="I58" s="6"/>
      <c r="J58" s="6"/>
      <c r="K58" s="6"/>
      <c r="L58" s="6"/>
      <c r="M58" s="6"/>
      <c r="N58" s="6"/>
      <c r="O58" s="6"/>
      <c r="P58" s="6"/>
      <c r="Q58" s="6"/>
      <c r="R58" s="6"/>
      <c r="S58" s="6"/>
      <c r="T58" s="6"/>
    </row>
    <row r="59" spans="1:20" x14ac:dyDescent="0.25">
      <c r="A59" s="5"/>
      <c r="F59" s="6"/>
      <c r="G59" s="6"/>
      <c r="H59" s="6"/>
      <c r="I59" s="6"/>
      <c r="J59" s="6"/>
      <c r="K59" s="6"/>
      <c r="L59" s="6"/>
      <c r="M59" s="6"/>
      <c r="N59" s="6"/>
      <c r="O59" s="6"/>
      <c r="P59" s="6"/>
      <c r="Q59" s="6"/>
      <c r="R59" s="6"/>
      <c r="S59" s="6"/>
      <c r="T59" s="6"/>
    </row>
    <row r="60" spans="1:20" x14ac:dyDescent="0.25">
      <c r="A60" s="5"/>
      <c r="F60" s="6"/>
      <c r="G60" s="6"/>
      <c r="H60" s="6"/>
      <c r="I60" s="6"/>
      <c r="J60" s="6"/>
      <c r="K60" s="6"/>
      <c r="L60" s="6"/>
      <c r="M60" s="6"/>
      <c r="N60" s="6"/>
      <c r="O60" s="6"/>
      <c r="P60" s="6"/>
      <c r="Q60" s="6"/>
      <c r="R60" s="6"/>
      <c r="S60" s="6"/>
      <c r="T60" s="6"/>
    </row>
  </sheetData>
  <phoneticPr fontId="4" type="noConversion"/>
  <printOptions horizontalCentered="1" verticalCentered="1"/>
  <pageMargins left="0.5" right="0.5" top="0.57999999999999996" bottom="0.52"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68"/>
  <sheetViews>
    <sheetView zoomScaleNormal="100" workbookViewId="0">
      <pane ySplit="3" topLeftCell="A4"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5" ht="13.8" thickBot="1" x14ac:dyDescent="0.3">
      <c r="A1" s="4" t="s">
        <v>49</v>
      </c>
      <c r="B1" s="4"/>
      <c r="C1" s="4"/>
      <c r="D1" s="4"/>
    </row>
    <row r="2" spans="1:5" ht="20.25" customHeight="1" thickTop="1" x14ac:dyDescent="0.25">
      <c r="A2" s="46" t="s">
        <v>3</v>
      </c>
      <c r="B2" s="73" t="s">
        <v>2</v>
      </c>
      <c r="C2" s="36" t="s">
        <v>0</v>
      </c>
      <c r="D2" s="67" t="s">
        <v>17</v>
      </c>
      <c r="E2" s="108"/>
    </row>
    <row r="3" spans="1:5" x14ac:dyDescent="0.25">
      <c r="A3" s="9"/>
      <c r="B3" s="50" t="s">
        <v>14</v>
      </c>
      <c r="C3" s="45"/>
      <c r="D3" s="45"/>
      <c r="E3" s="108"/>
    </row>
    <row r="4" spans="1:5" x14ac:dyDescent="0.25">
      <c r="A4" s="10">
        <v>1970</v>
      </c>
      <c r="B4" s="11">
        <f t="shared" ref="B4:B32" si="0">SUM(C4,D4)</f>
        <v>0.10338840879386692</v>
      </c>
      <c r="C4" s="11" t="s">
        <v>9</v>
      </c>
      <c r="D4" s="11">
        <v>0.10338840879386692</v>
      </c>
    </row>
    <row r="5" spans="1:5" x14ac:dyDescent="0.25">
      <c r="A5" s="12">
        <v>1971</v>
      </c>
      <c r="B5" s="13">
        <f t="shared" si="0"/>
        <v>0.16469149238422237</v>
      </c>
      <c r="C5" s="13" t="s">
        <v>9</v>
      </c>
      <c r="D5" s="13">
        <v>0.16469149238422237</v>
      </c>
    </row>
    <row r="6" spans="1:5" x14ac:dyDescent="0.25">
      <c r="A6" s="12">
        <v>1972</v>
      </c>
      <c r="B6" s="13">
        <f t="shared" si="0"/>
        <v>0.10910165034112132</v>
      </c>
      <c r="C6" s="13" t="s">
        <v>9</v>
      </c>
      <c r="D6" s="13">
        <v>0.10910165034112132</v>
      </c>
    </row>
    <row r="7" spans="1:5" x14ac:dyDescent="0.25">
      <c r="A7" s="12">
        <v>1973</v>
      </c>
      <c r="B7" s="13">
        <f t="shared" si="0"/>
        <v>7.5976008569716258E-2</v>
      </c>
      <c r="C7" s="13" t="s">
        <v>9</v>
      </c>
      <c r="D7" s="13">
        <v>7.5976008569716258E-2</v>
      </c>
    </row>
    <row r="8" spans="1:5" x14ac:dyDescent="0.25">
      <c r="A8" s="12">
        <v>1974</v>
      </c>
      <c r="B8" s="13">
        <f t="shared" si="0"/>
        <v>5.611304908956579E-2</v>
      </c>
      <c r="C8" s="13" t="s">
        <v>9</v>
      </c>
      <c r="D8" s="13">
        <v>5.611304908956579E-2</v>
      </c>
    </row>
    <row r="9" spans="1:5" x14ac:dyDescent="0.25">
      <c r="A9" s="12">
        <v>1975</v>
      </c>
      <c r="B9" s="13">
        <f t="shared" si="0"/>
        <v>8.3343751302246111E-2</v>
      </c>
      <c r="C9" s="13" t="s">
        <v>9</v>
      </c>
      <c r="D9" s="13">
        <v>8.3343751302246111E-2</v>
      </c>
    </row>
    <row r="10" spans="1:5" x14ac:dyDescent="0.25">
      <c r="A10" s="10">
        <v>1976</v>
      </c>
      <c r="B10" s="11">
        <f t="shared" si="0"/>
        <v>0.11924690989978674</v>
      </c>
      <c r="C10" s="11" t="s">
        <v>9</v>
      </c>
      <c r="D10" s="11">
        <v>0.11924690989978674</v>
      </c>
    </row>
    <row r="11" spans="1:5" x14ac:dyDescent="0.25">
      <c r="A11" s="10">
        <v>1977</v>
      </c>
      <c r="B11" s="11">
        <f t="shared" si="0"/>
        <v>0.12441029971984983</v>
      </c>
      <c r="C11" s="11" t="s">
        <v>9</v>
      </c>
      <c r="D11" s="11">
        <v>0.12441029971984983</v>
      </c>
    </row>
    <row r="12" spans="1:5" x14ac:dyDescent="0.25">
      <c r="A12" s="10">
        <v>1978</v>
      </c>
      <c r="B12" s="11">
        <f t="shared" si="0"/>
        <v>9.9737179055192401E-2</v>
      </c>
      <c r="C12" s="11" t="s">
        <v>9</v>
      </c>
      <c r="D12" s="11">
        <v>9.9737179055192401E-2</v>
      </c>
    </row>
    <row r="13" spans="1:5" x14ac:dyDescent="0.25">
      <c r="A13" s="10">
        <v>1979</v>
      </c>
      <c r="B13" s="11">
        <f t="shared" si="0"/>
        <v>6.1318344404701075E-2</v>
      </c>
      <c r="C13" s="11" t="s">
        <v>9</v>
      </c>
      <c r="D13" s="11">
        <v>6.1318344404701075E-2</v>
      </c>
    </row>
    <row r="14" spans="1:5" x14ac:dyDescent="0.25">
      <c r="A14" s="10">
        <v>1980</v>
      </c>
      <c r="B14" s="11">
        <f t="shared" si="0"/>
        <v>2.2395334744385802E-2</v>
      </c>
      <c r="C14" s="11" t="s">
        <v>9</v>
      </c>
      <c r="D14" s="11">
        <v>2.2395334744385802E-2</v>
      </c>
    </row>
    <row r="15" spans="1:5" x14ac:dyDescent="0.25">
      <c r="A15" s="12">
        <v>1981</v>
      </c>
      <c r="B15" s="13">
        <f t="shared" si="0"/>
        <v>3.7396832575250262E-2</v>
      </c>
      <c r="C15" s="13" t="s">
        <v>9</v>
      </c>
      <c r="D15" s="13">
        <v>3.7396832575250262E-2</v>
      </c>
    </row>
    <row r="16" spans="1:5" x14ac:dyDescent="0.25">
      <c r="A16" s="12">
        <v>1982</v>
      </c>
      <c r="B16" s="13">
        <f t="shared" si="0"/>
        <v>9.130532154977862E-2</v>
      </c>
      <c r="C16" s="13" t="s">
        <v>9</v>
      </c>
      <c r="D16" s="13">
        <v>9.130532154977862E-2</v>
      </c>
    </row>
    <row r="17" spans="1:4" x14ac:dyDescent="0.25">
      <c r="A17" s="12">
        <v>1983</v>
      </c>
      <c r="B17" s="13">
        <f t="shared" si="0"/>
        <v>7.8529450677956691E-2</v>
      </c>
      <c r="C17" s="13" t="s">
        <v>9</v>
      </c>
      <c r="D17" s="13">
        <v>7.8529450677956691E-2</v>
      </c>
    </row>
    <row r="18" spans="1:4" x14ac:dyDescent="0.25">
      <c r="A18" s="12">
        <v>1984</v>
      </c>
      <c r="B18" s="13">
        <f t="shared" si="0"/>
        <v>4.0618071657048067E-2</v>
      </c>
      <c r="C18" s="13" t="s">
        <v>9</v>
      </c>
      <c r="D18" s="13">
        <v>4.0618071657048067E-2</v>
      </c>
    </row>
    <row r="19" spans="1:4" x14ac:dyDescent="0.25">
      <c r="A19" s="12">
        <v>1985</v>
      </c>
      <c r="B19" s="13">
        <f t="shared" si="0"/>
        <v>4.3612087257722296E-2</v>
      </c>
      <c r="C19" s="13" t="s">
        <v>9</v>
      </c>
      <c r="D19" s="13">
        <v>4.3612087257722296E-2</v>
      </c>
    </row>
    <row r="20" spans="1:4" x14ac:dyDescent="0.25">
      <c r="A20" s="10">
        <v>1986</v>
      </c>
      <c r="B20" s="11">
        <f t="shared" si="0"/>
        <v>3.989179351010385E-2</v>
      </c>
      <c r="C20" s="11" t="s">
        <v>9</v>
      </c>
      <c r="D20" s="11">
        <v>3.989179351010385E-2</v>
      </c>
    </row>
    <row r="21" spans="1:4" x14ac:dyDescent="0.25">
      <c r="A21" s="10">
        <v>1987</v>
      </c>
      <c r="B21" s="11">
        <f t="shared" si="0"/>
        <v>7.2074595146702655E-2</v>
      </c>
      <c r="C21" s="11" t="s">
        <v>9</v>
      </c>
      <c r="D21" s="11">
        <v>7.2074595146702655E-2</v>
      </c>
    </row>
    <row r="22" spans="1:4" x14ac:dyDescent="0.25">
      <c r="A22" s="10">
        <v>1988</v>
      </c>
      <c r="B22" s="11">
        <f t="shared" si="0"/>
        <v>0.12611163941049952</v>
      </c>
      <c r="C22" s="11" t="s">
        <v>9</v>
      </c>
      <c r="D22" s="11">
        <v>0.12611163941049952</v>
      </c>
    </row>
    <row r="23" spans="1:4" x14ac:dyDescent="0.25">
      <c r="A23" s="10">
        <v>1989</v>
      </c>
      <c r="B23" s="11">
        <f t="shared" si="0"/>
        <v>6.630495427383945E-2</v>
      </c>
      <c r="C23" s="11" t="s">
        <v>9</v>
      </c>
      <c r="D23" s="11">
        <v>6.630495427383945E-2</v>
      </c>
    </row>
    <row r="24" spans="1:4" x14ac:dyDescent="0.25">
      <c r="A24" s="10">
        <v>1990</v>
      </c>
      <c r="B24" s="11">
        <f t="shared" si="0"/>
        <v>8.0757360113859894E-2</v>
      </c>
      <c r="C24" s="11" t="s">
        <v>9</v>
      </c>
      <c r="D24" s="11">
        <v>8.0757360113859894E-2</v>
      </c>
    </row>
    <row r="25" spans="1:4" x14ac:dyDescent="0.25">
      <c r="A25" s="12">
        <v>1991</v>
      </c>
      <c r="B25" s="13">
        <f t="shared" si="0"/>
        <v>7.3374807193887018E-2</v>
      </c>
      <c r="C25" s="13" t="s">
        <v>9</v>
      </c>
      <c r="D25" s="13">
        <v>7.3374807193887018E-2</v>
      </c>
    </row>
    <row r="26" spans="1:4" x14ac:dyDescent="0.25">
      <c r="A26" s="12">
        <v>1992</v>
      </c>
      <c r="B26" s="13">
        <f t="shared" si="0"/>
        <v>6.8390075283969259E-2</v>
      </c>
      <c r="C26" s="13" t="s">
        <v>9</v>
      </c>
      <c r="D26" s="13">
        <v>6.8390075283969259E-2</v>
      </c>
    </row>
    <row r="27" spans="1:4" x14ac:dyDescent="0.25">
      <c r="A27" s="12">
        <v>1993</v>
      </c>
      <c r="B27" s="13">
        <f t="shared" si="0"/>
        <v>0.11006897081708324</v>
      </c>
      <c r="C27" s="13" t="s">
        <v>9</v>
      </c>
      <c r="D27" s="13">
        <v>0.11006897081708324</v>
      </c>
    </row>
    <row r="28" spans="1:4" x14ac:dyDescent="0.25">
      <c r="A28" s="12">
        <v>1994</v>
      </c>
      <c r="B28" s="13">
        <f t="shared" si="0"/>
        <v>7.6067811536767962E-2</v>
      </c>
      <c r="C28" s="13" t="s">
        <v>9</v>
      </c>
      <c r="D28" s="13">
        <v>7.6067811536767962E-2</v>
      </c>
    </row>
    <row r="29" spans="1:4" x14ac:dyDescent="0.25">
      <c r="A29" s="12">
        <v>1995</v>
      </c>
      <c r="B29" s="13">
        <f t="shared" si="0"/>
        <v>0.11983928390550612</v>
      </c>
      <c r="C29" s="13" t="s">
        <v>9</v>
      </c>
      <c r="D29" s="13">
        <v>0.11983928390550612</v>
      </c>
    </row>
    <row r="30" spans="1:4" x14ac:dyDescent="0.25">
      <c r="A30" s="10">
        <v>1996</v>
      </c>
      <c r="B30" s="11">
        <f t="shared" si="0"/>
        <v>6.0237255578176066E-2</v>
      </c>
      <c r="C30" s="11" t="s">
        <v>9</v>
      </c>
      <c r="D30" s="11">
        <v>6.0237255578176066E-2</v>
      </c>
    </row>
    <row r="31" spans="1:4" x14ac:dyDescent="0.25">
      <c r="A31" s="10">
        <v>1997</v>
      </c>
      <c r="B31" s="11">
        <f t="shared" si="0"/>
        <v>7.4327988509116483E-2</v>
      </c>
      <c r="C31" s="11" t="s">
        <v>9</v>
      </c>
      <c r="D31" s="11">
        <v>7.4327988509116483E-2</v>
      </c>
    </row>
    <row r="32" spans="1:4" x14ac:dyDescent="0.25">
      <c r="A32" s="10">
        <v>1998</v>
      </c>
      <c r="B32" s="11">
        <f t="shared" si="0"/>
        <v>0.10458323524618365</v>
      </c>
      <c r="C32" s="11" t="s">
        <v>9</v>
      </c>
      <c r="D32" s="11">
        <v>0.10458323524618365</v>
      </c>
    </row>
    <row r="33" spans="1:4" x14ac:dyDescent="0.25">
      <c r="A33" s="10">
        <v>1999</v>
      </c>
      <c r="B33" s="11">
        <f t="shared" ref="B33:B38" si="1">SUM(C33,D33)</f>
        <v>8.5497413129486749E-2</v>
      </c>
      <c r="C33" s="11" t="s">
        <v>9</v>
      </c>
      <c r="D33" s="11">
        <v>8.5497413129486749E-2</v>
      </c>
    </row>
    <row r="34" spans="1:4" x14ac:dyDescent="0.25">
      <c r="A34" s="10">
        <v>2000</v>
      </c>
      <c r="B34" s="11">
        <f t="shared" si="1"/>
        <v>9.037307222409123E-2</v>
      </c>
      <c r="C34" s="11" t="s">
        <v>9</v>
      </c>
      <c r="D34" s="11">
        <v>9.037307222409123E-2</v>
      </c>
    </row>
    <row r="35" spans="1:4" x14ac:dyDescent="0.25">
      <c r="A35" s="12">
        <v>2001</v>
      </c>
      <c r="B35" s="13">
        <f t="shared" si="1"/>
        <v>8.4599498763128833E-2</v>
      </c>
      <c r="C35" s="13" t="s">
        <v>9</v>
      </c>
      <c r="D35" s="13">
        <v>8.4599498763128833E-2</v>
      </c>
    </row>
    <row r="36" spans="1:4" x14ac:dyDescent="0.25">
      <c r="A36" s="12">
        <v>2002</v>
      </c>
      <c r="B36" s="13">
        <f t="shared" si="1"/>
        <v>8.4594211819116472E-2</v>
      </c>
      <c r="C36" s="13" t="s">
        <v>9</v>
      </c>
      <c r="D36" s="13">
        <v>8.4594211819116472E-2</v>
      </c>
    </row>
    <row r="37" spans="1:4" x14ac:dyDescent="0.25">
      <c r="A37" s="12">
        <v>2003</v>
      </c>
      <c r="B37" s="13">
        <f t="shared" si="1"/>
        <v>8.0517259711564038E-2</v>
      </c>
      <c r="C37" s="13" t="s">
        <v>9</v>
      </c>
      <c r="D37" s="13">
        <v>8.0517259711564038E-2</v>
      </c>
    </row>
    <row r="38" spans="1:4" x14ac:dyDescent="0.25">
      <c r="A38" s="12">
        <v>2004</v>
      </c>
      <c r="B38" s="13">
        <f t="shared" si="1"/>
        <v>7.411256577209166E-2</v>
      </c>
      <c r="C38" s="13" t="s">
        <v>9</v>
      </c>
      <c r="D38" s="13">
        <v>7.411256577209166E-2</v>
      </c>
    </row>
    <row r="39" spans="1:4" x14ac:dyDescent="0.25">
      <c r="A39" s="12">
        <v>2005</v>
      </c>
      <c r="B39" s="13">
        <f t="shared" ref="B39:B44" si="2">SUM(C39,D39)</f>
        <v>0.10764760004523642</v>
      </c>
      <c r="C39" s="13" t="s">
        <v>9</v>
      </c>
      <c r="D39" s="13">
        <v>0.10764760004523642</v>
      </c>
    </row>
    <row r="40" spans="1:4" x14ac:dyDescent="0.25">
      <c r="A40" s="10">
        <v>2006</v>
      </c>
      <c r="B40" s="11">
        <f t="shared" si="2"/>
        <v>7.6694862409913536E-2</v>
      </c>
      <c r="C40" s="11" t="s">
        <v>9</v>
      </c>
      <c r="D40" s="11">
        <v>7.6694862409913536E-2</v>
      </c>
    </row>
    <row r="41" spans="1:4" x14ac:dyDescent="0.25">
      <c r="A41" s="10">
        <v>2007</v>
      </c>
      <c r="B41" s="11">
        <f t="shared" si="2"/>
        <v>9.507751266817982E-2</v>
      </c>
      <c r="C41" s="11" t="s">
        <v>9</v>
      </c>
      <c r="D41" s="11">
        <v>9.507751266817982E-2</v>
      </c>
    </row>
    <row r="42" spans="1:4" x14ac:dyDescent="0.25">
      <c r="A42" s="10">
        <v>2008</v>
      </c>
      <c r="B42" s="11">
        <f t="shared" si="2"/>
        <v>0.10234393686483786</v>
      </c>
      <c r="C42" s="11" t="s">
        <v>9</v>
      </c>
      <c r="D42" s="11">
        <v>0.10234393686483786</v>
      </c>
    </row>
    <row r="43" spans="1:4" x14ac:dyDescent="0.25">
      <c r="A43" s="10">
        <v>2009</v>
      </c>
      <c r="B43" s="11">
        <f t="shared" si="2"/>
        <v>9.1375243801110895E-2</v>
      </c>
      <c r="C43" s="11" t="s">
        <v>9</v>
      </c>
      <c r="D43" s="11">
        <v>9.1375243801110895E-2</v>
      </c>
    </row>
    <row r="44" spans="1:4" x14ac:dyDescent="0.25">
      <c r="A44" s="10">
        <v>2010</v>
      </c>
      <c r="B44" s="11">
        <f t="shared" si="2"/>
        <v>8.9329634837833544E-2</v>
      </c>
      <c r="C44" s="11" t="s">
        <v>9</v>
      </c>
      <c r="D44" s="11">
        <v>8.9329634837833544E-2</v>
      </c>
    </row>
    <row r="45" spans="1:4" x14ac:dyDescent="0.25">
      <c r="A45" s="12">
        <v>2011</v>
      </c>
      <c r="B45" s="13">
        <f t="shared" ref="B45:B50" si="3">SUM(C45,D45)</f>
        <v>6.8556901292205416E-2</v>
      </c>
      <c r="C45" s="13" t="s">
        <v>9</v>
      </c>
      <c r="D45" s="13">
        <v>6.8556901292205416E-2</v>
      </c>
    </row>
    <row r="46" spans="1:4" x14ac:dyDescent="0.25">
      <c r="A46" s="14">
        <v>2012</v>
      </c>
      <c r="B46" s="15">
        <f t="shared" si="3"/>
        <v>8.6751679882092148E-2</v>
      </c>
      <c r="C46" s="15" t="s">
        <v>9</v>
      </c>
      <c r="D46" s="15">
        <v>8.6751679882092148E-2</v>
      </c>
    </row>
    <row r="47" spans="1:4" x14ac:dyDescent="0.25">
      <c r="A47" s="12">
        <v>2013</v>
      </c>
      <c r="B47" s="13">
        <f t="shared" si="3"/>
        <v>0.11118127376232199</v>
      </c>
      <c r="C47" s="13" t="s">
        <v>9</v>
      </c>
      <c r="D47" s="13">
        <v>0.11118127376232199</v>
      </c>
    </row>
    <row r="48" spans="1:4" x14ac:dyDescent="0.25">
      <c r="A48" s="12">
        <v>2014</v>
      </c>
      <c r="B48" s="13">
        <f t="shared" si="3"/>
        <v>7.8885783223698894E-2</v>
      </c>
      <c r="C48" s="13" t="s">
        <v>9</v>
      </c>
      <c r="D48" s="13">
        <v>7.8885783223698894E-2</v>
      </c>
    </row>
    <row r="49" spans="1:20" x14ac:dyDescent="0.25">
      <c r="A49" s="14">
        <v>2015</v>
      </c>
      <c r="B49" s="15">
        <f t="shared" si="3"/>
        <v>0.10667544761455662</v>
      </c>
      <c r="C49" s="15" t="s">
        <v>9</v>
      </c>
      <c r="D49" s="15">
        <v>0.10667544761455662</v>
      </c>
    </row>
    <row r="50" spans="1:20" x14ac:dyDescent="0.25">
      <c r="A50" s="16">
        <v>2016</v>
      </c>
      <c r="B50" s="17">
        <f t="shared" si="3"/>
        <v>8.3847155815529081E-2</v>
      </c>
      <c r="C50" s="17" t="s">
        <v>9</v>
      </c>
      <c r="D50" s="17">
        <v>8.3847155815529081E-2</v>
      </c>
    </row>
    <row r="51" spans="1:20" x14ac:dyDescent="0.25">
      <c r="A51" s="18">
        <v>2017</v>
      </c>
      <c r="B51" s="19">
        <f>SUM(C51,D51)</f>
        <v>9.3318719812246445E-2</v>
      </c>
      <c r="C51" s="19" t="s">
        <v>9</v>
      </c>
      <c r="D51" s="19">
        <v>9.3318719812246445E-2</v>
      </c>
    </row>
    <row r="52" spans="1:20" ht="15" customHeight="1" x14ac:dyDescent="0.25">
      <c r="A52" s="66" t="s">
        <v>19</v>
      </c>
      <c r="B52" s="19" t="s">
        <v>9</v>
      </c>
      <c r="C52" s="19" t="s">
        <v>9</v>
      </c>
      <c r="D52" s="19" t="s">
        <v>9</v>
      </c>
      <c r="E52" s="6"/>
      <c r="F52" s="6"/>
      <c r="G52" s="6"/>
      <c r="H52" s="6"/>
      <c r="I52" s="6"/>
      <c r="J52" s="6"/>
      <c r="K52" s="6"/>
      <c r="L52" s="6"/>
      <c r="M52" s="6"/>
      <c r="N52" s="6"/>
      <c r="O52" s="6"/>
      <c r="P52" s="6"/>
      <c r="Q52" s="6"/>
      <c r="R52" s="6"/>
      <c r="S52" s="6"/>
      <c r="T52" s="6"/>
    </row>
    <row r="53" spans="1:20" ht="15" customHeight="1" x14ac:dyDescent="0.25">
      <c r="A53" s="18" t="s">
        <v>20</v>
      </c>
      <c r="B53" s="19" t="s">
        <v>9</v>
      </c>
      <c r="C53" s="19" t="s">
        <v>9</v>
      </c>
      <c r="D53" s="19" t="s">
        <v>9</v>
      </c>
      <c r="E53" s="6"/>
      <c r="F53" s="6"/>
      <c r="G53" s="6"/>
      <c r="H53" s="6"/>
      <c r="I53" s="6"/>
      <c r="J53" s="6"/>
      <c r="K53" s="6"/>
      <c r="L53" s="6"/>
      <c r="M53" s="6"/>
      <c r="N53" s="6"/>
      <c r="O53" s="6"/>
      <c r="P53" s="6"/>
      <c r="Q53" s="6"/>
      <c r="R53" s="6"/>
      <c r="S53" s="6"/>
      <c r="T53" s="6"/>
    </row>
    <row r="54" spans="1:20" ht="15" customHeight="1" x14ac:dyDescent="0.25">
      <c r="A54" s="66" t="s">
        <v>26</v>
      </c>
      <c r="B54" s="19" t="s">
        <v>9</v>
      </c>
      <c r="C54" s="17" t="s">
        <v>9</v>
      </c>
      <c r="D54" s="17" t="s">
        <v>9</v>
      </c>
      <c r="E54" s="6"/>
      <c r="F54" s="6"/>
      <c r="G54" s="6"/>
      <c r="H54" s="6"/>
      <c r="I54" s="6"/>
      <c r="J54" s="6"/>
      <c r="K54" s="6"/>
      <c r="L54" s="6"/>
      <c r="M54" s="6"/>
      <c r="N54" s="6"/>
      <c r="O54" s="6"/>
      <c r="P54" s="6"/>
      <c r="Q54" s="6"/>
      <c r="R54" s="6"/>
      <c r="S54" s="6"/>
      <c r="T54" s="6"/>
    </row>
    <row r="55" spans="1:20" ht="15" customHeight="1" thickBot="1" x14ac:dyDescent="0.3">
      <c r="A55" s="109" t="s">
        <v>27</v>
      </c>
      <c r="B55" s="95" t="s">
        <v>9</v>
      </c>
      <c r="C55" s="94" t="s">
        <v>9</v>
      </c>
      <c r="D55" s="95" t="s">
        <v>9</v>
      </c>
      <c r="E55" s="6"/>
      <c r="F55" s="6"/>
      <c r="G55" s="6"/>
      <c r="H55" s="6"/>
      <c r="I55" s="6"/>
      <c r="J55" s="6"/>
      <c r="K55" s="6"/>
      <c r="L55" s="6"/>
      <c r="M55" s="6"/>
      <c r="N55" s="6"/>
      <c r="O55" s="6"/>
      <c r="P55" s="6"/>
      <c r="Q55" s="6"/>
      <c r="R55" s="6"/>
      <c r="S55" s="6"/>
      <c r="T55" s="6"/>
    </row>
    <row r="56" spans="1:20" ht="15" customHeight="1" thickTop="1" x14ac:dyDescent="0.25">
      <c r="A56" s="5" t="s">
        <v>13</v>
      </c>
      <c r="G56" s="6"/>
      <c r="H56" s="6"/>
      <c r="I56" s="6"/>
      <c r="J56" s="6"/>
      <c r="K56" s="6"/>
      <c r="L56" s="6"/>
      <c r="M56" s="6"/>
      <c r="N56" s="6"/>
      <c r="O56" s="6"/>
      <c r="P56" s="6"/>
      <c r="Q56" s="6"/>
      <c r="R56" s="6"/>
      <c r="S56" s="6"/>
      <c r="T56" s="6"/>
    </row>
    <row r="57" spans="1:20" x14ac:dyDescent="0.25">
      <c r="A57" s="5"/>
      <c r="G57" s="6"/>
      <c r="H57" s="6"/>
      <c r="I57" s="6"/>
      <c r="J57" s="6"/>
      <c r="K57" s="6"/>
      <c r="L57" s="6"/>
      <c r="M57" s="6"/>
      <c r="N57" s="6"/>
      <c r="O57" s="6"/>
      <c r="P57" s="6"/>
      <c r="Q57" s="6"/>
      <c r="R57" s="6"/>
      <c r="S57" s="6"/>
      <c r="T57" s="6"/>
    </row>
    <row r="58" spans="1:20" ht="15" customHeight="1" x14ac:dyDescent="0.25">
      <c r="A58" s="5" t="s">
        <v>21</v>
      </c>
      <c r="G58" s="6"/>
      <c r="H58" s="6"/>
      <c r="I58" s="6"/>
      <c r="J58" s="6"/>
      <c r="K58" s="6"/>
      <c r="L58" s="6"/>
      <c r="M58" s="6"/>
      <c r="N58" s="6"/>
      <c r="O58" s="6"/>
      <c r="P58" s="6"/>
      <c r="Q58" s="6"/>
      <c r="R58" s="6"/>
      <c r="S58" s="6"/>
      <c r="T58" s="6"/>
    </row>
    <row r="59" spans="1:20" ht="15" customHeight="1" x14ac:dyDescent="0.25">
      <c r="A59" s="5" t="s">
        <v>22</v>
      </c>
      <c r="G59" s="6"/>
      <c r="H59" s="6"/>
      <c r="I59" s="6"/>
      <c r="J59" s="6"/>
      <c r="K59" s="6"/>
      <c r="L59" s="6"/>
      <c r="M59" s="6"/>
      <c r="N59" s="6"/>
      <c r="O59" s="6"/>
      <c r="P59" s="6"/>
      <c r="Q59" s="6"/>
      <c r="R59" s="6"/>
      <c r="S59" s="6"/>
      <c r="T59" s="6"/>
    </row>
    <row r="60" spans="1:20" x14ac:dyDescent="0.25">
      <c r="A60" s="5"/>
      <c r="G60" s="6"/>
      <c r="H60" s="6"/>
      <c r="I60" s="6"/>
      <c r="J60" s="6"/>
      <c r="K60" s="6"/>
      <c r="L60" s="6"/>
      <c r="M60" s="6"/>
      <c r="N60" s="6"/>
      <c r="O60" s="6"/>
      <c r="P60" s="6"/>
      <c r="Q60" s="6"/>
      <c r="R60" s="6"/>
      <c r="S60" s="6"/>
      <c r="T60" s="6"/>
    </row>
    <row r="61" spans="1:20" ht="15" customHeight="1" x14ac:dyDescent="0.25">
      <c r="A61" s="5" t="s">
        <v>31</v>
      </c>
      <c r="G61" s="6"/>
      <c r="H61" s="6"/>
      <c r="I61" s="6"/>
      <c r="J61" s="6"/>
      <c r="K61" s="6"/>
      <c r="L61" s="6"/>
      <c r="M61" s="6"/>
      <c r="N61" s="6"/>
      <c r="O61" s="6"/>
      <c r="P61" s="6"/>
      <c r="Q61" s="6"/>
      <c r="R61" s="6"/>
      <c r="S61" s="6"/>
      <c r="T61" s="6"/>
    </row>
    <row r="62" spans="1:20" x14ac:dyDescent="0.25">
      <c r="A62" s="5"/>
      <c r="G62" s="6"/>
      <c r="H62" s="6"/>
      <c r="I62" s="6"/>
      <c r="J62" s="6"/>
      <c r="K62" s="6"/>
      <c r="L62" s="6"/>
      <c r="M62" s="6"/>
      <c r="N62" s="6"/>
      <c r="O62" s="6"/>
      <c r="P62" s="6"/>
      <c r="Q62" s="6"/>
      <c r="R62" s="6"/>
      <c r="S62" s="6"/>
      <c r="T62" s="6"/>
    </row>
    <row r="63" spans="1:20" x14ac:dyDescent="0.25">
      <c r="A63" s="5"/>
      <c r="G63" s="6"/>
      <c r="H63" s="6"/>
      <c r="I63" s="6"/>
      <c r="J63" s="6"/>
      <c r="K63" s="6"/>
      <c r="L63" s="6"/>
      <c r="M63" s="6"/>
      <c r="N63" s="6"/>
      <c r="O63" s="6"/>
      <c r="P63" s="6"/>
      <c r="Q63" s="6"/>
      <c r="R63" s="6"/>
      <c r="S63" s="6"/>
      <c r="T63" s="6"/>
    </row>
    <row r="64" spans="1:20" x14ac:dyDescent="0.25">
      <c r="A64" s="5"/>
    </row>
    <row r="65" spans="1:1" x14ac:dyDescent="0.25">
      <c r="A65" s="5"/>
    </row>
    <row r="66" spans="1:1" x14ac:dyDescent="0.25">
      <c r="A66" s="5"/>
    </row>
    <row r="67" spans="1:1" x14ac:dyDescent="0.25">
      <c r="A67" s="5"/>
    </row>
    <row r="68" spans="1:1" x14ac:dyDescent="0.25">
      <c r="A68" s="5"/>
    </row>
  </sheetData>
  <phoneticPr fontId="4" type="noConversion"/>
  <printOptions horizontalCentered="1" verticalCentered="1"/>
  <pageMargins left="0.5" right="0.5" top="0.57999999999999996" bottom="0.52" header="0.5" footer="0.5"/>
  <pageSetup orientation="portrait" r:id="rId1"/>
  <headerFooter alignWithMargins="0"/>
  <ignoredErrors>
    <ignoredError sqref="A52:A53 A54:A55"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T63"/>
  <sheetViews>
    <sheetView workbookViewId="0">
      <pane ySplit="3" topLeftCell="A4"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5" ht="13.8" thickBot="1" x14ac:dyDescent="0.3">
      <c r="A1" s="4" t="s">
        <v>50</v>
      </c>
      <c r="B1" s="4"/>
      <c r="C1" s="4"/>
      <c r="D1" s="4"/>
    </row>
    <row r="2" spans="1:5" ht="20.25" customHeight="1" thickTop="1" x14ac:dyDescent="0.25">
      <c r="A2" s="46" t="s">
        <v>3</v>
      </c>
      <c r="B2" s="73" t="s">
        <v>2</v>
      </c>
      <c r="C2" s="36" t="s">
        <v>0</v>
      </c>
      <c r="D2" s="67" t="s">
        <v>17</v>
      </c>
      <c r="E2" s="108"/>
    </row>
    <row r="3" spans="1:5" x14ac:dyDescent="0.25">
      <c r="A3" s="9"/>
      <c r="B3" s="50" t="s">
        <v>14</v>
      </c>
      <c r="C3" s="45"/>
      <c r="D3" s="45"/>
      <c r="E3" s="108"/>
    </row>
    <row r="4" spans="1:5" x14ac:dyDescent="0.25">
      <c r="A4" s="10">
        <v>1970</v>
      </c>
      <c r="B4" s="11">
        <f t="shared" ref="B4:B39" si="0">SUM(C4,D4)</f>
        <v>0.21800323820299239</v>
      </c>
      <c r="C4" s="11" t="s">
        <v>9</v>
      </c>
      <c r="D4" s="11">
        <v>0.21800323820299239</v>
      </c>
    </row>
    <row r="5" spans="1:5" x14ac:dyDescent="0.25">
      <c r="A5" s="12">
        <v>1971</v>
      </c>
      <c r="B5" s="13">
        <f t="shared" si="0"/>
        <v>0.18252825518513344</v>
      </c>
      <c r="C5" s="13" t="s">
        <v>9</v>
      </c>
      <c r="D5" s="13">
        <v>0.18252825518513344</v>
      </c>
    </row>
    <row r="6" spans="1:5" x14ac:dyDescent="0.25">
      <c r="A6" s="12">
        <v>1972</v>
      </c>
      <c r="B6" s="13">
        <f t="shared" si="0"/>
        <v>0.18843617791668255</v>
      </c>
      <c r="C6" s="13" t="s">
        <v>9</v>
      </c>
      <c r="D6" s="13">
        <v>0.18843617791668255</v>
      </c>
    </row>
    <row r="7" spans="1:5" x14ac:dyDescent="0.25">
      <c r="A7" s="12">
        <v>1973</v>
      </c>
      <c r="B7" s="13">
        <f t="shared" si="0"/>
        <v>0.1667177892397208</v>
      </c>
      <c r="C7" s="13" t="s">
        <v>9</v>
      </c>
      <c r="D7" s="13">
        <v>0.1667177892397208</v>
      </c>
    </row>
    <row r="8" spans="1:5" x14ac:dyDescent="0.25">
      <c r="A8" s="12">
        <v>1974</v>
      </c>
      <c r="B8" s="13">
        <f t="shared" si="0"/>
        <v>0.14786256043842994</v>
      </c>
      <c r="C8" s="13" t="s">
        <v>9</v>
      </c>
      <c r="D8" s="13">
        <v>0.14786256043842994</v>
      </c>
    </row>
    <row r="9" spans="1:5" x14ac:dyDescent="0.25">
      <c r="A9" s="12">
        <v>1975</v>
      </c>
      <c r="B9" s="13">
        <f t="shared" si="0"/>
        <v>0.19601061243766577</v>
      </c>
      <c r="C9" s="13" t="s">
        <v>9</v>
      </c>
      <c r="D9" s="13">
        <v>0.19601061243766577</v>
      </c>
    </row>
    <row r="10" spans="1:5" x14ac:dyDescent="0.25">
      <c r="A10" s="10">
        <v>1976</v>
      </c>
      <c r="B10" s="11">
        <f t="shared" si="0"/>
        <v>0.13794115623638406</v>
      </c>
      <c r="C10" s="11" t="s">
        <v>9</v>
      </c>
      <c r="D10" s="11">
        <v>0.13794115623638406</v>
      </c>
    </row>
    <row r="11" spans="1:5" x14ac:dyDescent="0.25">
      <c r="A11" s="10">
        <v>1977</v>
      </c>
      <c r="B11" s="11">
        <f t="shared" si="0"/>
        <v>0.1351577150277653</v>
      </c>
      <c r="C11" s="11" t="s">
        <v>9</v>
      </c>
      <c r="D11" s="11">
        <v>0.1351577150277653</v>
      </c>
    </row>
    <row r="12" spans="1:5" x14ac:dyDescent="0.25">
      <c r="A12" s="10">
        <v>1978</v>
      </c>
      <c r="B12" s="11">
        <f t="shared" si="0"/>
        <v>0.11522339780308649</v>
      </c>
      <c r="C12" s="11" t="s">
        <v>9</v>
      </c>
      <c r="D12" s="11">
        <v>0.11522339780308649</v>
      </c>
    </row>
    <row r="13" spans="1:5" x14ac:dyDescent="0.25">
      <c r="A13" s="10">
        <v>1979</v>
      </c>
      <c r="B13" s="11">
        <f t="shared" si="0"/>
        <v>0.13638443935926781</v>
      </c>
      <c r="C13" s="11" t="s">
        <v>9</v>
      </c>
      <c r="D13" s="11">
        <v>0.13638443935926781</v>
      </c>
    </row>
    <row r="14" spans="1:5" x14ac:dyDescent="0.25">
      <c r="A14" s="10">
        <v>1980</v>
      </c>
      <c r="B14" s="11">
        <f t="shared" si="0"/>
        <v>0.36522399725986493</v>
      </c>
      <c r="C14" s="11">
        <v>0.17525886372219246</v>
      </c>
      <c r="D14" s="11">
        <v>0.18996513353767247</v>
      </c>
    </row>
    <row r="15" spans="1:5" x14ac:dyDescent="0.25">
      <c r="A15" s="12">
        <v>1981</v>
      </c>
      <c r="B15" s="13">
        <f t="shared" si="0"/>
        <v>0.33682370437369002</v>
      </c>
      <c r="C15" s="13">
        <v>0.16169781619891638</v>
      </c>
      <c r="D15" s="13">
        <v>0.17512588817477368</v>
      </c>
    </row>
    <row r="16" spans="1:5" x14ac:dyDescent="0.25">
      <c r="A16" s="12">
        <v>1982</v>
      </c>
      <c r="B16" s="13">
        <f t="shared" si="0"/>
        <v>0.27417437593674093</v>
      </c>
      <c r="C16" s="13">
        <v>0.15750598652815823</v>
      </c>
      <c r="D16" s="13">
        <v>0.11666838940858272</v>
      </c>
    </row>
    <row r="17" spans="1:4" x14ac:dyDescent="0.25">
      <c r="A17" s="12">
        <v>1983</v>
      </c>
      <c r="B17" s="13">
        <f t="shared" si="0"/>
        <v>0.18206028842501504</v>
      </c>
      <c r="C17" s="13">
        <v>0.13590289662707472</v>
      </c>
      <c r="D17" s="13">
        <v>4.615739179794031E-2</v>
      </c>
    </row>
    <row r="18" spans="1:4" x14ac:dyDescent="0.25">
      <c r="A18" s="12">
        <v>1984</v>
      </c>
      <c r="B18" s="13">
        <f t="shared" si="0"/>
        <v>0.50213244876199514</v>
      </c>
      <c r="C18" s="13">
        <v>0.24108941053023511</v>
      </c>
      <c r="D18" s="13">
        <v>0.26104303823176001</v>
      </c>
    </row>
    <row r="19" spans="1:4" x14ac:dyDescent="0.25">
      <c r="A19" s="12">
        <v>1985</v>
      </c>
      <c r="B19" s="13">
        <f t="shared" si="0"/>
        <v>0.47779138325799075</v>
      </c>
      <c r="C19" s="13">
        <v>0.24973371465953215</v>
      </c>
      <c r="D19" s="13">
        <v>0.22805766859845861</v>
      </c>
    </row>
    <row r="20" spans="1:4" x14ac:dyDescent="0.25">
      <c r="A20" s="10">
        <v>1986</v>
      </c>
      <c r="B20" s="11">
        <f t="shared" si="0"/>
        <v>0.58331692534001522</v>
      </c>
      <c r="C20" s="11">
        <v>0.19191692534001517</v>
      </c>
      <c r="D20" s="11">
        <v>0.39140000000000003</v>
      </c>
    </row>
    <row r="21" spans="1:4" x14ac:dyDescent="0.25">
      <c r="A21" s="10">
        <v>1987</v>
      </c>
      <c r="B21" s="11">
        <f t="shared" si="0"/>
        <v>0.45885121826658548</v>
      </c>
      <c r="C21" s="11">
        <v>0.19105121826658542</v>
      </c>
      <c r="D21" s="11">
        <v>0.26780000000000004</v>
      </c>
    </row>
    <row r="22" spans="1:4" x14ac:dyDescent="0.25">
      <c r="A22" s="10">
        <v>1988</v>
      </c>
      <c r="B22" s="11">
        <f t="shared" si="0"/>
        <v>0.46578473804286163</v>
      </c>
      <c r="C22" s="11">
        <v>0.24948473804286164</v>
      </c>
      <c r="D22" s="11">
        <v>0.21629999999999999</v>
      </c>
    </row>
    <row r="23" spans="1:4" x14ac:dyDescent="0.25">
      <c r="A23" s="10">
        <v>1989</v>
      </c>
      <c r="B23" s="11">
        <f t="shared" si="0"/>
        <v>0.53898115968982219</v>
      </c>
      <c r="C23" s="11">
        <v>0.22998115968982219</v>
      </c>
      <c r="D23" s="11">
        <v>0.309</v>
      </c>
    </row>
    <row r="24" spans="1:4" x14ac:dyDescent="0.25">
      <c r="A24" s="10">
        <v>1990</v>
      </c>
      <c r="B24" s="11">
        <f t="shared" si="0"/>
        <v>0.44277821310348131</v>
      </c>
      <c r="C24" s="11">
        <v>0.10717541138278988</v>
      </c>
      <c r="D24" s="11">
        <v>0.3356028017206914</v>
      </c>
    </row>
    <row r="25" spans="1:4" x14ac:dyDescent="0.25">
      <c r="A25" s="12">
        <v>1991</v>
      </c>
      <c r="B25" s="13">
        <f t="shared" si="0"/>
        <v>0.51549352447602115</v>
      </c>
      <c r="C25" s="13">
        <v>0.16686851313448495</v>
      </c>
      <c r="D25" s="13">
        <v>0.34862501134153617</v>
      </c>
    </row>
    <row r="26" spans="1:4" x14ac:dyDescent="0.25">
      <c r="A26" s="12">
        <v>1992</v>
      </c>
      <c r="B26" s="13">
        <f t="shared" si="0"/>
        <v>0.62134374489088884</v>
      </c>
      <c r="C26" s="13">
        <v>0.20028883508373102</v>
      </c>
      <c r="D26" s="13">
        <v>0.42105490980715782</v>
      </c>
    </row>
    <row r="27" spans="1:4" x14ac:dyDescent="0.25">
      <c r="A27" s="12">
        <v>1993</v>
      </c>
      <c r="B27" s="13">
        <f t="shared" si="0"/>
        <v>0.74922175435963956</v>
      </c>
      <c r="C27" s="13">
        <v>0.26307505208686865</v>
      </c>
      <c r="D27" s="13">
        <v>0.48614670227277096</v>
      </c>
    </row>
    <row r="28" spans="1:4" x14ac:dyDescent="0.25">
      <c r="A28" s="12">
        <v>1994</v>
      </c>
      <c r="B28" s="13">
        <f t="shared" si="0"/>
        <v>0.7662210176285702</v>
      </c>
      <c r="C28" s="13">
        <v>0.26521052551663404</v>
      </c>
      <c r="D28" s="13">
        <v>0.50101049211193616</v>
      </c>
    </row>
    <row r="29" spans="1:4" x14ac:dyDescent="0.25">
      <c r="A29" s="12">
        <v>1995</v>
      </c>
      <c r="B29" s="13">
        <f t="shared" si="0"/>
        <v>0.79332769351395749</v>
      </c>
      <c r="C29" s="13">
        <v>0.3210007615631929</v>
      </c>
      <c r="D29" s="13">
        <v>0.47232693195076464</v>
      </c>
    </row>
    <row r="30" spans="1:4" x14ac:dyDescent="0.25">
      <c r="A30" s="10">
        <v>1996</v>
      </c>
      <c r="B30" s="11">
        <f t="shared" si="0"/>
        <v>0.6520289838949519</v>
      </c>
      <c r="C30" s="11">
        <v>0.27126048051856555</v>
      </c>
      <c r="D30" s="11">
        <v>0.38076850337638635</v>
      </c>
    </row>
    <row r="31" spans="1:4" x14ac:dyDescent="0.25">
      <c r="A31" s="10">
        <v>1997</v>
      </c>
      <c r="B31" s="11">
        <f t="shared" si="0"/>
        <v>0.62588380137187083</v>
      </c>
      <c r="C31" s="11">
        <v>0.29210148326200386</v>
      </c>
      <c r="D31" s="11">
        <v>0.33378231810986703</v>
      </c>
    </row>
    <row r="32" spans="1:4" x14ac:dyDescent="0.25">
      <c r="A32" s="10">
        <v>1998</v>
      </c>
      <c r="B32" s="11">
        <f t="shared" si="0"/>
        <v>0.67682407692446978</v>
      </c>
      <c r="C32" s="11">
        <v>0.32066711334045594</v>
      </c>
      <c r="D32" s="11">
        <v>0.35615696358401389</v>
      </c>
    </row>
    <row r="33" spans="1:4" x14ac:dyDescent="0.25">
      <c r="A33" s="10">
        <v>1999</v>
      </c>
      <c r="B33" s="11">
        <f t="shared" si="0"/>
        <v>0.72576378281029008</v>
      </c>
      <c r="C33" s="11">
        <v>0.31192824790991597</v>
      </c>
      <c r="D33" s="11">
        <v>0.41383553490037411</v>
      </c>
    </row>
    <row r="34" spans="1:4" x14ac:dyDescent="0.25">
      <c r="A34" s="10">
        <v>2000</v>
      </c>
      <c r="B34" s="11">
        <f t="shared" si="0"/>
        <v>0.59464798686190834</v>
      </c>
      <c r="C34" s="11">
        <v>0.25884519361864128</v>
      </c>
      <c r="D34" s="11">
        <v>0.33580279324326712</v>
      </c>
    </row>
    <row r="35" spans="1:4" x14ac:dyDescent="0.25">
      <c r="A35" s="12">
        <v>2001</v>
      </c>
      <c r="B35" s="13">
        <f t="shared" si="0"/>
        <v>0.7414228197602124</v>
      </c>
      <c r="C35" s="13">
        <v>0.34184390434569473</v>
      </c>
      <c r="D35" s="13">
        <v>0.39957891541451773</v>
      </c>
    </row>
    <row r="36" spans="1:4" x14ac:dyDescent="0.25">
      <c r="A36" s="12">
        <v>2002</v>
      </c>
      <c r="B36" s="13">
        <f t="shared" si="0"/>
        <v>0.64811797902664714</v>
      </c>
      <c r="C36" s="13">
        <v>0.38976922281112286</v>
      </c>
      <c r="D36" s="13">
        <v>0.25834875621552433</v>
      </c>
    </row>
    <row r="37" spans="1:4" x14ac:dyDescent="0.25">
      <c r="A37" s="12">
        <v>2003</v>
      </c>
      <c r="B37" s="13">
        <f t="shared" si="0"/>
        <v>0.75509415801685509</v>
      </c>
      <c r="C37" s="13">
        <v>0.38300525472774644</v>
      </c>
      <c r="D37" s="13">
        <v>0.37208890328910865</v>
      </c>
    </row>
    <row r="38" spans="1:4" x14ac:dyDescent="0.25">
      <c r="A38" s="12">
        <v>2004</v>
      </c>
      <c r="B38" s="13">
        <f t="shared" si="0"/>
        <v>0.7795221945812385</v>
      </c>
      <c r="C38" s="13">
        <v>0.52844408064336923</v>
      </c>
      <c r="D38" s="13">
        <v>0.25107811393786927</v>
      </c>
    </row>
    <row r="39" spans="1:4" x14ac:dyDescent="0.25">
      <c r="A39" s="12">
        <v>2005</v>
      </c>
      <c r="B39" s="13">
        <f t="shared" si="0"/>
        <v>0.88371469391455881</v>
      </c>
      <c r="C39" s="13">
        <v>0.44482238859488327</v>
      </c>
      <c r="D39" s="13">
        <v>0.43889230531967555</v>
      </c>
    </row>
    <row r="40" spans="1:4" x14ac:dyDescent="0.25">
      <c r="A40" s="10">
        <v>2006</v>
      </c>
      <c r="B40" s="11">
        <f t="shared" ref="B40:B45" si="1">SUM(C40,D40)</f>
        <v>0.92611669837914956</v>
      </c>
      <c r="C40" s="11">
        <v>0.56360393543956666</v>
      </c>
      <c r="D40" s="11">
        <v>0.36251276293958296</v>
      </c>
    </row>
    <row r="41" spans="1:4" x14ac:dyDescent="0.25">
      <c r="A41" s="10">
        <v>2007</v>
      </c>
      <c r="B41" s="11">
        <f t="shared" si="1"/>
        <v>0.97099343107228664</v>
      </c>
      <c r="C41" s="11">
        <v>0.58624799402850125</v>
      </c>
      <c r="D41" s="11">
        <v>0.38474543704378539</v>
      </c>
    </row>
    <row r="42" spans="1:4" x14ac:dyDescent="0.25">
      <c r="A42" s="10">
        <v>2008</v>
      </c>
      <c r="B42" s="11">
        <f t="shared" si="1"/>
        <v>1.1956576533176324</v>
      </c>
      <c r="C42" s="11">
        <v>0.80318799293935772</v>
      </c>
      <c r="D42" s="11">
        <v>0.39246966037827474</v>
      </c>
    </row>
    <row r="43" spans="1:4" x14ac:dyDescent="0.25">
      <c r="A43" s="10">
        <v>2009</v>
      </c>
      <c r="B43" s="11">
        <f t="shared" si="1"/>
        <v>1.5019145196971828</v>
      </c>
      <c r="C43" s="11">
        <v>0.95838875775085242</v>
      </c>
      <c r="D43" s="11">
        <v>0.54352576194633029</v>
      </c>
    </row>
    <row r="44" spans="1:4" x14ac:dyDescent="0.25">
      <c r="A44" s="10">
        <v>2010</v>
      </c>
      <c r="B44" s="11">
        <f t="shared" si="1"/>
        <v>1.712942777543728</v>
      </c>
      <c r="C44" s="11">
        <v>1.119955308701363</v>
      </c>
      <c r="D44" s="11">
        <v>0.5929874688423652</v>
      </c>
    </row>
    <row r="45" spans="1:4" x14ac:dyDescent="0.25">
      <c r="A45" s="12">
        <v>2011</v>
      </c>
      <c r="B45" s="13">
        <f t="shared" si="1"/>
        <v>1.7555256694279451</v>
      </c>
      <c r="C45" s="13">
        <v>1.2887600652726372</v>
      </c>
      <c r="D45" s="13">
        <v>0.46676560415530793</v>
      </c>
    </row>
    <row r="46" spans="1:4" x14ac:dyDescent="0.25">
      <c r="A46" s="12">
        <v>2012</v>
      </c>
      <c r="B46" s="13">
        <f t="shared" ref="B46:B52" si="2">SUM(C46,D46)</f>
        <v>1.7804407076788757</v>
      </c>
      <c r="C46" s="13">
        <v>1.3287835547615645</v>
      </c>
      <c r="D46" s="13">
        <v>0.45165715291731129</v>
      </c>
    </row>
    <row r="47" spans="1:4" x14ac:dyDescent="0.25">
      <c r="A47" s="12">
        <v>2013</v>
      </c>
      <c r="B47" s="13">
        <f t="shared" si="2"/>
        <v>1.9700979031695995</v>
      </c>
      <c r="C47" s="13">
        <v>1.4098706904622</v>
      </c>
      <c r="D47" s="13">
        <v>0.56022721270739939</v>
      </c>
    </row>
    <row r="48" spans="1:4" x14ac:dyDescent="0.25">
      <c r="A48" s="12">
        <v>2014</v>
      </c>
      <c r="B48" s="13">
        <f t="shared" si="2"/>
        <v>2.1574904725153861</v>
      </c>
      <c r="C48" s="13">
        <v>1.5151864308578127</v>
      </c>
      <c r="D48" s="13">
        <v>0.64230404165757327</v>
      </c>
    </row>
    <row r="49" spans="1:4" x14ac:dyDescent="0.25">
      <c r="A49" s="14">
        <v>2015</v>
      </c>
      <c r="B49" s="15">
        <f t="shared" si="2"/>
        <v>2.2945645264932581</v>
      </c>
      <c r="C49" s="15">
        <v>1.5968084998710526</v>
      </c>
      <c r="D49" s="15">
        <v>0.69775602662220582</v>
      </c>
    </row>
    <row r="50" spans="1:4" x14ac:dyDescent="0.25">
      <c r="A50" s="16">
        <v>2016</v>
      </c>
      <c r="B50" s="17">
        <f t="shared" si="2"/>
        <v>2.4393151921031921</v>
      </c>
      <c r="C50" s="17">
        <v>1.7770817557876746</v>
      </c>
      <c r="D50" s="17">
        <v>0.66223343631551768</v>
      </c>
    </row>
    <row r="51" spans="1:4" x14ac:dyDescent="0.25">
      <c r="A51" s="16">
        <v>2017</v>
      </c>
      <c r="B51" s="17">
        <f t="shared" si="2"/>
        <v>2.4846595606782746</v>
      </c>
      <c r="C51" s="17">
        <v>1.7402257998721609</v>
      </c>
      <c r="D51" s="17">
        <v>0.74443376080611368</v>
      </c>
    </row>
    <row r="52" spans="1:4" x14ac:dyDescent="0.25">
      <c r="A52" s="38">
        <v>2018</v>
      </c>
      <c r="B52" s="39">
        <f t="shared" si="2"/>
        <v>2.8553285314693913</v>
      </c>
      <c r="C52" s="39">
        <v>2.0043045682304972</v>
      </c>
      <c r="D52" s="39">
        <v>0.85102396323889418</v>
      </c>
    </row>
    <row r="53" spans="1:4" x14ac:dyDescent="0.25">
      <c r="A53" s="16">
        <v>2019</v>
      </c>
      <c r="B53" s="17">
        <f>SUM(C53,D53)</f>
        <v>3.0661427122214904</v>
      </c>
      <c r="C53" s="17">
        <v>2.3292817601055829</v>
      </c>
      <c r="D53" s="17">
        <v>0.73686095211590763</v>
      </c>
    </row>
    <row r="54" spans="1:4" x14ac:dyDescent="0.25">
      <c r="A54" s="38">
        <v>2020</v>
      </c>
      <c r="B54" s="39">
        <f t="shared" ref="B54:B55" si="3">SUM(C54,D54)</f>
        <v>3.2311059554559662</v>
      </c>
      <c r="C54" s="17">
        <v>2.342966123700668</v>
      </c>
      <c r="D54" s="17">
        <v>0.88813983175529831</v>
      </c>
    </row>
    <row r="55" spans="1:4" ht="13.8" thickBot="1" x14ac:dyDescent="0.3">
      <c r="A55" s="93">
        <v>2021</v>
      </c>
      <c r="B55" s="95">
        <f t="shared" si="3"/>
        <v>3.4471228901240041</v>
      </c>
      <c r="C55" s="99">
        <v>2.5352972985590729</v>
      </c>
      <c r="D55" s="95">
        <v>0.91182559156493115</v>
      </c>
    </row>
    <row r="56" spans="1:4" ht="15" customHeight="1" thickTop="1" x14ac:dyDescent="0.25">
      <c r="A56" s="5" t="s">
        <v>13</v>
      </c>
    </row>
    <row r="57" spans="1:4" x14ac:dyDescent="0.25">
      <c r="A57" s="5"/>
    </row>
    <row r="58" spans="1:4" ht="15" customHeight="1" x14ac:dyDescent="0.25">
      <c r="A58" s="5" t="s">
        <v>21</v>
      </c>
    </row>
    <row r="59" spans="1:4" x14ac:dyDescent="0.25">
      <c r="A59" s="5"/>
    </row>
    <row r="60" spans="1:4" ht="15" customHeight="1" x14ac:dyDescent="0.25">
      <c r="A60" s="5" t="s">
        <v>31</v>
      </c>
    </row>
    <row r="61" spans="1:4" x14ac:dyDescent="0.25">
      <c r="A61" s="5"/>
    </row>
    <row r="62" spans="1:4" x14ac:dyDescent="0.25">
      <c r="A62" s="68"/>
      <c r="B62" s="69"/>
    </row>
    <row r="63" spans="1:4" x14ac:dyDescent="0.25">
      <c r="A63" s="70"/>
      <c r="B63" s="70"/>
    </row>
  </sheetData>
  <phoneticPr fontId="4" type="noConversion"/>
  <printOptions horizontalCentered="1" verticalCentered="1"/>
  <pageMargins left="0.5" right="0.5" top="0.57999999999999996" bottom="0.52"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T62"/>
  <sheetViews>
    <sheetView workbookViewId="0">
      <pane ySplit="3" topLeftCell="A4"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5" ht="13.8" thickBot="1" x14ac:dyDescent="0.3">
      <c r="A1" s="4" t="s">
        <v>51</v>
      </c>
      <c r="B1" s="4"/>
      <c r="C1" s="4"/>
      <c r="D1" s="4"/>
    </row>
    <row r="2" spans="1:5" ht="20.25" customHeight="1" thickTop="1" x14ac:dyDescent="0.25">
      <c r="A2" s="46" t="s">
        <v>3</v>
      </c>
      <c r="B2" s="73" t="s">
        <v>2</v>
      </c>
      <c r="C2" s="48" t="s">
        <v>0</v>
      </c>
      <c r="D2" s="49" t="s">
        <v>1</v>
      </c>
      <c r="E2" s="108"/>
    </row>
    <row r="3" spans="1:5" x14ac:dyDescent="0.25">
      <c r="A3" s="9"/>
      <c r="B3" s="50" t="s">
        <v>14</v>
      </c>
      <c r="C3" s="51"/>
      <c r="D3" s="51"/>
      <c r="E3" s="108"/>
    </row>
    <row r="4" spans="1:5" x14ac:dyDescent="0.25">
      <c r="A4" s="10">
        <v>1970</v>
      </c>
      <c r="B4" s="11">
        <f t="shared" ref="B4:B32" si="0">SUM(C4,D4)</f>
        <v>7.0116165655541041</v>
      </c>
      <c r="C4" s="11">
        <v>7.0116165655541041</v>
      </c>
      <c r="D4" s="11" t="s">
        <v>9</v>
      </c>
    </row>
    <row r="5" spans="1:5" x14ac:dyDescent="0.25">
      <c r="A5" s="12">
        <v>1971</v>
      </c>
      <c r="B5" s="13">
        <f t="shared" si="0"/>
        <v>6.6431588020860923</v>
      </c>
      <c r="C5" s="13">
        <v>6.6431588020860923</v>
      </c>
      <c r="D5" s="13" t="s">
        <v>9</v>
      </c>
    </row>
    <row r="6" spans="1:5" x14ac:dyDescent="0.25">
      <c r="A6" s="12">
        <v>1972</v>
      </c>
      <c r="B6" s="13">
        <f t="shared" si="0"/>
        <v>6.7718155658040171</v>
      </c>
      <c r="C6" s="13">
        <v>6.7718155658040171</v>
      </c>
      <c r="D6" s="13" t="s">
        <v>9</v>
      </c>
    </row>
    <row r="7" spans="1:5" x14ac:dyDescent="0.25">
      <c r="A7" s="12">
        <v>1973</v>
      </c>
      <c r="B7" s="13">
        <f t="shared" si="0"/>
        <v>5.8792783694887909</v>
      </c>
      <c r="C7" s="13">
        <v>5.8792783694887909</v>
      </c>
      <c r="D7" s="13" t="s">
        <v>9</v>
      </c>
    </row>
    <row r="8" spans="1:5" x14ac:dyDescent="0.25">
      <c r="A8" s="12">
        <v>1974</v>
      </c>
      <c r="B8" s="13">
        <f t="shared" si="0"/>
        <v>5.1395250965612052</v>
      </c>
      <c r="C8" s="13">
        <v>5.1395250965612052</v>
      </c>
      <c r="D8" s="13" t="s">
        <v>9</v>
      </c>
    </row>
    <row r="9" spans="1:5" x14ac:dyDescent="0.25">
      <c r="A9" s="12">
        <v>1975</v>
      </c>
      <c r="B9" s="13">
        <f t="shared" si="0"/>
        <v>5.0526084279053398</v>
      </c>
      <c r="C9" s="13">
        <v>5.0526084279053398</v>
      </c>
      <c r="D9" s="13" t="s">
        <v>9</v>
      </c>
    </row>
    <row r="10" spans="1:5" x14ac:dyDescent="0.25">
      <c r="A10" s="10">
        <v>1976</v>
      </c>
      <c r="B10" s="11">
        <f t="shared" si="0"/>
        <v>5.0473914738459422</v>
      </c>
      <c r="C10" s="11">
        <v>5.0473914738459422</v>
      </c>
      <c r="D10" s="11" t="s">
        <v>9</v>
      </c>
    </row>
    <row r="11" spans="1:5" x14ac:dyDescent="0.25">
      <c r="A11" s="10">
        <v>1977</v>
      </c>
      <c r="B11" s="11">
        <f t="shared" si="0"/>
        <v>5.5169747410767407</v>
      </c>
      <c r="C11" s="11">
        <v>5.5169747410767407</v>
      </c>
      <c r="D11" s="11" t="s">
        <v>9</v>
      </c>
    </row>
    <row r="12" spans="1:5" x14ac:dyDescent="0.25">
      <c r="A12" s="10">
        <v>1978</v>
      </c>
      <c r="B12" s="11">
        <f t="shared" si="0"/>
        <v>6.583004245569108</v>
      </c>
      <c r="C12" s="11">
        <v>6.583004245569108</v>
      </c>
      <c r="D12" s="11" t="s">
        <v>9</v>
      </c>
    </row>
    <row r="13" spans="1:5" x14ac:dyDescent="0.25">
      <c r="A13" s="10">
        <v>1979</v>
      </c>
      <c r="B13" s="11">
        <f t="shared" si="0"/>
        <v>6.1190397902734883</v>
      </c>
      <c r="C13" s="11">
        <v>6.1190397902734883</v>
      </c>
      <c r="D13" s="11" t="s">
        <v>9</v>
      </c>
    </row>
    <row r="14" spans="1:5" x14ac:dyDescent="0.25">
      <c r="A14" s="10">
        <v>1980</v>
      </c>
      <c r="B14" s="11">
        <f t="shared" si="0"/>
        <v>5.8464654892282839</v>
      </c>
      <c r="C14" s="11">
        <v>5.8464654892282839</v>
      </c>
      <c r="D14" s="11" t="s">
        <v>9</v>
      </c>
    </row>
    <row r="15" spans="1:5" x14ac:dyDescent="0.25">
      <c r="A15" s="12">
        <v>1981</v>
      </c>
      <c r="B15" s="13">
        <f t="shared" si="0"/>
        <v>6.1190736891540487</v>
      </c>
      <c r="C15" s="13">
        <v>6.1190736891540487</v>
      </c>
      <c r="D15" s="13" t="s">
        <v>9</v>
      </c>
    </row>
    <row r="16" spans="1:5" x14ac:dyDescent="0.25">
      <c r="A16" s="12">
        <v>1982</v>
      </c>
      <c r="B16" s="13">
        <f t="shared" si="0"/>
        <v>7.6713869795165985</v>
      </c>
      <c r="C16" s="13">
        <v>7.6713869795165985</v>
      </c>
      <c r="D16" s="13" t="s">
        <v>9</v>
      </c>
    </row>
    <row r="17" spans="1:4" x14ac:dyDescent="0.25">
      <c r="A17" s="12">
        <v>1983</v>
      </c>
      <c r="B17" s="13">
        <f t="shared" si="0"/>
        <v>6.538562654978298</v>
      </c>
      <c r="C17" s="13">
        <v>6.538562654978298</v>
      </c>
      <c r="D17" s="13" t="s">
        <v>9</v>
      </c>
    </row>
    <row r="18" spans="1:4" x14ac:dyDescent="0.25">
      <c r="A18" s="12">
        <v>1984</v>
      </c>
      <c r="B18" s="13">
        <f t="shared" si="0"/>
        <v>7.6656074940342203</v>
      </c>
      <c r="C18" s="13">
        <v>7.6656074940342203</v>
      </c>
      <c r="D18" s="13" t="s">
        <v>9</v>
      </c>
    </row>
    <row r="19" spans="1:4" x14ac:dyDescent="0.25">
      <c r="A19" s="12">
        <v>1985</v>
      </c>
      <c r="B19" s="13">
        <f t="shared" si="0"/>
        <v>8.4707757080673982</v>
      </c>
      <c r="C19" s="13">
        <v>8.4707757080673982</v>
      </c>
      <c r="D19" s="13" t="s">
        <v>9</v>
      </c>
    </row>
    <row r="20" spans="1:4" x14ac:dyDescent="0.25">
      <c r="A20" s="10">
        <v>1986</v>
      </c>
      <c r="B20" s="11">
        <f t="shared" si="0"/>
        <v>9.4338190990272199</v>
      </c>
      <c r="C20" s="11">
        <v>9.4338190990272199</v>
      </c>
      <c r="D20" s="11" t="s">
        <v>9</v>
      </c>
    </row>
    <row r="21" spans="1:4" x14ac:dyDescent="0.25">
      <c r="A21" s="10">
        <v>1987</v>
      </c>
      <c r="B21" s="11">
        <f t="shared" si="0"/>
        <v>9.1472751684486244</v>
      </c>
      <c r="C21" s="11">
        <v>9.1472751684486244</v>
      </c>
      <c r="D21" s="11" t="s">
        <v>9</v>
      </c>
    </row>
    <row r="22" spans="1:4" x14ac:dyDescent="0.25">
      <c r="A22" s="10">
        <v>1988</v>
      </c>
      <c r="B22" s="11">
        <f t="shared" si="0"/>
        <v>7.858159096567233</v>
      </c>
      <c r="C22" s="11">
        <v>7.858159096567233</v>
      </c>
      <c r="D22" s="11" t="s">
        <v>9</v>
      </c>
    </row>
    <row r="23" spans="1:4" x14ac:dyDescent="0.25">
      <c r="A23" s="10">
        <v>1989</v>
      </c>
      <c r="B23" s="11">
        <f t="shared" si="0"/>
        <v>10.36405692118605</v>
      </c>
      <c r="C23" s="11">
        <v>10.36405692118605</v>
      </c>
      <c r="D23" s="11" t="s">
        <v>9</v>
      </c>
    </row>
    <row r="24" spans="1:4" x14ac:dyDescent="0.25">
      <c r="A24" s="10">
        <v>1990</v>
      </c>
      <c r="B24" s="11">
        <f t="shared" si="0"/>
        <v>9.2276238146258773</v>
      </c>
      <c r="C24" s="11">
        <v>9.2276238146258773</v>
      </c>
      <c r="D24" s="11" t="s">
        <v>9</v>
      </c>
    </row>
    <row r="25" spans="1:4" x14ac:dyDescent="0.25">
      <c r="A25" s="12">
        <v>1991</v>
      </c>
      <c r="B25" s="13">
        <f t="shared" si="0"/>
        <v>8.6423885472182675</v>
      </c>
      <c r="C25" s="13">
        <v>8.6423885472182675</v>
      </c>
      <c r="D25" s="13" t="s">
        <v>9</v>
      </c>
    </row>
    <row r="26" spans="1:4" x14ac:dyDescent="0.25">
      <c r="A26" s="12">
        <v>1992</v>
      </c>
      <c r="B26" s="13">
        <f t="shared" si="0"/>
        <v>8.4745802003939357</v>
      </c>
      <c r="C26" s="13">
        <v>8.4745802003939357</v>
      </c>
      <c r="D26" s="13" t="s">
        <v>9</v>
      </c>
    </row>
    <row r="27" spans="1:4" x14ac:dyDescent="0.25">
      <c r="A27" s="12">
        <v>1993</v>
      </c>
      <c r="B27" s="13">
        <f t="shared" si="0"/>
        <v>8.6095675664252376</v>
      </c>
      <c r="C27" s="13">
        <v>8.6095675664252376</v>
      </c>
      <c r="D27" s="13" t="s">
        <v>9</v>
      </c>
    </row>
    <row r="28" spans="1:4" x14ac:dyDescent="0.25">
      <c r="A28" s="12">
        <v>1994</v>
      </c>
      <c r="B28" s="13">
        <f t="shared" si="0"/>
        <v>8.3772622800224745</v>
      </c>
      <c r="C28" s="13">
        <v>8.3772622800224745</v>
      </c>
      <c r="D28" s="13" t="s">
        <v>9</v>
      </c>
    </row>
    <row r="29" spans="1:4" x14ac:dyDescent="0.25">
      <c r="A29" s="12">
        <v>1995</v>
      </c>
      <c r="B29" s="13">
        <f t="shared" si="0"/>
        <v>8.9706891959318273</v>
      </c>
      <c r="C29" s="13">
        <v>8.9706891959318273</v>
      </c>
      <c r="D29" s="13" t="s">
        <v>9</v>
      </c>
    </row>
    <row r="30" spans="1:4" x14ac:dyDescent="0.25">
      <c r="A30" s="10">
        <v>1996</v>
      </c>
      <c r="B30" s="11">
        <f t="shared" si="0"/>
        <v>10.276322278958864</v>
      </c>
      <c r="C30" s="11">
        <v>10.276322278958864</v>
      </c>
      <c r="D30" s="11" t="s">
        <v>9</v>
      </c>
    </row>
    <row r="31" spans="1:4" x14ac:dyDescent="0.25">
      <c r="A31" s="10">
        <v>1997</v>
      </c>
      <c r="B31" s="11">
        <f t="shared" si="0"/>
        <v>10.5207246291845</v>
      </c>
      <c r="C31" s="11">
        <v>10.5207246291845</v>
      </c>
      <c r="D31" s="11" t="s">
        <v>9</v>
      </c>
    </row>
    <row r="32" spans="1:4" x14ac:dyDescent="0.25">
      <c r="A32" s="10">
        <v>1998</v>
      </c>
      <c r="B32" s="11">
        <f t="shared" si="0"/>
        <v>10.642565597667639</v>
      </c>
      <c r="C32" s="11">
        <v>10.642565597667639</v>
      </c>
      <c r="D32" s="11" t="s">
        <v>9</v>
      </c>
    </row>
    <row r="33" spans="1:4" x14ac:dyDescent="0.25">
      <c r="A33" s="10">
        <v>1999</v>
      </c>
      <c r="B33" s="11">
        <f t="shared" ref="B33:B38" si="1">SUM(C33,D33)</f>
        <v>11.375781879374854</v>
      </c>
      <c r="C33" s="11">
        <v>11.375781879374854</v>
      </c>
      <c r="D33" s="11" t="s">
        <v>9</v>
      </c>
    </row>
    <row r="34" spans="1:4" x14ac:dyDescent="0.25">
      <c r="A34" s="10">
        <v>2000</v>
      </c>
      <c r="B34" s="11">
        <f t="shared" si="1"/>
        <v>11.123254625387327</v>
      </c>
      <c r="C34" s="11">
        <v>11.123254625387327</v>
      </c>
      <c r="D34" s="11" t="s">
        <v>9</v>
      </c>
    </row>
    <row r="35" spans="1:4" x14ac:dyDescent="0.25">
      <c r="A35" s="12">
        <v>2001</v>
      </c>
      <c r="B35" s="13">
        <f t="shared" si="1"/>
        <v>11.164763484185547</v>
      </c>
      <c r="C35" s="13">
        <v>11.164763484185547</v>
      </c>
      <c r="D35" s="13" t="s">
        <v>9</v>
      </c>
    </row>
    <row r="36" spans="1:4" x14ac:dyDescent="0.25">
      <c r="A36" s="12">
        <v>2002</v>
      </c>
      <c r="B36" s="13">
        <f t="shared" si="1"/>
        <v>11.09589365648859</v>
      </c>
      <c r="C36" s="13">
        <v>11.09589365648859</v>
      </c>
      <c r="D36" s="13" t="s">
        <v>9</v>
      </c>
    </row>
    <row r="37" spans="1:4" x14ac:dyDescent="0.25">
      <c r="A37" s="12">
        <v>2003</v>
      </c>
      <c r="B37" s="13">
        <f t="shared" si="1"/>
        <v>10.793113117149444</v>
      </c>
      <c r="C37" s="13">
        <v>10.793113117149444</v>
      </c>
      <c r="D37" s="13" t="s">
        <v>9</v>
      </c>
    </row>
    <row r="38" spans="1:4" x14ac:dyDescent="0.25">
      <c r="A38" s="12">
        <v>2004</v>
      </c>
      <c r="B38" s="13">
        <f t="shared" si="1"/>
        <v>9.8134818534733768</v>
      </c>
      <c r="C38" s="13">
        <v>9.8134818534733768</v>
      </c>
      <c r="D38" s="13" t="s">
        <v>9</v>
      </c>
    </row>
    <row r="39" spans="1:4" x14ac:dyDescent="0.25">
      <c r="A39" s="12">
        <v>2005</v>
      </c>
      <c r="B39" s="13">
        <f t="shared" ref="B39:B44" si="2">SUM(C39,D39)</f>
        <v>9.5759373407505226</v>
      </c>
      <c r="C39" s="13">
        <v>9.5759373407505226</v>
      </c>
      <c r="D39" s="13" t="s">
        <v>9</v>
      </c>
    </row>
    <row r="40" spans="1:4" x14ac:dyDescent="0.25">
      <c r="A40" s="10">
        <v>2006</v>
      </c>
      <c r="B40" s="11">
        <f t="shared" si="2"/>
        <v>9.2514342892914971</v>
      </c>
      <c r="C40" s="11">
        <v>9.2514342892914971</v>
      </c>
      <c r="D40" s="11" t="s">
        <v>9</v>
      </c>
    </row>
    <row r="41" spans="1:4" x14ac:dyDescent="0.25">
      <c r="A41" s="10">
        <v>2007</v>
      </c>
      <c r="B41" s="11">
        <f t="shared" si="2"/>
        <v>9.5791974771969581</v>
      </c>
      <c r="C41" s="11">
        <v>9.5791974771969581</v>
      </c>
      <c r="D41" s="11" t="s">
        <v>9</v>
      </c>
    </row>
    <row r="42" spans="1:4" x14ac:dyDescent="0.25">
      <c r="A42" s="10">
        <v>2008</v>
      </c>
      <c r="B42" s="11">
        <f t="shared" si="2"/>
        <v>8.8672086562670014</v>
      </c>
      <c r="C42" s="11">
        <v>8.8672086562670014</v>
      </c>
      <c r="D42" s="11" t="s">
        <v>9</v>
      </c>
    </row>
    <row r="43" spans="1:4" x14ac:dyDescent="0.25">
      <c r="A43" s="10">
        <v>2009</v>
      </c>
      <c r="B43" s="11">
        <f t="shared" si="2"/>
        <v>9.0456323690659222</v>
      </c>
      <c r="C43" s="11">
        <v>9.0456323690659222</v>
      </c>
      <c r="D43" s="11" t="s">
        <v>9</v>
      </c>
    </row>
    <row r="44" spans="1:4" x14ac:dyDescent="0.25">
      <c r="A44" s="10">
        <v>2010</v>
      </c>
      <c r="B44" s="11">
        <f t="shared" si="2"/>
        <v>8.535758005796831</v>
      </c>
      <c r="C44" s="11">
        <v>8.535758005796831</v>
      </c>
      <c r="D44" s="11" t="s">
        <v>9</v>
      </c>
    </row>
    <row r="45" spans="1:4" x14ac:dyDescent="0.25">
      <c r="A45" s="12">
        <v>2011</v>
      </c>
      <c r="B45" s="13">
        <f t="shared" ref="B45:B50" si="3">SUM(C45,D45)</f>
        <v>8.6541357155585779</v>
      </c>
      <c r="C45" s="13">
        <v>8.6541357155585779</v>
      </c>
      <c r="D45" s="13" t="s">
        <v>9</v>
      </c>
    </row>
    <row r="46" spans="1:4" x14ac:dyDescent="0.25">
      <c r="A46" s="12">
        <v>2012</v>
      </c>
      <c r="B46" s="13">
        <f t="shared" si="3"/>
        <v>7.518732811934707</v>
      </c>
      <c r="C46" s="13">
        <v>7.518732811934707</v>
      </c>
      <c r="D46" s="13" t="s">
        <v>9</v>
      </c>
    </row>
    <row r="47" spans="1:4" x14ac:dyDescent="0.25">
      <c r="A47" s="12">
        <v>2013</v>
      </c>
      <c r="B47" s="13">
        <f t="shared" si="3"/>
        <v>8.2821843425951602</v>
      </c>
      <c r="C47" s="13">
        <v>8.2821843425951602</v>
      </c>
      <c r="D47" s="13" t="s">
        <v>9</v>
      </c>
    </row>
    <row r="48" spans="1:4" x14ac:dyDescent="0.25">
      <c r="A48" s="12">
        <v>2014</v>
      </c>
      <c r="B48" s="13">
        <f t="shared" si="3"/>
        <v>6.5976737568164658</v>
      </c>
      <c r="C48" s="13">
        <v>6.5976737568164658</v>
      </c>
      <c r="D48" s="13" t="s">
        <v>9</v>
      </c>
    </row>
    <row r="49" spans="1:4" x14ac:dyDescent="0.25">
      <c r="A49" s="14">
        <v>2015</v>
      </c>
      <c r="B49" s="15">
        <f t="shared" si="3"/>
        <v>6.7696091878790199</v>
      </c>
      <c r="C49" s="15">
        <v>6.7696091878790199</v>
      </c>
      <c r="D49" s="15" t="s">
        <v>9</v>
      </c>
    </row>
    <row r="50" spans="1:4" x14ac:dyDescent="0.25">
      <c r="A50" s="10">
        <v>2016</v>
      </c>
      <c r="B50" s="11">
        <f t="shared" si="3"/>
        <v>7.5461159127786548</v>
      </c>
      <c r="C50" s="11">
        <v>7.5461159127786548</v>
      </c>
      <c r="D50" s="11" t="s">
        <v>9</v>
      </c>
    </row>
    <row r="51" spans="1:4" x14ac:dyDescent="0.25">
      <c r="A51" s="71">
        <v>2017</v>
      </c>
      <c r="B51" s="72">
        <f>SUM(C51,D51)</f>
        <v>7.3379019565831358</v>
      </c>
      <c r="C51" s="72">
        <v>7.3379019565831358</v>
      </c>
      <c r="D51" s="72" t="s">
        <v>9</v>
      </c>
    </row>
    <row r="52" spans="1:4" x14ac:dyDescent="0.25">
      <c r="A52" s="71">
        <v>2018</v>
      </c>
      <c r="B52" s="72">
        <f>SUM(C52,D52)</f>
        <v>7.052613398324306</v>
      </c>
      <c r="C52" s="72">
        <v>7.052613398324306</v>
      </c>
      <c r="D52" s="72" t="s">
        <v>9</v>
      </c>
    </row>
    <row r="53" spans="1:4" x14ac:dyDescent="0.25">
      <c r="A53" s="71">
        <v>2019</v>
      </c>
      <c r="B53" s="72">
        <f>SUM(C53,D53)</f>
        <v>5.6995339973717654</v>
      </c>
      <c r="C53" s="72">
        <v>5.6995339973717654</v>
      </c>
      <c r="D53" s="72" t="s">
        <v>9</v>
      </c>
    </row>
    <row r="54" spans="1:4" x14ac:dyDescent="0.25">
      <c r="A54" s="71">
        <v>2020</v>
      </c>
      <c r="B54" s="72">
        <f t="shared" ref="B54:B55" si="4">SUM(C54,D54)</f>
        <v>5.3615786998692929</v>
      </c>
      <c r="C54" s="72">
        <v>5.3615786998692929</v>
      </c>
      <c r="D54" s="72" t="s">
        <v>9</v>
      </c>
    </row>
    <row r="55" spans="1:4" ht="13.8" customHeight="1" thickBot="1" x14ac:dyDescent="0.3">
      <c r="A55" s="93">
        <v>2021</v>
      </c>
      <c r="B55" s="95">
        <f t="shared" si="4"/>
        <v>5.1623288990068588</v>
      </c>
      <c r="C55" s="95">
        <v>5.1623288990068588</v>
      </c>
      <c r="D55" s="95" t="s">
        <v>9</v>
      </c>
    </row>
    <row r="56" spans="1:4" ht="15" customHeight="1" thickTop="1" x14ac:dyDescent="0.25">
      <c r="A56" s="5" t="s">
        <v>12</v>
      </c>
    </row>
    <row r="57" spans="1:4" x14ac:dyDescent="0.25">
      <c r="A57" s="5"/>
    </row>
    <row r="58" spans="1:4" ht="15" customHeight="1" x14ac:dyDescent="0.25">
      <c r="A58" s="5" t="s">
        <v>31</v>
      </c>
    </row>
    <row r="59" spans="1:4" x14ac:dyDescent="0.25">
      <c r="A59" s="5"/>
    </row>
    <row r="60" spans="1:4" x14ac:dyDescent="0.25">
      <c r="A60" s="5"/>
    </row>
    <row r="61" spans="1:4" x14ac:dyDescent="0.25">
      <c r="A61" s="5"/>
    </row>
    <row r="62" spans="1:4" x14ac:dyDescent="0.25">
      <c r="A62" s="5"/>
    </row>
  </sheetData>
  <phoneticPr fontId="4" type="noConversion"/>
  <printOptions horizontalCentered="1" verticalCentered="1"/>
  <pageMargins left="0.5" right="0.5" top="0.57999999999999996" bottom="0.52"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T58"/>
  <sheetViews>
    <sheetView workbookViewId="0">
      <pane ySplit="4" topLeftCell="A5"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7" ht="13.8" thickBot="1" x14ac:dyDescent="0.3">
      <c r="A1" s="4" t="s">
        <v>52</v>
      </c>
      <c r="B1" s="4"/>
      <c r="C1" s="4"/>
      <c r="D1" s="4"/>
      <c r="E1" s="4"/>
      <c r="F1" s="4"/>
    </row>
    <row r="2" spans="1:7" ht="21" customHeight="1" thickTop="1" x14ac:dyDescent="0.25">
      <c r="A2" s="60" t="s">
        <v>3</v>
      </c>
      <c r="B2" s="61" t="s">
        <v>2</v>
      </c>
      <c r="C2" s="62" t="s">
        <v>0</v>
      </c>
      <c r="D2" s="52" t="s">
        <v>1</v>
      </c>
      <c r="E2" s="53"/>
      <c r="F2" s="53"/>
      <c r="G2" s="108"/>
    </row>
    <row r="3" spans="1:7" x14ac:dyDescent="0.25">
      <c r="A3" s="74"/>
      <c r="B3" s="30"/>
      <c r="C3" s="29"/>
      <c r="D3" s="7" t="s">
        <v>2</v>
      </c>
      <c r="E3" s="7" t="s">
        <v>4</v>
      </c>
      <c r="F3" s="8" t="s">
        <v>6</v>
      </c>
      <c r="G3" s="108"/>
    </row>
    <row r="4" spans="1:7" x14ac:dyDescent="0.25">
      <c r="A4" s="9"/>
      <c r="B4" s="20" t="s">
        <v>33</v>
      </c>
      <c r="C4" s="45"/>
      <c r="D4" s="45"/>
      <c r="E4" s="45"/>
      <c r="F4" s="45"/>
      <c r="G4" s="108"/>
    </row>
    <row r="5" spans="1:7" x14ac:dyDescent="0.25">
      <c r="A5" s="10">
        <v>1970</v>
      </c>
      <c r="B5" s="11">
        <f t="shared" ref="B5:B41" si="0">SUM(C5,D5)</f>
        <v>1.6292675200515268</v>
      </c>
      <c r="C5" s="11">
        <v>0.49743479702709559</v>
      </c>
      <c r="D5" s="11">
        <f>SUM(E5,F5)</f>
        <v>1.1318327230244312</v>
      </c>
      <c r="E5" s="11">
        <v>0.45052749313152596</v>
      </c>
      <c r="F5" s="11">
        <v>0.68130522989290521</v>
      </c>
    </row>
    <row r="6" spans="1:7" x14ac:dyDescent="0.25">
      <c r="A6" s="12">
        <v>1971</v>
      </c>
      <c r="B6" s="13">
        <f t="shared" si="0"/>
        <v>1.8692231988068295</v>
      </c>
      <c r="C6" s="13">
        <v>0.66743394282026969</v>
      </c>
      <c r="D6" s="13">
        <f t="shared" ref="D6:D41" si="1">SUM(E6,F6)</f>
        <v>1.2017892559865599</v>
      </c>
      <c r="E6" s="13">
        <v>0.44723255058689426</v>
      </c>
      <c r="F6" s="13">
        <v>0.75455670539966568</v>
      </c>
    </row>
    <row r="7" spans="1:7" x14ac:dyDescent="0.25">
      <c r="A7" s="12">
        <v>1972</v>
      </c>
      <c r="B7" s="13">
        <f t="shared" si="0"/>
        <v>1.493565953360305</v>
      </c>
      <c r="C7" s="13">
        <v>0.37971185730075846</v>
      </c>
      <c r="D7" s="13">
        <f t="shared" si="1"/>
        <v>1.1138540960595464</v>
      </c>
      <c r="E7" s="13">
        <v>0.41257822610490236</v>
      </c>
      <c r="F7" s="13">
        <v>0.70127586995464408</v>
      </c>
    </row>
    <row r="8" spans="1:7" x14ac:dyDescent="0.25">
      <c r="A8" s="12">
        <v>1973</v>
      </c>
      <c r="B8" s="13">
        <f t="shared" si="0"/>
        <v>1.9162024105987605</v>
      </c>
      <c r="C8" s="13">
        <v>0.72955844253901414</v>
      </c>
      <c r="D8" s="13">
        <f t="shared" si="1"/>
        <v>1.1866439680597463</v>
      </c>
      <c r="E8" s="13">
        <v>0.27646365481207824</v>
      </c>
      <c r="F8" s="13">
        <v>0.91018031324766802</v>
      </c>
    </row>
    <row r="9" spans="1:7" x14ac:dyDescent="0.25">
      <c r="A9" s="12">
        <v>1974</v>
      </c>
      <c r="B9" s="13">
        <f t="shared" si="0"/>
        <v>1.5374886629697611</v>
      </c>
      <c r="C9" s="13">
        <v>0.57562636191046235</v>
      </c>
      <c r="D9" s="13">
        <f t="shared" si="1"/>
        <v>0.96186230105929882</v>
      </c>
      <c r="E9" s="13">
        <v>0.41813620755625475</v>
      </c>
      <c r="F9" s="13">
        <v>0.54372609350304413</v>
      </c>
    </row>
    <row r="10" spans="1:7" x14ac:dyDescent="0.25">
      <c r="A10" s="12">
        <v>1975</v>
      </c>
      <c r="B10" s="13">
        <f t="shared" si="0"/>
        <v>1.5452578746126171</v>
      </c>
      <c r="C10" s="13">
        <v>0.69453126085205097</v>
      </c>
      <c r="D10" s="13">
        <f t="shared" si="1"/>
        <v>0.85072661376056613</v>
      </c>
      <c r="E10" s="13">
        <v>0.3551924497678447</v>
      </c>
      <c r="F10" s="13">
        <v>0.49553416399272143</v>
      </c>
    </row>
    <row r="11" spans="1:7" x14ac:dyDescent="0.25">
      <c r="A11" s="10">
        <v>1976</v>
      </c>
      <c r="B11" s="11">
        <f t="shared" si="0"/>
        <v>1.7967886443206325</v>
      </c>
      <c r="C11" s="11">
        <v>0.82005182654161024</v>
      </c>
      <c r="D11" s="11">
        <f t="shared" si="1"/>
        <v>0.97673681777902222</v>
      </c>
      <c r="E11" s="11">
        <v>0.23409458144081963</v>
      </c>
      <c r="F11" s="11">
        <v>0.74264223633820259</v>
      </c>
    </row>
    <row r="12" spans="1:7" x14ac:dyDescent="0.25">
      <c r="A12" s="10">
        <v>1977</v>
      </c>
      <c r="B12" s="11">
        <f t="shared" si="0"/>
        <v>1.6048442615245253</v>
      </c>
      <c r="C12" s="11">
        <v>0.63022443799690331</v>
      </c>
      <c r="D12" s="11">
        <f t="shared" si="1"/>
        <v>0.974619823527622</v>
      </c>
      <c r="E12" s="11">
        <v>0.28357055432461958</v>
      </c>
      <c r="F12" s="11">
        <v>0.69104926920300247</v>
      </c>
    </row>
    <row r="13" spans="1:7" x14ac:dyDescent="0.25">
      <c r="A13" s="10">
        <v>1978</v>
      </c>
      <c r="B13" s="11">
        <f t="shared" si="0"/>
        <v>1.4602552083879967</v>
      </c>
      <c r="C13" s="11">
        <v>0.53193162162769281</v>
      </c>
      <c r="D13" s="11">
        <f t="shared" si="1"/>
        <v>0.92832358676030391</v>
      </c>
      <c r="E13" s="11">
        <v>0.21507246920970532</v>
      </c>
      <c r="F13" s="11">
        <v>0.71325111755059856</v>
      </c>
    </row>
    <row r="14" spans="1:7" x14ac:dyDescent="0.25">
      <c r="A14" s="10">
        <v>1979</v>
      </c>
      <c r="B14" s="11">
        <f t="shared" si="0"/>
        <v>1.4621397697903045</v>
      </c>
      <c r="C14" s="11">
        <v>0.67539046010975079</v>
      </c>
      <c r="D14" s="11">
        <f t="shared" si="1"/>
        <v>0.78674930968055368</v>
      </c>
      <c r="E14" s="11">
        <v>0.20636673653176787</v>
      </c>
      <c r="F14" s="11">
        <v>0.58038257314878583</v>
      </c>
    </row>
    <row r="15" spans="1:7" x14ac:dyDescent="0.25">
      <c r="A15" s="10">
        <v>1980</v>
      </c>
      <c r="B15" s="11">
        <f t="shared" si="0"/>
        <v>1.5527083623783904</v>
      </c>
      <c r="C15" s="11">
        <v>0.6859120170731493</v>
      </c>
      <c r="D15" s="11">
        <f t="shared" si="1"/>
        <v>0.86679634530524119</v>
      </c>
      <c r="E15" s="11">
        <v>0.33084524617734173</v>
      </c>
      <c r="F15" s="11">
        <v>0.5359510991278994</v>
      </c>
    </row>
    <row r="16" spans="1:7" x14ac:dyDescent="0.25">
      <c r="A16" s="12">
        <v>1981</v>
      </c>
      <c r="B16" s="13">
        <f t="shared" si="0"/>
        <v>1.3231532048148147</v>
      </c>
      <c r="C16" s="13">
        <v>0.52920866562883195</v>
      </c>
      <c r="D16" s="13">
        <f t="shared" si="1"/>
        <v>0.79394453918598273</v>
      </c>
      <c r="E16" s="13">
        <v>0.24854217535828646</v>
      </c>
      <c r="F16" s="13">
        <v>0.54540236382769625</v>
      </c>
    </row>
    <row r="17" spans="1:6" x14ac:dyDescent="0.25">
      <c r="A17" s="12">
        <v>1982</v>
      </c>
      <c r="B17" s="13">
        <f t="shared" si="0"/>
        <v>1.5266506690912833</v>
      </c>
      <c r="C17" s="13">
        <v>0.51940668768411813</v>
      </c>
      <c r="D17" s="13">
        <f t="shared" si="1"/>
        <v>1.0072439814071652</v>
      </c>
      <c r="E17" s="13">
        <v>0.32297950606821568</v>
      </c>
      <c r="F17" s="13">
        <v>0.68426447533894952</v>
      </c>
    </row>
    <row r="18" spans="1:6" x14ac:dyDescent="0.25">
      <c r="A18" s="12">
        <v>1983</v>
      </c>
      <c r="B18" s="13">
        <f t="shared" si="0"/>
        <v>1.6409815132359775</v>
      </c>
      <c r="C18" s="13">
        <v>0.72853137123517431</v>
      </c>
      <c r="D18" s="13">
        <f t="shared" si="1"/>
        <v>0.91245014200080321</v>
      </c>
      <c r="E18" s="13">
        <v>0.21256494864337028</v>
      </c>
      <c r="F18" s="13">
        <v>0.69988519335743293</v>
      </c>
    </row>
    <row r="19" spans="1:6" x14ac:dyDescent="0.25">
      <c r="A19" s="12">
        <v>1984</v>
      </c>
      <c r="B19" s="13">
        <f t="shared" si="0"/>
        <v>1.6991834442633911</v>
      </c>
      <c r="C19" s="13">
        <v>0.70235415573645632</v>
      </c>
      <c r="D19" s="13">
        <f t="shared" si="1"/>
        <v>0.99682928852693475</v>
      </c>
      <c r="E19" s="13">
        <v>0.34913182546399368</v>
      </c>
      <c r="F19" s="13">
        <v>0.64769746306294107</v>
      </c>
    </row>
    <row r="20" spans="1:6" x14ac:dyDescent="0.25">
      <c r="A20" s="12">
        <v>1985</v>
      </c>
      <c r="B20" s="13">
        <f t="shared" si="0"/>
        <v>1.381174823776524</v>
      </c>
      <c r="C20" s="13">
        <v>0.42312111579847855</v>
      </c>
      <c r="D20" s="13">
        <f t="shared" si="1"/>
        <v>0.95805370797804557</v>
      </c>
      <c r="E20" s="13">
        <v>0.30502979681251241</v>
      </c>
      <c r="F20" s="13">
        <v>0.65302391116553316</v>
      </c>
    </row>
    <row r="21" spans="1:6" x14ac:dyDescent="0.25">
      <c r="A21" s="10">
        <v>1986</v>
      </c>
      <c r="B21" s="11">
        <f t="shared" si="0"/>
        <v>1.4259924239161839</v>
      </c>
      <c r="C21" s="11">
        <v>0.48867447049877205</v>
      </c>
      <c r="D21" s="11">
        <f t="shared" si="1"/>
        <v>0.93731795341741175</v>
      </c>
      <c r="E21" s="11">
        <v>0.19426681296921092</v>
      </c>
      <c r="F21" s="11">
        <v>0.74305114044820086</v>
      </c>
    </row>
    <row r="22" spans="1:6" x14ac:dyDescent="0.25">
      <c r="A22" s="10">
        <v>1987</v>
      </c>
      <c r="B22" s="11">
        <f t="shared" si="0"/>
        <v>2.1400783262008365</v>
      </c>
      <c r="C22" s="11">
        <v>0.71654503220704757</v>
      </c>
      <c r="D22" s="11">
        <f t="shared" si="1"/>
        <v>1.4235332939937888</v>
      </c>
      <c r="E22" s="11">
        <v>0.30292984429773762</v>
      </c>
      <c r="F22" s="11">
        <v>1.1206034496960513</v>
      </c>
    </row>
    <row r="23" spans="1:6" x14ac:dyDescent="0.25">
      <c r="A23" s="10">
        <v>1988</v>
      </c>
      <c r="B23" s="11">
        <f t="shared" si="0"/>
        <v>1.594289617896343</v>
      </c>
      <c r="C23" s="11">
        <v>0.51775153966394716</v>
      </c>
      <c r="D23" s="11">
        <f t="shared" si="1"/>
        <v>1.0765380782323959</v>
      </c>
      <c r="E23" s="11">
        <v>0.26501988183290348</v>
      </c>
      <c r="F23" s="11">
        <v>0.8115181963994923</v>
      </c>
    </row>
    <row r="24" spans="1:6" x14ac:dyDescent="0.25">
      <c r="A24" s="10">
        <v>1989</v>
      </c>
      <c r="B24" s="11">
        <f t="shared" si="0"/>
        <v>1.6076264097109656</v>
      </c>
      <c r="C24" s="11">
        <v>0.53823855228792516</v>
      </c>
      <c r="D24" s="11">
        <f t="shared" si="1"/>
        <v>1.0693878574230404</v>
      </c>
      <c r="E24" s="11">
        <v>0.24882766141912691</v>
      </c>
      <c r="F24" s="11">
        <v>0.8205601960039135</v>
      </c>
    </row>
    <row r="25" spans="1:6" x14ac:dyDescent="0.25">
      <c r="A25" s="10">
        <v>1990</v>
      </c>
      <c r="B25" s="11">
        <f t="shared" si="0"/>
        <v>1.5599818734699673</v>
      </c>
      <c r="C25" s="11">
        <v>0.39106551740680917</v>
      </c>
      <c r="D25" s="11">
        <f t="shared" si="1"/>
        <v>1.1689163560631581</v>
      </c>
      <c r="E25" s="11">
        <v>0.27647956269005919</v>
      </c>
      <c r="F25" s="11">
        <v>0.89243679337309889</v>
      </c>
    </row>
    <row r="26" spans="1:6" x14ac:dyDescent="0.25">
      <c r="A26" s="12">
        <v>1991</v>
      </c>
      <c r="B26" s="13">
        <f t="shared" si="0"/>
        <v>1.2826493965125272</v>
      </c>
      <c r="C26" s="13">
        <v>0.39842520306280654</v>
      </c>
      <c r="D26" s="13">
        <f t="shared" si="1"/>
        <v>0.8842241934497207</v>
      </c>
      <c r="E26" s="13">
        <v>0.24118079580165933</v>
      </c>
      <c r="F26" s="13">
        <v>0.6430433976480614</v>
      </c>
    </row>
    <row r="27" spans="1:6" x14ac:dyDescent="0.25">
      <c r="A27" s="12">
        <v>1992</v>
      </c>
      <c r="B27" s="13">
        <f t="shared" si="0"/>
        <v>1.4579646689609747</v>
      </c>
      <c r="C27" s="13">
        <v>0.52872780212850423</v>
      </c>
      <c r="D27" s="13">
        <f t="shared" si="1"/>
        <v>0.92923686683247042</v>
      </c>
      <c r="E27" s="13">
        <v>0.31921390016139201</v>
      </c>
      <c r="F27" s="13">
        <v>0.61002296667107847</v>
      </c>
    </row>
    <row r="28" spans="1:6" x14ac:dyDescent="0.25">
      <c r="A28" s="12">
        <v>1993</v>
      </c>
      <c r="B28" s="13">
        <f t="shared" si="0"/>
        <v>1.5381502421378186</v>
      </c>
      <c r="C28" s="13">
        <v>0.42830685289427672</v>
      </c>
      <c r="D28" s="13">
        <f t="shared" si="1"/>
        <v>1.109843389243542</v>
      </c>
      <c r="E28" s="13">
        <v>0.35401963945967602</v>
      </c>
      <c r="F28" s="13">
        <v>0.75582374978386602</v>
      </c>
    </row>
    <row r="29" spans="1:6" x14ac:dyDescent="0.25">
      <c r="A29" s="12">
        <v>1994</v>
      </c>
      <c r="B29" s="13">
        <f t="shared" si="0"/>
        <v>1.6104886632688058</v>
      </c>
      <c r="C29" s="13">
        <v>0.52156880608572853</v>
      </c>
      <c r="D29" s="13">
        <f t="shared" si="1"/>
        <v>1.0889198571830772</v>
      </c>
      <c r="E29" s="13">
        <v>0.37270924056272137</v>
      </c>
      <c r="F29" s="13">
        <v>0.71621061662035568</v>
      </c>
    </row>
    <row r="30" spans="1:6" x14ac:dyDescent="0.25">
      <c r="A30" s="12">
        <v>1995</v>
      </c>
      <c r="B30" s="13">
        <f t="shared" si="0"/>
        <v>1.3329258102581425</v>
      </c>
      <c r="C30" s="13">
        <v>0.28682930253996641</v>
      </c>
      <c r="D30" s="13">
        <f t="shared" si="1"/>
        <v>1.0460965077181761</v>
      </c>
      <c r="E30" s="13">
        <v>0.33595068524868571</v>
      </c>
      <c r="F30" s="13">
        <v>0.71014582246949043</v>
      </c>
    </row>
    <row r="31" spans="1:6" x14ac:dyDescent="0.25">
      <c r="A31" s="10">
        <v>1996</v>
      </c>
      <c r="B31" s="11">
        <f t="shared" si="0"/>
        <v>1.2973459596568542</v>
      </c>
      <c r="C31" s="11">
        <v>0.40294915208035953</v>
      </c>
      <c r="D31" s="11">
        <f t="shared" si="1"/>
        <v>0.89439680757649465</v>
      </c>
      <c r="E31" s="11">
        <v>0.2423713465449259</v>
      </c>
      <c r="F31" s="11">
        <v>0.65202546103156878</v>
      </c>
    </row>
    <row r="32" spans="1:6" x14ac:dyDescent="0.25">
      <c r="A32" s="10">
        <v>1997</v>
      </c>
      <c r="B32" s="11">
        <f t="shared" si="0"/>
        <v>1.542047770057198</v>
      </c>
      <c r="C32" s="11">
        <v>0.59706514538934363</v>
      </c>
      <c r="D32" s="11">
        <f t="shared" si="1"/>
        <v>0.94498262466785432</v>
      </c>
      <c r="E32" s="11">
        <v>0.32971066887257944</v>
      </c>
      <c r="F32" s="11">
        <v>0.61527195579527483</v>
      </c>
    </row>
    <row r="33" spans="1:6" x14ac:dyDescent="0.25">
      <c r="A33" s="10">
        <v>1998</v>
      </c>
      <c r="B33" s="11">
        <f t="shared" si="0"/>
        <v>1.6630553605882361</v>
      </c>
      <c r="C33" s="11">
        <v>0.51729993761087367</v>
      </c>
      <c r="D33" s="11">
        <f t="shared" si="1"/>
        <v>1.1457554229773625</v>
      </c>
      <c r="E33" s="11">
        <v>0.29747398227330796</v>
      </c>
      <c r="F33" s="11">
        <v>0.84828144070405453</v>
      </c>
    </row>
    <row r="34" spans="1:6" x14ac:dyDescent="0.25">
      <c r="A34" s="10">
        <v>1999</v>
      </c>
      <c r="B34" s="11">
        <f t="shared" si="0"/>
        <v>1.4641516914233499</v>
      </c>
      <c r="C34" s="11">
        <v>0.62526055452549734</v>
      </c>
      <c r="D34" s="11">
        <f t="shared" si="1"/>
        <v>0.83889113689785266</v>
      </c>
      <c r="E34" s="11">
        <v>0.31780182996432366</v>
      </c>
      <c r="F34" s="11">
        <v>0.52108930693352906</v>
      </c>
    </row>
    <row r="35" spans="1:6" x14ac:dyDescent="0.25">
      <c r="A35" s="10">
        <v>2000</v>
      </c>
      <c r="B35" s="11">
        <f t="shared" si="0"/>
        <v>1.4783508752045273</v>
      </c>
      <c r="C35" s="11">
        <v>0.59565502156951544</v>
      </c>
      <c r="D35" s="11">
        <f t="shared" si="1"/>
        <v>0.8826958536350118</v>
      </c>
      <c r="E35" s="11">
        <v>0.28847032650007193</v>
      </c>
      <c r="F35" s="11">
        <v>0.59422552713493992</v>
      </c>
    </row>
    <row r="36" spans="1:6" x14ac:dyDescent="0.25">
      <c r="A36" s="12">
        <v>2001</v>
      </c>
      <c r="B36" s="13">
        <f t="shared" si="0"/>
        <v>1.6264344056494757</v>
      </c>
      <c r="C36" s="13">
        <v>0.77416686831418147</v>
      </c>
      <c r="D36" s="13">
        <f t="shared" si="1"/>
        <v>0.85226753733529426</v>
      </c>
      <c r="E36" s="13">
        <v>0.28606149882236509</v>
      </c>
      <c r="F36" s="13">
        <v>0.56620603851292917</v>
      </c>
    </row>
    <row r="37" spans="1:6" x14ac:dyDescent="0.25">
      <c r="A37" s="12">
        <v>2002</v>
      </c>
      <c r="B37" s="13">
        <f t="shared" si="0"/>
        <v>1.2193239714697575</v>
      </c>
      <c r="C37" s="13">
        <v>0.69794929506414927</v>
      </c>
      <c r="D37" s="13">
        <f t="shared" si="1"/>
        <v>0.5213746764056082</v>
      </c>
      <c r="E37" s="13">
        <v>3.5531500294613827E-2</v>
      </c>
      <c r="F37" s="13">
        <v>0.48584317611099442</v>
      </c>
    </row>
    <row r="38" spans="1:6" x14ac:dyDescent="0.25">
      <c r="A38" s="12">
        <v>2003</v>
      </c>
      <c r="B38" s="13">
        <f t="shared" si="0"/>
        <v>1.7393596105027105</v>
      </c>
      <c r="C38" s="13">
        <v>0.91835958716720001</v>
      </c>
      <c r="D38" s="13">
        <f t="shared" si="1"/>
        <v>0.82100002333551036</v>
      </c>
      <c r="E38" s="13">
        <v>0.22253303348296127</v>
      </c>
      <c r="F38" s="13">
        <v>0.59846698985254909</v>
      </c>
    </row>
    <row r="39" spans="1:6" x14ac:dyDescent="0.25">
      <c r="A39" s="12">
        <v>2004</v>
      </c>
      <c r="B39" s="13">
        <f t="shared" si="0"/>
        <v>1.7859403398971518</v>
      </c>
      <c r="C39" s="13">
        <v>0.99018435242179947</v>
      </c>
      <c r="D39" s="13">
        <f t="shared" si="1"/>
        <v>0.79575598747535248</v>
      </c>
      <c r="E39" s="13">
        <v>0.15977054248674158</v>
      </c>
      <c r="F39" s="13">
        <v>0.63598544498861087</v>
      </c>
    </row>
    <row r="40" spans="1:6" x14ac:dyDescent="0.25">
      <c r="A40" s="12">
        <v>2005</v>
      </c>
      <c r="B40" s="13">
        <f t="shared" si="0"/>
        <v>1.6959590237711459</v>
      </c>
      <c r="C40" s="13">
        <v>0.86801258505288215</v>
      </c>
      <c r="D40" s="13">
        <f t="shared" si="1"/>
        <v>0.82794643871826379</v>
      </c>
      <c r="E40" s="13">
        <v>0.19304377847427739</v>
      </c>
      <c r="F40" s="13">
        <v>0.63490266024398645</v>
      </c>
    </row>
    <row r="41" spans="1:6" x14ac:dyDescent="0.25">
      <c r="A41" s="10">
        <v>2006</v>
      </c>
      <c r="B41" s="11">
        <f t="shared" si="0"/>
        <v>1.9671336802966697</v>
      </c>
      <c r="C41" s="11">
        <v>1.0646338457067084</v>
      </c>
      <c r="D41" s="11">
        <f t="shared" si="1"/>
        <v>0.9024998345899613</v>
      </c>
      <c r="E41" s="11">
        <v>0.1473546441084555</v>
      </c>
      <c r="F41" s="11">
        <v>0.75514519048150586</v>
      </c>
    </row>
    <row r="42" spans="1:6" x14ac:dyDescent="0.25">
      <c r="A42" s="10">
        <v>2007</v>
      </c>
      <c r="B42" s="11">
        <f t="shared" ref="B42:B47" si="2">SUM(C42,D42)</f>
        <v>2.1351629941273336</v>
      </c>
      <c r="C42" s="11">
        <v>1.2170121530907163</v>
      </c>
      <c r="D42" s="11">
        <f t="shared" ref="D42:D47" si="3">SUM(E42,F42)</f>
        <v>0.91815084103661726</v>
      </c>
      <c r="E42" s="11">
        <v>0.13458707673243192</v>
      </c>
      <c r="F42" s="11">
        <v>0.78356376430418528</v>
      </c>
    </row>
    <row r="43" spans="1:6" x14ac:dyDescent="0.25">
      <c r="A43" s="10">
        <v>2008</v>
      </c>
      <c r="B43" s="11">
        <f t="shared" si="2"/>
        <v>2.1745602065003253</v>
      </c>
      <c r="C43" s="11">
        <v>1.3108839634816085</v>
      </c>
      <c r="D43" s="11">
        <f t="shared" si="3"/>
        <v>0.86367624301871682</v>
      </c>
      <c r="E43" s="11">
        <v>0.14346075155823557</v>
      </c>
      <c r="F43" s="11">
        <v>0.72021549146048125</v>
      </c>
    </row>
    <row r="44" spans="1:6" x14ac:dyDescent="0.25">
      <c r="A44" s="10">
        <v>2009</v>
      </c>
      <c r="B44" s="11">
        <f t="shared" si="2"/>
        <v>2.534459923366021</v>
      </c>
      <c r="C44" s="11">
        <v>1.5620785157254693</v>
      </c>
      <c r="D44" s="11">
        <f t="shared" si="3"/>
        <v>0.97238140764055148</v>
      </c>
      <c r="E44" s="11">
        <v>0.16680020712809351</v>
      </c>
      <c r="F44" s="11">
        <v>0.80558120051245796</v>
      </c>
    </row>
    <row r="45" spans="1:6" x14ac:dyDescent="0.25">
      <c r="A45" s="10">
        <v>2010</v>
      </c>
      <c r="B45" s="11">
        <f t="shared" si="2"/>
        <v>2.148798885931321</v>
      </c>
      <c r="C45" s="11">
        <v>1.3061967145812683</v>
      </c>
      <c r="D45" s="11">
        <f t="shared" si="3"/>
        <v>0.84260217135005266</v>
      </c>
      <c r="E45" s="11">
        <v>8.2344663238907559E-2</v>
      </c>
      <c r="F45" s="11">
        <v>0.76025750811114512</v>
      </c>
    </row>
    <row r="46" spans="1:6" x14ac:dyDescent="0.25">
      <c r="A46" s="12">
        <v>2011</v>
      </c>
      <c r="B46" s="13">
        <f t="shared" si="2"/>
        <v>2.1368541408089796</v>
      </c>
      <c r="C46" s="13">
        <v>1.30321151787069</v>
      </c>
      <c r="D46" s="13">
        <f t="shared" si="3"/>
        <v>0.83364262293828961</v>
      </c>
      <c r="E46" s="13">
        <v>9.6483805126598404E-2</v>
      </c>
      <c r="F46" s="13">
        <v>0.73715881781169124</v>
      </c>
    </row>
    <row r="47" spans="1:6" x14ac:dyDescent="0.25">
      <c r="A47" s="12">
        <v>2012</v>
      </c>
      <c r="B47" s="13">
        <f t="shared" si="2"/>
        <v>2.2572985595044868</v>
      </c>
      <c r="C47" s="13">
        <v>1.5037300827859512</v>
      </c>
      <c r="D47" s="13">
        <f t="shared" si="3"/>
        <v>0.75356847671853566</v>
      </c>
      <c r="E47" s="13">
        <v>1.3656124154936522E-2</v>
      </c>
      <c r="F47" s="13">
        <v>0.73991235256359911</v>
      </c>
    </row>
    <row r="48" spans="1:6" x14ac:dyDescent="0.25">
      <c r="A48" s="12">
        <v>2013</v>
      </c>
      <c r="B48" s="13">
        <f t="shared" ref="B48:B53" si="4">SUM(C48,D48)</f>
        <v>1.5598181614140529</v>
      </c>
      <c r="C48" s="13">
        <v>0.9872449169772225</v>
      </c>
      <c r="D48" s="13">
        <f t="shared" ref="D48:D53" si="5">SUM(E48,F48)</f>
        <v>0.57257324443683044</v>
      </c>
      <c r="E48" s="13">
        <v>7.7518305072208207E-2</v>
      </c>
      <c r="F48" s="13">
        <v>0.49505493936462225</v>
      </c>
    </row>
    <row r="49" spans="1:6" x14ac:dyDescent="0.25">
      <c r="A49" s="12">
        <v>2014</v>
      </c>
      <c r="B49" s="13">
        <f t="shared" si="4"/>
        <v>2.0631076965424917</v>
      </c>
      <c r="C49" s="13">
        <v>1.1730265838908531</v>
      </c>
      <c r="D49" s="13">
        <f t="shared" si="5"/>
        <v>0.8900811126516387</v>
      </c>
      <c r="E49" s="13">
        <v>4.8928183814045886E-2</v>
      </c>
      <c r="F49" s="13">
        <v>0.84115292883759285</v>
      </c>
    </row>
    <row r="50" spans="1:6" ht="13.2" customHeight="1" x14ac:dyDescent="0.25">
      <c r="A50" s="12">
        <v>2015</v>
      </c>
      <c r="B50" s="13">
        <f t="shared" si="4"/>
        <v>2.1354480983500186</v>
      </c>
      <c r="C50" s="13">
        <v>1.1475605600240792</v>
      </c>
      <c r="D50" s="13">
        <f t="shared" si="5"/>
        <v>0.98788753832593934</v>
      </c>
      <c r="E50" s="13">
        <v>7.2067286801087788E-2</v>
      </c>
      <c r="F50" s="13">
        <v>0.91582025152485158</v>
      </c>
    </row>
    <row r="51" spans="1:6" ht="13.2" customHeight="1" x14ac:dyDescent="0.25">
      <c r="A51" s="16">
        <v>2016</v>
      </c>
      <c r="B51" s="17">
        <f t="shared" si="4"/>
        <v>2.132043636754327</v>
      </c>
      <c r="C51" s="17">
        <v>1.1694371368023728</v>
      </c>
      <c r="D51" s="17">
        <f t="shared" si="5"/>
        <v>0.96260649995195435</v>
      </c>
      <c r="E51" s="17">
        <v>7.3548282328014927E-2</v>
      </c>
      <c r="F51" s="17">
        <v>0.88905821762393944</v>
      </c>
    </row>
    <row r="52" spans="1:6" ht="13.2" customHeight="1" x14ac:dyDescent="0.25">
      <c r="A52" s="16">
        <v>2017</v>
      </c>
      <c r="B52" s="17">
        <f t="shared" si="4"/>
        <v>2.3368299697238899</v>
      </c>
      <c r="C52" s="17">
        <v>1.470030763820708</v>
      </c>
      <c r="D52" s="17">
        <f t="shared" si="5"/>
        <v>0.86679920590318194</v>
      </c>
      <c r="E52" s="17">
        <v>4.0427777339380674E-2</v>
      </c>
      <c r="F52" s="17">
        <v>0.8263714285638013</v>
      </c>
    </row>
    <row r="53" spans="1:6" ht="13.2" customHeight="1" x14ac:dyDescent="0.25">
      <c r="A53" s="16">
        <v>2018</v>
      </c>
      <c r="B53" s="17">
        <f t="shared" si="4"/>
        <v>2.0945614583870649</v>
      </c>
      <c r="C53" s="17">
        <v>1.2867493412902822</v>
      </c>
      <c r="D53" s="17">
        <f t="shared" si="5"/>
        <v>0.80781211709678291</v>
      </c>
      <c r="E53" s="17">
        <v>7.8777035744478224E-2</v>
      </c>
      <c r="F53" s="17">
        <v>0.72903508135230466</v>
      </c>
    </row>
    <row r="54" spans="1:6" ht="13.2" customHeight="1" x14ac:dyDescent="0.25">
      <c r="A54" s="16">
        <v>2019</v>
      </c>
      <c r="B54" s="17">
        <f>SUM(C54,D54)</f>
        <v>2.1091378307599333</v>
      </c>
      <c r="C54" s="17">
        <v>1.2423842990932712</v>
      </c>
      <c r="D54" s="17">
        <f>SUM(E54,F54)</f>
        <v>0.86675353166666214</v>
      </c>
      <c r="E54" s="17">
        <v>9.0676847409290121E-2</v>
      </c>
      <c r="F54" s="17">
        <v>0.77607668425737197</v>
      </c>
    </row>
    <row r="55" spans="1:6" ht="13.2" customHeight="1" x14ac:dyDescent="0.25">
      <c r="A55" s="18">
        <v>2020</v>
      </c>
      <c r="B55" s="17">
        <f t="shared" ref="B55:B56" si="6">SUM(C55,D55)</f>
        <v>1.9849899955166488</v>
      </c>
      <c r="C55" s="100">
        <v>1.2322620649094735</v>
      </c>
      <c r="D55" s="17">
        <f t="shared" ref="D55:D56" si="7">SUM(E55,F55)</f>
        <v>0.75272793060717524</v>
      </c>
      <c r="E55" s="40">
        <v>6.8987206346312363E-2</v>
      </c>
      <c r="F55" s="17">
        <v>0.68374072426086285</v>
      </c>
    </row>
    <row r="56" spans="1:6" ht="13.8" thickBot="1" x14ac:dyDescent="0.3">
      <c r="A56" s="93">
        <v>2021</v>
      </c>
      <c r="B56" s="13">
        <f t="shared" si="6"/>
        <v>2.2465021613583902</v>
      </c>
      <c r="C56" s="99">
        <v>1.4378250327162085</v>
      </c>
      <c r="D56" s="95">
        <f t="shared" si="7"/>
        <v>0.80867712864218166</v>
      </c>
      <c r="E56" s="94">
        <v>0.10451549973012608</v>
      </c>
      <c r="F56" s="95">
        <v>0.70416162891205558</v>
      </c>
    </row>
    <row r="57" spans="1:6" ht="15" customHeight="1" thickTop="1" x14ac:dyDescent="0.25">
      <c r="A57" s="106" t="s">
        <v>31</v>
      </c>
      <c r="B57" s="63"/>
      <c r="C57" s="63"/>
      <c r="D57" s="63"/>
      <c r="E57" s="63"/>
      <c r="F57" s="64"/>
    </row>
    <row r="58" spans="1:6" x14ac:dyDescent="0.25">
      <c r="A58" s="42"/>
      <c r="B58" s="43"/>
      <c r="C58" s="43"/>
      <c r="D58" s="43"/>
      <c r="E58" s="43"/>
      <c r="F58" s="44"/>
    </row>
  </sheetData>
  <phoneticPr fontId="4" type="noConversion"/>
  <printOptions horizontalCentered="1" verticalCentered="1"/>
  <pageMargins left="0.5" right="0.5" top="0.57999999999999996" bottom="0.52" header="0.5" footer="0.5"/>
  <pageSetup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T65"/>
  <sheetViews>
    <sheetView workbookViewId="0">
      <pane ySplit="3" topLeftCell="A4"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5" ht="13.8" thickBot="1" x14ac:dyDescent="0.3">
      <c r="A1" s="4" t="s">
        <v>53</v>
      </c>
      <c r="B1" s="4"/>
      <c r="C1" s="4"/>
      <c r="D1" s="4"/>
    </row>
    <row r="2" spans="1:5" ht="20.25" customHeight="1" thickTop="1" x14ac:dyDescent="0.25">
      <c r="A2" s="46" t="s">
        <v>3</v>
      </c>
      <c r="B2" s="73" t="s">
        <v>2</v>
      </c>
      <c r="C2" s="48" t="s">
        <v>0</v>
      </c>
      <c r="D2" s="75" t="s">
        <v>17</v>
      </c>
      <c r="E2" s="108"/>
    </row>
    <row r="3" spans="1:5" x14ac:dyDescent="0.25">
      <c r="A3" s="9"/>
      <c r="B3" s="50" t="s">
        <v>14</v>
      </c>
      <c r="C3" s="51"/>
      <c r="D3" s="51"/>
      <c r="E3" s="108"/>
    </row>
    <row r="4" spans="1:5" x14ac:dyDescent="0.25">
      <c r="A4" s="10">
        <v>1970</v>
      </c>
      <c r="B4" s="11">
        <f>SUM(C4,D4)</f>
        <v>0.17897899069504322</v>
      </c>
      <c r="C4" s="11">
        <v>0.17897899069504322</v>
      </c>
      <c r="D4" s="11" t="s">
        <v>9</v>
      </c>
    </row>
    <row r="5" spans="1:5" x14ac:dyDescent="0.25">
      <c r="A5" s="12">
        <v>1971</v>
      </c>
      <c r="B5" s="13">
        <f t="shared" ref="B5:B40" si="0">SUM(C5,D5)</f>
        <v>0.19310318259085721</v>
      </c>
      <c r="C5" s="13">
        <v>0.19310318259085721</v>
      </c>
      <c r="D5" s="13" t="s">
        <v>9</v>
      </c>
    </row>
    <row r="6" spans="1:5" x14ac:dyDescent="0.25">
      <c r="A6" s="12">
        <v>1972</v>
      </c>
      <c r="B6" s="13">
        <f t="shared" si="0"/>
        <v>0.1534093074665549</v>
      </c>
      <c r="C6" s="13">
        <v>0.1534093074665549</v>
      </c>
      <c r="D6" s="13" t="s">
        <v>9</v>
      </c>
    </row>
    <row r="7" spans="1:5" x14ac:dyDescent="0.25">
      <c r="A7" s="12">
        <v>1973</v>
      </c>
      <c r="B7" s="13">
        <f t="shared" si="0"/>
        <v>0.18781646838973332</v>
      </c>
      <c r="C7" s="13">
        <v>0.18781646838973332</v>
      </c>
      <c r="D7" s="13" t="s">
        <v>9</v>
      </c>
    </row>
    <row r="8" spans="1:5" x14ac:dyDescent="0.25">
      <c r="A8" s="12">
        <v>1974</v>
      </c>
      <c r="B8" s="13">
        <f t="shared" si="0"/>
        <v>0.14869958008734932</v>
      </c>
      <c r="C8" s="13">
        <v>0.14869958008734932</v>
      </c>
      <c r="D8" s="13" t="s">
        <v>9</v>
      </c>
    </row>
    <row r="9" spans="1:5" x14ac:dyDescent="0.25">
      <c r="A9" s="12">
        <v>1975</v>
      </c>
      <c r="B9" s="13">
        <f t="shared" si="0"/>
        <v>0.14399948141665855</v>
      </c>
      <c r="C9" s="13">
        <v>0.14399948141665855</v>
      </c>
      <c r="D9" s="13" t="s">
        <v>9</v>
      </c>
    </row>
    <row r="10" spans="1:5" x14ac:dyDescent="0.25">
      <c r="A10" s="10">
        <v>1976</v>
      </c>
      <c r="B10" s="11">
        <f t="shared" si="0"/>
        <v>0.18666727818928155</v>
      </c>
      <c r="C10" s="11">
        <v>0.18666727818928155</v>
      </c>
      <c r="D10" s="11" t="s">
        <v>9</v>
      </c>
    </row>
    <row r="11" spans="1:5" x14ac:dyDescent="0.25">
      <c r="A11" s="10">
        <v>1977</v>
      </c>
      <c r="B11" s="11">
        <f t="shared" si="0"/>
        <v>0.18434518863598184</v>
      </c>
      <c r="C11" s="11">
        <v>0.18434518863598184</v>
      </c>
      <c r="D11" s="11" t="s">
        <v>9</v>
      </c>
    </row>
    <row r="12" spans="1:5" x14ac:dyDescent="0.25">
      <c r="A12" s="10">
        <v>1978</v>
      </c>
      <c r="B12" s="11">
        <f t="shared" si="0"/>
        <v>0.18150369521755733</v>
      </c>
      <c r="C12" s="11">
        <v>0.18150369521755733</v>
      </c>
      <c r="D12" s="11" t="s">
        <v>9</v>
      </c>
    </row>
    <row r="13" spans="1:5" x14ac:dyDescent="0.25">
      <c r="A13" s="10">
        <v>1979</v>
      </c>
      <c r="B13" s="11">
        <f t="shared" si="0"/>
        <v>0.13418942036391104</v>
      </c>
      <c r="C13" s="11">
        <v>0.13418942036391104</v>
      </c>
      <c r="D13" s="11" t="s">
        <v>9</v>
      </c>
    </row>
    <row r="14" spans="1:5" x14ac:dyDescent="0.25">
      <c r="A14" s="10">
        <v>1980</v>
      </c>
      <c r="B14" s="11">
        <f t="shared" si="0"/>
        <v>0.14315449267979941</v>
      </c>
      <c r="C14" s="11">
        <v>0.14315449267979941</v>
      </c>
      <c r="D14" s="11" t="s">
        <v>9</v>
      </c>
    </row>
    <row r="15" spans="1:5" x14ac:dyDescent="0.25">
      <c r="A15" s="12">
        <v>1981</v>
      </c>
      <c r="B15" s="13">
        <f t="shared" si="0"/>
        <v>0.20872650739674559</v>
      </c>
      <c r="C15" s="13">
        <v>0.20872650739674559</v>
      </c>
      <c r="D15" s="13" t="s">
        <v>9</v>
      </c>
    </row>
    <row r="16" spans="1:5" x14ac:dyDescent="0.25">
      <c r="A16" s="12">
        <v>1982</v>
      </c>
      <c r="B16" s="13">
        <f t="shared" si="0"/>
        <v>0.21275862663014455</v>
      </c>
      <c r="C16" s="13">
        <v>0.21275862663014455</v>
      </c>
      <c r="D16" s="13" t="s">
        <v>9</v>
      </c>
    </row>
    <row r="17" spans="1:4" x14ac:dyDescent="0.25">
      <c r="A17" s="12">
        <v>1983</v>
      </c>
      <c r="B17" s="13">
        <f t="shared" si="0"/>
        <v>0.13699974819360924</v>
      </c>
      <c r="C17" s="13">
        <v>0.13699974819360924</v>
      </c>
      <c r="D17" s="13" t="s">
        <v>9</v>
      </c>
    </row>
    <row r="18" spans="1:4" x14ac:dyDescent="0.25">
      <c r="A18" s="12">
        <v>1984</v>
      </c>
      <c r="B18" s="13">
        <f t="shared" si="0"/>
        <v>0.12608526410208676</v>
      </c>
      <c r="C18" s="13">
        <v>0.12608526410208676</v>
      </c>
      <c r="D18" s="13" t="s">
        <v>9</v>
      </c>
    </row>
    <row r="19" spans="1:4" x14ac:dyDescent="0.25">
      <c r="A19" s="12">
        <v>1985</v>
      </c>
      <c r="B19" s="13">
        <f t="shared" si="0"/>
        <v>0.13167495575889224</v>
      </c>
      <c r="C19" s="13">
        <v>0.13167495575889224</v>
      </c>
      <c r="D19" s="13" t="s">
        <v>9</v>
      </c>
    </row>
    <row r="20" spans="1:4" x14ac:dyDescent="0.25">
      <c r="A20" s="10">
        <v>1986</v>
      </c>
      <c r="B20" s="11">
        <f t="shared" si="0"/>
        <v>0.14211451437974496</v>
      </c>
      <c r="C20" s="11">
        <v>0.14211451437974496</v>
      </c>
      <c r="D20" s="11" t="s">
        <v>9</v>
      </c>
    </row>
    <row r="21" spans="1:4" x14ac:dyDescent="0.25">
      <c r="A21" s="10">
        <v>1987</v>
      </c>
      <c r="B21" s="11">
        <f t="shared" si="0"/>
        <v>0.10671480660633401</v>
      </c>
      <c r="C21" s="11">
        <v>0.10671480660633401</v>
      </c>
      <c r="D21" s="11" t="s">
        <v>9</v>
      </c>
    </row>
    <row r="22" spans="1:4" x14ac:dyDescent="0.25">
      <c r="A22" s="10">
        <v>1988</v>
      </c>
      <c r="B22" s="11">
        <f t="shared" si="0"/>
        <v>7.37074269204991E-2</v>
      </c>
      <c r="C22" s="11">
        <v>7.37074269204991E-2</v>
      </c>
      <c r="D22" s="11" t="s">
        <v>9</v>
      </c>
    </row>
    <row r="23" spans="1:4" x14ac:dyDescent="0.25">
      <c r="A23" s="10">
        <v>1989</v>
      </c>
      <c r="B23" s="11">
        <f t="shared" si="0"/>
        <v>1.3942695125907045</v>
      </c>
      <c r="C23" s="11">
        <v>6.7543961255494223E-2</v>
      </c>
      <c r="D23" s="11">
        <v>1.3267255513352103</v>
      </c>
    </row>
    <row r="24" spans="1:4" x14ac:dyDescent="0.25">
      <c r="A24" s="10">
        <v>1990</v>
      </c>
      <c r="B24" s="11">
        <f t="shared" si="0"/>
        <v>1.3231078601655792</v>
      </c>
      <c r="C24" s="11">
        <v>5.2667497256590506E-2</v>
      </c>
      <c r="D24" s="11">
        <v>1.2704403629089887</v>
      </c>
    </row>
    <row r="25" spans="1:4" x14ac:dyDescent="0.25">
      <c r="A25" s="12">
        <v>1991</v>
      </c>
      <c r="B25" s="13">
        <f t="shared" si="0"/>
        <v>1.6048255335768831</v>
      </c>
      <c r="C25" s="13">
        <v>6.839202029234337E-2</v>
      </c>
      <c r="D25" s="13">
        <v>1.5364335132845397</v>
      </c>
    </row>
    <row r="26" spans="1:4" x14ac:dyDescent="0.25">
      <c r="A26" s="12">
        <v>1992</v>
      </c>
      <c r="B26" s="13">
        <f t="shared" si="0"/>
        <v>1.5690746025038125</v>
      </c>
      <c r="C26" s="13">
        <v>7.4498074251729343E-2</v>
      </c>
      <c r="D26" s="13">
        <v>1.4945765282520831</v>
      </c>
    </row>
    <row r="27" spans="1:4" x14ac:dyDescent="0.25">
      <c r="A27" s="12">
        <v>1993</v>
      </c>
      <c r="B27" s="13">
        <f t="shared" si="0"/>
        <v>1.4203736780407166</v>
      </c>
      <c r="C27" s="13">
        <v>7.0547697755921221E-2</v>
      </c>
      <c r="D27" s="13">
        <v>1.3498259802847954</v>
      </c>
    </row>
    <row r="28" spans="1:4" x14ac:dyDescent="0.25">
      <c r="A28" s="12">
        <v>1994</v>
      </c>
      <c r="B28" s="13">
        <f t="shared" si="0"/>
        <v>1.7703898615818372</v>
      </c>
      <c r="C28" s="13">
        <v>7.5917940974509601E-2</v>
      </c>
      <c r="D28" s="13">
        <v>1.6944719206073275</v>
      </c>
    </row>
    <row r="29" spans="1:4" x14ac:dyDescent="0.25">
      <c r="A29" s="12">
        <v>1995</v>
      </c>
      <c r="B29" s="13">
        <f t="shared" si="0"/>
        <v>1.5677623720429024</v>
      </c>
      <c r="C29" s="13">
        <v>8.2222880090056183E-2</v>
      </c>
      <c r="D29" s="13">
        <v>1.4855394919528462</v>
      </c>
    </row>
    <row r="30" spans="1:4" x14ac:dyDescent="0.25">
      <c r="A30" s="10">
        <v>1996</v>
      </c>
      <c r="B30" s="11">
        <f t="shared" si="0"/>
        <v>1.66412838162294</v>
      </c>
      <c r="C30" s="11">
        <v>8.0114723726732992E-2</v>
      </c>
      <c r="D30" s="11">
        <v>1.584013657896207</v>
      </c>
    </row>
    <row r="31" spans="1:4" x14ac:dyDescent="0.25">
      <c r="A31" s="10">
        <v>1997</v>
      </c>
      <c r="B31" s="11">
        <f t="shared" si="0"/>
        <v>1.8947946355966039</v>
      </c>
      <c r="C31" s="11">
        <v>7.3027535120107401E-2</v>
      </c>
      <c r="D31" s="11">
        <v>1.8217671004764964</v>
      </c>
    </row>
    <row r="32" spans="1:4" x14ac:dyDescent="0.25">
      <c r="A32" s="10">
        <v>1998</v>
      </c>
      <c r="B32" s="11">
        <f t="shared" si="0"/>
        <v>1.9563828195549302</v>
      </c>
      <c r="C32" s="11">
        <v>7.7358162852153065E-2</v>
      </c>
      <c r="D32" s="11">
        <v>1.8790246567027771</v>
      </c>
    </row>
    <row r="33" spans="1:4" x14ac:dyDescent="0.25">
      <c r="A33" s="10">
        <v>1999</v>
      </c>
      <c r="B33" s="11">
        <f t="shared" si="0"/>
        <v>2.242388980034014</v>
      </c>
      <c r="C33" s="11">
        <v>0.1077309557154964</v>
      </c>
      <c r="D33" s="11">
        <v>2.1346580243185178</v>
      </c>
    </row>
    <row r="34" spans="1:4" x14ac:dyDescent="0.25">
      <c r="A34" s="10">
        <v>2000</v>
      </c>
      <c r="B34" s="11">
        <f t="shared" si="0"/>
        <v>1.9539195999219849</v>
      </c>
      <c r="C34" s="11">
        <v>0.13562933944403957</v>
      </c>
      <c r="D34" s="11">
        <v>1.8182902604779454</v>
      </c>
    </row>
    <row r="35" spans="1:4" x14ac:dyDescent="0.25">
      <c r="A35" s="12">
        <v>2001</v>
      </c>
      <c r="B35" s="13">
        <f t="shared" si="0"/>
        <v>1.6675359984028828</v>
      </c>
      <c r="C35" s="13">
        <v>0.13178894498050389</v>
      </c>
      <c r="D35" s="13">
        <v>1.5357470534223789</v>
      </c>
    </row>
    <row r="36" spans="1:4" x14ac:dyDescent="0.25">
      <c r="A36" s="12">
        <v>2002</v>
      </c>
      <c r="B36" s="13">
        <f t="shared" si="0"/>
        <v>2.0165435291903191</v>
      </c>
      <c r="C36" s="13">
        <v>0.10789425357195288</v>
      </c>
      <c r="D36" s="13">
        <v>1.9086492756183662</v>
      </c>
    </row>
    <row r="37" spans="1:4" x14ac:dyDescent="0.25">
      <c r="A37" s="12">
        <v>2003</v>
      </c>
      <c r="B37" s="13">
        <f t="shared" si="0"/>
        <v>2.1831859253333334</v>
      </c>
      <c r="C37" s="13">
        <v>9.7061435493330128E-2</v>
      </c>
      <c r="D37" s="13">
        <v>2.0861244898400031</v>
      </c>
    </row>
    <row r="38" spans="1:4" x14ac:dyDescent="0.25">
      <c r="A38" s="12">
        <v>2004</v>
      </c>
      <c r="B38" s="13">
        <f t="shared" si="0"/>
        <v>2.1695095792510872</v>
      </c>
      <c r="C38" s="13">
        <v>0.11289100565181422</v>
      </c>
      <c r="D38" s="13">
        <v>2.0566185735992728</v>
      </c>
    </row>
    <row r="39" spans="1:4" x14ac:dyDescent="0.25">
      <c r="A39" s="12">
        <v>2005</v>
      </c>
      <c r="B39" s="13">
        <f t="shared" si="0"/>
        <v>2.1436750341841448</v>
      </c>
      <c r="C39" s="13">
        <v>9.2594677124522046E-2</v>
      </c>
      <c r="D39" s="13">
        <v>2.051080357059623</v>
      </c>
    </row>
    <row r="40" spans="1:4" x14ac:dyDescent="0.25">
      <c r="A40" s="10">
        <v>2006</v>
      </c>
      <c r="B40" s="11">
        <f t="shared" si="0"/>
        <v>2.3287613341960838</v>
      </c>
      <c r="C40" s="11">
        <v>9.2192733554195161E-2</v>
      </c>
      <c r="D40" s="11">
        <v>2.2365686006418888</v>
      </c>
    </row>
    <row r="41" spans="1:4" x14ac:dyDescent="0.25">
      <c r="A41" s="10">
        <v>2007</v>
      </c>
      <c r="B41" s="11">
        <f t="shared" ref="B41:B46" si="1">SUM(C41,D41)</f>
        <v>2.2221234217824524</v>
      </c>
      <c r="C41" s="11">
        <v>0.10031650459237332</v>
      </c>
      <c r="D41" s="11">
        <v>2.1218069171900789</v>
      </c>
    </row>
    <row r="42" spans="1:4" x14ac:dyDescent="0.25">
      <c r="A42" s="10">
        <v>2008</v>
      </c>
      <c r="B42" s="11">
        <f t="shared" si="1"/>
        <v>2.5618783503446969</v>
      </c>
      <c r="C42" s="11">
        <v>0.10218342890752936</v>
      </c>
      <c r="D42" s="11">
        <v>2.4596949214371677</v>
      </c>
    </row>
    <row r="43" spans="1:4" x14ac:dyDescent="0.25">
      <c r="A43" s="10">
        <v>2009</v>
      </c>
      <c r="B43" s="11">
        <f t="shared" si="1"/>
        <v>2.2728568900026298</v>
      </c>
      <c r="C43" s="11">
        <v>8.9512347912945378E-2</v>
      </c>
      <c r="D43" s="11">
        <v>2.1833445420896842</v>
      </c>
    </row>
    <row r="44" spans="1:4" x14ac:dyDescent="0.25">
      <c r="A44" s="10">
        <v>2010</v>
      </c>
      <c r="B44" s="11">
        <f t="shared" si="1"/>
        <v>2.1875072914626355</v>
      </c>
      <c r="C44" s="11">
        <v>5.9579648030196421E-2</v>
      </c>
      <c r="D44" s="11">
        <v>2.127927643432439</v>
      </c>
    </row>
    <row r="45" spans="1:4" x14ac:dyDescent="0.25">
      <c r="A45" s="12">
        <v>2011</v>
      </c>
      <c r="B45" s="13">
        <f t="shared" si="1"/>
        <v>2.4531860875095197</v>
      </c>
      <c r="C45" s="13">
        <v>6.281628337324402E-2</v>
      </c>
      <c r="D45" s="13">
        <v>2.3903698041362755</v>
      </c>
    </row>
    <row r="46" spans="1:4" x14ac:dyDescent="0.25">
      <c r="A46" s="12">
        <v>2012</v>
      </c>
      <c r="B46" s="13">
        <f t="shared" si="1"/>
        <v>2.6666396160613592</v>
      </c>
      <c r="C46" s="13">
        <v>6.6703048398245951E-2</v>
      </c>
      <c r="D46" s="13">
        <v>2.5999365676631134</v>
      </c>
    </row>
    <row r="47" spans="1:4" x14ac:dyDescent="0.25">
      <c r="A47" s="12">
        <v>2013</v>
      </c>
      <c r="B47" s="13">
        <f t="shared" ref="B47:B52" si="2">SUM(C47,D47)</f>
        <v>2.8948043411690847</v>
      </c>
      <c r="C47" s="13">
        <v>8.4807936613628829E-2</v>
      </c>
      <c r="D47" s="13">
        <v>2.8099964045554557</v>
      </c>
    </row>
    <row r="48" spans="1:4" x14ac:dyDescent="0.25">
      <c r="A48" s="12">
        <v>2014</v>
      </c>
      <c r="B48" s="13">
        <f t="shared" si="2"/>
        <v>2.6716456140722462</v>
      </c>
      <c r="C48" s="13">
        <v>6.9168182706683123E-2</v>
      </c>
      <c r="D48" s="13">
        <v>2.6024774313655632</v>
      </c>
    </row>
    <row r="49" spans="1:4" x14ac:dyDescent="0.25">
      <c r="A49" s="12">
        <v>2015</v>
      </c>
      <c r="B49" s="13">
        <f t="shared" si="2"/>
        <v>2.7497261631975913</v>
      </c>
      <c r="C49" s="13">
        <v>0.11917795467715338</v>
      </c>
      <c r="D49" s="13">
        <v>2.6305482085204379</v>
      </c>
    </row>
    <row r="50" spans="1:4" x14ac:dyDescent="0.25">
      <c r="A50" s="16">
        <v>2016</v>
      </c>
      <c r="B50" s="17">
        <f t="shared" si="2"/>
        <v>3.0270304559086449</v>
      </c>
      <c r="C50" s="17">
        <v>0.12361192973997726</v>
      </c>
      <c r="D50" s="17">
        <v>2.9034185261686676</v>
      </c>
    </row>
    <row r="51" spans="1:4" x14ac:dyDescent="0.25">
      <c r="A51" s="16">
        <v>2017</v>
      </c>
      <c r="B51" s="17">
        <f t="shared" si="2"/>
        <v>2.5945412000815025</v>
      </c>
      <c r="C51" s="17">
        <v>8.831986703501489E-2</v>
      </c>
      <c r="D51" s="17">
        <v>2.5062213330464878</v>
      </c>
    </row>
    <row r="52" spans="1:4" x14ac:dyDescent="0.25">
      <c r="A52" s="16">
        <v>2018</v>
      </c>
      <c r="B52" s="17">
        <f t="shared" si="2"/>
        <v>2.8595725620304933</v>
      </c>
      <c r="C52" s="17">
        <v>7.0086983082673193E-2</v>
      </c>
      <c r="D52" s="17">
        <v>2.7894855789478199</v>
      </c>
    </row>
    <row r="53" spans="1:4" x14ac:dyDescent="0.25">
      <c r="A53" s="16">
        <v>2019</v>
      </c>
      <c r="B53" s="17">
        <f>SUM(C53,D53)</f>
        <v>2.3653075250710618</v>
      </c>
      <c r="C53" s="17">
        <v>7.0010391528768812E-2</v>
      </c>
      <c r="D53" s="17">
        <v>2.2952971335422929</v>
      </c>
    </row>
    <row r="54" spans="1:4" x14ac:dyDescent="0.25">
      <c r="A54" s="18">
        <v>2020</v>
      </c>
      <c r="B54" s="17">
        <f t="shared" ref="B54:B55" si="3">SUM(C54,D54)</f>
        <v>2.428088220991409</v>
      </c>
      <c r="C54" s="17">
        <v>6.8497167534660189E-2</v>
      </c>
      <c r="D54" s="102">
        <v>2.3595910534567488</v>
      </c>
    </row>
    <row r="55" spans="1:4" ht="13.8" thickBot="1" x14ac:dyDescent="0.3">
      <c r="A55" s="93">
        <v>2021</v>
      </c>
      <c r="B55" s="95">
        <f t="shared" si="3"/>
        <v>2.1908855029175696</v>
      </c>
      <c r="C55" s="95">
        <v>5.1963589784835638E-2</v>
      </c>
      <c r="D55" s="96">
        <v>2.1389219131327337</v>
      </c>
    </row>
    <row r="56" spans="1:4" ht="15" customHeight="1" thickTop="1" x14ac:dyDescent="0.25">
      <c r="A56" s="5" t="s">
        <v>12</v>
      </c>
    </row>
    <row r="57" spans="1:4" x14ac:dyDescent="0.25">
      <c r="A57" s="5"/>
    </row>
    <row r="58" spans="1:4" ht="15" customHeight="1" x14ac:dyDescent="0.25">
      <c r="A58" s="5" t="s">
        <v>18</v>
      </c>
    </row>
    <row r="59" spans="1:4" x14ac:dyDescent="0.25">
      <c r="A59" s="5"/>
    </row>
    <row r="60" spans="1:4" ht="15" customHeight="1" x14ac:dyDescent="0.25">
      <c r="A60" s="5" t="s">
        <v>31</v>
      </c>
    </row>
    <row r="61" spans="1:4" x14ac:dyDescent="0.25">
      <c r="A61" s="5"/>
    </row>
    <row r="62" spans="1:4" x14ac:dyDescent="0.25">
      <c r="A62" s="5"/>
    </row>
    <row r="63" spans="1:4" x14ac:dyDescent="0.25">
      <c r="A63" s="5"/>
    </row>
    <row r="64" spans="1:4" x14ac:dyDescent="0.25">
      <c r="A64" s="5"/>
    </row>
    <row r="65" spans="1:1" x14ac:dyDescent="0.25">
      <c r="A65" s="5"/>
    </row>
  </sheetData>
  <phoneticPr fontId="4" type="noConversion"/>
  <printOptions horizontalCentered="1" verticalCentered="1"/>
  <pageMargins left="0.5" right="0.5" top="0.57999999999999996" bottom="0.52" header="0.5" footer="0.5"/>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T63"/>
  <sheetViews>
    <sheetView workbookViewId="0">
      <pane ySplit="3" topLeftCell="A4"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5" ht="13.8" thickBot="1" x14ac:dyDescent="0.3">
      <c r="A1" s="4" t="s">
        <v>54</v>
      </c>
      <c r="B1" s="4"/>
      <c r="C1" s="4"/>
      <c r="D1" s="4"/>
    </row>
    <row r="2" spans="1:5" ht="20.25" customHeight="1" thickTop="1" x14ac:dyDescent="0.25">
      <c r="A2" s="46" t="s">
        <v>3</v>
      </c>
      <c r="B2" s="48" t="s">
        <v>0</v>
      </c>
      <c r="C2" s="48" t="s">
        <v>17</v>
      </c>
      <c r="D2" s="49" t="s">
        <v>2</v>
      </c>
      <c r="E2" s="108"/>
    </row>
    <row r="3" spans="1:5" x14ac:dyDescent="0.25">
      <c r="A3" s="9"/>
      <c r="B3" s="50" t="s">
        <v>14</v>
      </c>
      <c r="C3" s="51"/>
      <c r="D3" s="51"/>
      <c r="E3" s="108"/>
    </row>
    <row r="4" spans="1:5" x14ac:dyDescent="0.25">
      <c r="A4" s="10">
        <v>1970</v>
      </c>
      <c r="B4" s="11" t="s">
        <v>9</v>
      </c>
      <c r="C4" s="11">
        <v>0.2782</v>
      </c>
      <c r="D4" s="11">
        <f t="shared" ref="D4:D32" si="0">SUM(B4,C4)</f>
        <v>0.2782</v>
      </c>
    </row>
    <row r="5" spans="1:5" x14ac:dyDescent="0.25">
      <c r="A5" s="12">
        <v>1971</v>
      </c>
      <c r="B5" s="13" t="s">
        <v>9</v>
      </c>
      <c r="C5" s="13">
        <v>0.2782</v>
      </c>
      <c r="D5" s="13">
        <f t="shared" si="0"/>
        <v>0.2782</v>
      </c>
    </row>
    <row r="6" spans="1:5" x14ac:dyDescent="0.25">
      <c r="A6" s="12">
        <v>1972</v>
      </c>
      <c r="B6" s="13" t="s">
        <v>9</v>
      </c>
      <c r="C6" s="13">
        <v>0.26750000000000002</v>
      </c>
      <c r="D6" s="13">
        <f t="shared" si="0"/>
        <v>0.26750000000000002</v>
      </c>
    </row>
    <row r="7" spans="1:5" x14ac:dyDescent="0.25">
      <c r="A7" s="12">
        <v>1973</v>
      </c>
      <c r="B7" s="13" t="s">
        <v>9</v>
      </c>
      <c r="C7" s="13">
        <v>0.35310000000000002</v>
      </c>
      <c r="D7" s="13">
        <f t="shared" si="0"/>
        <v>0.35310000000000002</v>
      </c>
    </row>
    <row r="8" spans="1:5" x14ac:dyDescent="0.25">
      <c r="A8" s="12">
        <v>1974</v>
      </c>
      <c r="B8" s="13" t="s">
        <v>9</v>
      </c>
      <c r="C8" s="13">
        <v>0.2782</v>
      </c>
      <c r="D8" s="13">
        <f t="shared" si="0"/>
        <v>0.2782</v>
      </c>
    </row>
    <row r="9" spans="1:5" x14ac:dyDescent="0.25">
      <c r="A9" s="12">
        <v>1975</v>
      </c>
      <c r="B9" s="13" t="s">
        <v>9</v>
      </c>
      <c r="C9" s="13">
        <v>0.36380000000000007</v>
      </c>
      <c r="D9" s="13">
        <f t="shared" si="0"/>
        <v>0.36380000000000007</v>
      </c>
    </row>
    <row r="10" spans="1:5" x14ac:dyDescent="0.25">
      <c r="A10" s="10">
        <v>1976</v>
      </c>
      <c r="B10" s="11" t="s">
        <v>9</v>
      </c>
      <c r="C10" s="11">
        <v>0.35310000000000002</v>
      </c>
      <c r="D10" s="11">
        <f t="shared" si="0"/>
        <v>0.35310000000000002</v>
      </c>
    </row>
    <row r="11" spans="1:5" x14ac:dyDescent="0.25">
      <c r="A11" s="10">
        <v>1977</v>
      </c>
      <c r="B11" s="11" t="s">
        <v>9</v>
      </c>
      <c r="C11" s="11">
        <v>0.38519999999999999</v>
      </c>
      <c r="D11" s="11">
        <f t="shared" si="0"/>
        <v>0.38519999999999999</v>
      </c>
    </row>
    <row r="12" spans="1:5" x14ac:dyDescent="0.25">
      <c r="A12" s="10">
        <v>1978</v>
      </c>
      <c r="B12" s="11" t="s">
        <v>9</v>
      </c>
      <c r="C12" s="11">
        <v>0.36380000000000007</v>
      </c>
      <c r="D12" s="11">
        <f t="shared" si="0"/>
        <v>0.36380000000000007</v>
      </c>
    </row>
    <row r="13" spans="1:5" x14ac:dyDescent="0.25">
      <c r="A13" s="10">
        <v>1979</v>
      </c>
      <c r="B13" s="11" t="s">
        <v>9</v>
      </c>
      <c r="C13" s="11">
        <v>0.2782</v>
      </c>
      <c r="D13" s="11">
        <f t="shared" si="0"/>
        <v>0.2782</v>
      </c>
    </row>
    <row r="14" spans="1:5" x14ac:dyDescent="0.25">
      <c r="A14" s="10">
        <v>1980</v>
      </c>
      <c r="B14" s="11" t="s">
        <v>9</v>
      </c>
      <c r="C14" s="11">
        <v>0.14980000000000002</v>
      </c>
      <c r="D14" s="11">
        <f t="shared" si="0"/>
        <v>0.14980000000000002</v>
      </c>
    </row>
    <row r="15" spans="1:5" x14ac:dyDescent="0.25">
      <c r="A15" s="12">
        <v>1981</v>
      </c>
      <c r="B15" s="13" t="s">
        <v>9</v>
      </c>
      <c r="C15" s="13">
        <v>0.19259999999999999</v>
      </c>
      <c r="D15" s="13">
        <f t="shared" si="0"/>
        <v>0.19259999999999999</v>
      </c>
    </row>
    <row r="16" spans="1:5" x14ac:dyDescent="0.25">
      <c r="A16" s="12">
        <v>1982</v>
      </c>
      <c r="B16" s="13" t="s">
        <v>9</v>
      </c>
      <c r="C16" s="13">
        <v>0.2782</v>
      </c>
      <c r="D16" s="13">
        <f t="shared" si="0"/>
        <v>0.2782</v>
      </c>
    </row>
    <row r="17" spans="1:4" x14ac:dyDescent="0.25">
      <c r="A17" s="12">
        <v>1983</v>
      </c>
      <c r="B17" s="13" t="s">
        <v>9</v>
      </c>
      <c r="C17" s="13">
        <v>0.26750000000000002</v>
      </c>
      <c r="D17" s="13">
        <f t="shared" si="0"/>
        <v>0.26750000000000002</v>
      </c>
    </row>
    <row r="18" spans="1:4" x14ac:dyDescent="0.25">
      <c r="A18" s="12">
        <v>1984</v>
      </c>
      <c r="B18" s="13" t="s">
        <v>9</v>
      </c>
      <c r="C18" s="13">
        <v>0.34240000000000004</v>
      </c>
      <c r="D18" s="13">
        <f t="shared" si="0"/>
        <v>0.34240000000000004</v>
      </c>
    </row>
    <row r="19" spans="1:4" x14ac:dyDescent="0.25">
      <c r="A19" s="12">
        <v>1985</v>
      </c>
      <c r="B19" s="13" t="s">
        <v>9</v>
      </c>
      <c r="C19" s="13">
        <v>0.25680000000000003</v>
      </c>
      <c r="D19" s="13">
        <f t="shared" si="0"/>
        <v>0.25680000000000003</v>
      </c>
    </row>
    <row r="20" spans="1:4" x14ac:dyDescent="0.25">
      <c r="A20" s="10">
        <v>1986</v>
      </c>
      <c r="B20" s="11" t="s">
        <v>9</v>
      </c>
      <c r="C20" s="11">
        <v>0.1605</v>
      </c>
      <c r="D20" s="11">
        <f t="shared" si="0"/>
        <v>0.1605</v>
      </c>
    </row>
    <row r="21" spans="1:4" x14ac:dyDescent="0.25">
      <c r="A21" s="10">
        <v>1987</v>
      </c>
      <c r="B21" s="11" t="s">
        <v>9</v>
      </c>
      <c r="C21" s="11">
        <v>0.18190000000000003</v>
      </c>
      <c r="D21" s="11">
        <f t="shared" si="0"/>
        <v>0.18190000000000003</v>
      </c>
    </row>
    <row r="22" spans="1:4" x14ac:dyDescent="0.25">
      <c r="A22" s="10">
        <v>1988</v>
      </c>
      <c r="B22" s="11" t="s">
        <v>9</v>
      </c>
      <c r="C22" s="11">
        <v>0.24610000000000001</v>
      </c>
      <c r="D22" s="11">
        <f t="shared" si="0"/>
        <v>0.24610000000000001</v>
      </c>
    </row>
    <row r="23" spans="1:4" x14ac:dyDescent="0.25">
      <c r="A23" s="10">
        <v>1989</v>
      </c>
      <c r="B23" s="11" t="s">
        <v>9</v>
      </c>
      <c r="C23" s="11">
        <v>0.24610000000000001</v>
      </c>
      <c r="D23" s="11">
        <f t="shared" si="0"/>
        <v>0.24610000000000001</v>
      </c>
    </row>
    <row r="24" spans="1:4" x14ac:dyDescent="0.25">
      <c r="A24" s="10">
        <v>1990</v>
      </c>
      <c r="B24" s="11" t="s">
        <v>9</v>
      </c>
      <c r="C24" s="11">
        <v>0.24610000000000001</v>
      </c>
      <c r="D24" s="11">
        <f t="shared" si="0"/>
        <v>0.24610000000000001</v>
      </c>
    </row>
    <row r="25" spans="1:4" x14ac:dyDescent="0.25">
      <c r="A25" s="12">
        <v>1991</v>
      </c>
      <c r="B25" s="13" t="s">
        <v>9</v>
      </c>
      <c r="C25" s="13">
        <v>0.23830734966592426</v>
      </c>
      <c r="D25" s="13">
        <f t="shared" si="0"/>
        <v>0.23830734966592426</v>
      </c>
    </row>
    <row r="26" spans="1:4" x14ac:dyDescent="0.25">
      <c r="A26" s="12">
        <v>1992</v>
      </c>
      <c r="B26" s="13" t="s">
        <v>9</v>
      </c>
      <c r="C26" s="13">
        <v>0.17382353632637709</v>
      </c>
      <c r="D26" s="13">
        <f t="shared" si="0"/>
        <v>0.17382353632637709</v>
      </c>
    </row>
    <row r="27" spans="1:4" x14ac:dyDescent="0.25">
      <c r="A27" s="12">
        <v>1993</v>
      </c>
      <c r="B27" s="13" t="s">
        <v>9</v>
      </c>
      <c r="C27" s="13">
        <v>0.22873055021861077</v>
      </c>
      <c r="D27" s="13">
        <f t="shared" si="0"/>
        <v>0.22873055021861077</v>
      </c>
    </row>
    <row r="28" spans="1:4" x14ac:dyDescent="0.25">
      <c r="A28" s="12">
        <v>1994</v>
      </c>
      <c r="B28" s="13" t="s">
        <v>9</v>
      </c>
      <c r="C28" s="13">
        <v>0.15916065653885364</v>
      </c>
      <c r="D28" s="13">
        <f t="shared" si="0"/>
        <v>0.15916065653885364</v>
      </c>
    </row>
    <row r="29" spans="1:4" x14ac:dyDescent="0.25">
      <c r="A29" s="12">
        <v>1995</v>
      </c>
      <c r="B29" s="13" t="s">
        <v>9</v>
      </c>
      <c r="C29" s="13">
        <v>0.18216450853443203</v>
      </c>
      <c r="D29" s="13">
        <f t="shared" si="0"/>
        <v>0.18216450853443203</v>
      </c>
    </row>
    <row r="30" spans="1:4" x14ac:dyDescent="0.25">
      <c r="A30" s="10">
        <v>1996</v>
      </c>
      <c r="B30" s="11" t="s">
        <v>9</v>
      </c>
      <c r="C30" s="11">
        <v>0.17222087555146171</v>
      </c>
      <c r="D30" s="11">
        <f t="shared" si="0"/>
        <v>0.17222087555146171</v>
      </c>
    </row>
    <row r="31" spans="1:4" x14ac:dyDescent="0.25">
      <c r="A31" s="10">
        <v>1997</v>
      </c>
      <c r="B31" s="11" t="s">
        <v>9</v>
      </c>
      <c r="C31" s="11">
        <v>0.15804344781839624</v>
      </c>
      <c r="D31" s="11">
        <f t="shared" si="0"/>
        <v>0.15804344781839624</v>
      </c>
    </row>
    <row r="32" spans="1:4" x14ac:dyDescent="0.25">
      <c r="A32" s="10">
        <v>1998</v>
      </c>
      <c r="B32" s="11" t="s">
        <v>9</v>
      </c>
      <c r="C32" s="11">
        <v>0.21044466740221249</v>
      </c>
      <c r="D32" s="11">
        <f t="shared" si="0"/>
        <v>0.21044466740221249</v>
      </c>
    </row>
    <row r="33" spans="1:4" x14ac:dyDescent="0.25">
      <c r="A33" s="10">
        <v>1999</v>
      </c>
      <c r="B33" s="11" t="s">
        <v>9</v>
      </c>
      <c r="C33" s="11">
        <v>0.18679132016991251</v>
      </c>
      <c r="D33" s="11">
        <f t="shared" ref="D33:D38" si="1">SUM(B33,C33)</f>
        <v>0.18679132016991251</v>
      </c>
    </row>
    <row r="34" spans="1:4" x14ac:dyDescent="0.25">
      <c r="A34" s="10">
        <v>2000</v>
      </c>
      <c r="B34" s="11" t="s">
        <v>9</v>
      </c>
      <c r="C34" s="11">
        <v>0.13100736336911339</v>
      </c>
      <c r="D34" s="11">
        <f t="shared" si="1"/>
        <v>0.13100736336911339</v>
      </c>
    </row>
    <row r="35" spans="1:4" x14ac:dyDescent="0.25">
      <c r="A35" s="12">
        <v>2001</v>
      </c>
      <c r="B35" s="13" t="s">
        <v>9</v>
      </c>
      <c r="C35" s="13">
        <v>0.15385689940661609</v>
      </c>
      <c r="D35" s="13">
        <f t="shared" si="1"/>
        <v>0.15385689940661609</v>
      </c>
    </row>
    <row r="36" spans="1:4" x14ac:dyDescent="0.25">
      <c r="A36" s="12">
        <v>2002</v>
      </c>
      <c r="B36" s="13" t="s">
        <v>9</v>
      </c>
      <c r="C36" s="13">
        <v>0.1950169401001913</v>
      </c>
      <c r="D36" s="13">
        <f t="shared" si="1"/>
        <v>0.1950169401001913</v>
      </c>
    </row>
    <row r="37" spans="1:4" x14ac:dyDescent="0.25">
      <c r="A37" s="12">
        <v>2003</v>
      </c>
      <c r="B37" s="13" t="s">
        <v>9</v>
      </c>
      <c r="C37" s="13">
        <v>0.14672651706771478</v>
      </c>
      <c r="D37" s="13">
        <f t="shared" si="1"/>
        <v>0.14672651706771478</v>
      </c>
    </row>
    <row r="38" spans="1:4" x14ac:dyDescent="0.25">
      <c r="A38" s="12">
        <v>2004</v>
      </c>
      <c r="B38" s="13" t="s">
        <v>9</v>
      </c>
      <c r="C38" s="13">
        <v>0.13709759908120656</v>
      </c>
      <c r="D38" s="13">
        <f t="shared" si="1"/>
        <v>0.13709759908120656</v>
      </c>
    </row>
    <row r="39" spans="1:4" x14ac:dyDescent="0.25">
      <c r="A39" s="12">
        <v>2005</v>
      </c>
      <c r="B39" s="13" t="s">
        <v>9</v>
      </c>
      <c r="C39" s="13">
        <v>0.14135257785330935</v>
      </c>
      <c r="D39" s="13">
        <f t="shared" ref="D39:D44" si="2">SUM(B39,C39)</f>
        <v>0.14135257785330935</v>
      </c>
    </row>
    <row r="40" spans="1:4" x14ac:dyDescent="0.25">
      <c r="A40" s="10">
        <v>2006</v>
      </c>
      <c r="B40" s="11" t="s">
        <v>9</v>
      </c>
      <c r="C40" s="11">
        <v>0.17555251801552002</v>
      </c>
      <c r="D40" s="11">
        <f t="shared" si="2"/>
        <v>0.17555251801552002</v>
      </c>
    </row>
    <row r="41" spans="1:4" x14ac:dyDescent="0.25">
      <c r="A41" s="10">
        <v>2007</v>
      </c>
      <c r="B41" s="11" t="s">
        <v>9</v>
      </c>
      <c r="C41" s="11">
        <v>0.13283165086792581</v>
      </c>
      <c r="D41" s="11">
        <f t="shared" si="2"/>
        <v>0.13283165086792581</v>
      </c>
    </row>
    <row r="42" spans="1:4" x14ac:dyDescent="0.25">
      <c r="A42" s="10">
        <v>2008</v>
      </c>
      <c r="B42" s="11" t="s">
        <v>9</v>
      </c>
      <c r="C42" s="11">
        <v>0.22210797058826451</v>
      </c>
      <c r="D42" s="11">
        <f t="shared" si="2"/>
        <v>0.22210797058826451</v>
      </c>
    </row>
    <row r="43" spans="1:4" x14ac:dyDescent="0.25">
      <c r="A43" s="10">
        <v>2009</v>
      </c>
      <c r="B43" s="11" t="s">
        <v>9</v>
      </c>
      <c r="C43" s="11">
        <v>0.2288014107181929</v>
      </c>
      <c r="D43" s="11">
        <f t="shared" si="2"/>
        <v>0.2288014107181929</v>
      </c>
    </row>
    <row r="44" spans="1:4" x14ac:dyDescent="0.25">
      <c r="A44" s="10">
        <v>2010</v>
      </c>
      <c r="B44" s="11" t="s">
        <v>9</v>
      </c>
      <c r="C44" s="11">
        <v>0.31805008313482713</v>
      </c>
      <c r="D44" s="11">
        <f t="shared" si="2"/>
        <v>0.31805008313482713</v>
      </c>
    </row>
    <row r="45" spans="1:4" x14ac:dyDescent="0.25">
      <c r="A45" s="12">
        <v>2011</v>
      </c>
      <c r="B45" s="13" t="s">
        <v>9</v>
      </c>
      <c r="C45" s="13">
        <v>0.3530215585126058</v>
      </c>
      <c r="D45" s="13">
        <f t="shared" ref="D45:D50" si="3">SUM(B45,C45)</f>
        <v>0.3530215585126058</v>
      </c>
    </row>
    <row r="46" spans="1:4" x14ac:dyDescent="0.25">
      <c r="A46" s="12">
        <v>2012</v>
      </c>
      <c r="B46" s="13" t="s">
        <v>9</v>
      </c>
      <c r="C46" s="13">
        <v>0.35264108873263061</v>
      </c>
      <c r="D46" s="13">
        <f t="shared" si="3"/>
        <v>0.35264108873263061</v>
      </c>
    </row>
    <row r="47" spans="1:4" x14ac:dyDescent="0.25">
      <c r="A47" s="12">
        <v>2013</v>
      </c>
      <c r="B47" s="13" t="s">
        <v>9</v>
      </c>
      <c r="C47" s="13">
        <v>0.37207176257617997</v>
      </c>
      <c r="D47" s="13">
        <f t="shared" si="3"/>
        <v>0.37207176257617997</v>
      </c>
    </row>
    <row r="48" spans="1:4" x14ac:dyDescent="0.25">
      <c r="A48" s="12">
        <v>2014</v>
      </c>
      <c r="B48" s="13" t="s">
        <v>9</v>
      </c>
      <c r="C48" s="13">
        <v>0.41437673560477473</v>
      </c>
      <c r="D48" s="13">
        <f t="shared" si="3"/>
        <v>0.41437673560477473</v>
      </c>
    </row>
    <row r="49" spans="1:20" x14ac:dyDescent="0.25">
      <c r="A49" s="12">
        <v>2015</v>
      </c>
      <c r="B49" s="13" t="s">
        <v>9</v>
      </c>
      <c r="C49" s="13">
        <v>0.40605847578131521</v>
      </c>
      <c r="D49" s="13">
        <f t="shared" si="3"/>
        <v>0.40605847578131521</v>
      </c>
    </row>
    <row r="50" spans="1:20" x14ac:dyDescent="0.25">
      <c r="A50" s="16">
        <v>2016</v>
      </c>
      <c r="B50" s="17" t="s">
        <v>9</v>
      </c>
      <c r="C50" s="17">
        <v>0.3578903737270186</v>
      </c>
      <c r="D50" s="17">
        <f t="shared" si="3"/>
        <v>0.3578903737270186</v>
      </c>
    </row>
    <row r="51" spans="1:20" x14ac:dyDescent="0.25">
      <c r="A51" s="16">
        <v>2017</v>
      </c>
      <c r="B51" s="17" t="s">
        <v>9</v>
      </c>
      <c r="C51" s="17">
        <v>0.46345618544750999</v>
      </c>
      <c r="D51" s="17">
        <f>SUM(B51,C51)</f>
        <v>0.46345618544750999</v>
      </c>
      <c r="E51" s="6"/>
      <c r="F51" s="6"/>
      <c r="G51" s="6"/>
      <c r="H51" s="6"/>
      <c r="I51" s="6"/>
      <c r="J51" s="6"/>
      <c r="K51" s="6"/>
      <c r="L51" s="6"/>
      <c r="M51" s="6"/>
      <c r="N51" s="6"/>
      <c r="O51" s="6"/>
      <c r="P51" s="6"/>
      <c r="Q51" s="6"/>
      <c r="R51" s="6"/>
      <c r="S51" s="6"/>
      <c r="T51" s="6"/>
    </row>
    <row r="52" spans="1:20" x14ac:dyDescent="0.25">
      <c r="A52" s="16">
        <v>2018</v>
      </c>
      <c r="B52" s="17" t="s">
        <v>9</v>
      </c>
      <c r="C52" s="17">
        <v>0.4023806983774259</v>
      </c>
      <c r="D52" s="17">
        <f>SUM(B52,C52)</f>
        <v>0.4023806983774259</v>
      </c>
      <c r="E52" s="6"/>
      <c r="F52" s="6"/>
      <c r="G52" s="6"/>
      <c r="H52" s="6"/>
      <c r="I52" s="6"/>
      <c r="J52" s="6"/>
      <c r="K52" s="6"/>
      <c r="L52" s="6"/>
      <c r="M52" s="6"/>
      <c r="N52" s="6"/>
      <c r="O52" s="6"/>
      <c r="P52" s="6"/>
      <c r="Q52" s="6"/>
      <c r="R52" s="6"/>
      <c r="S52" s="6"/>
      <c r="T52" s="6"/>
    </row>
    <row r="53" spans="1:20" x14ac:dyDescent="0.25">
      <c r="A53" s="16">
        <v>2019</v>
      </c>
      <c r="B53" s="17" t="s">
        <v>9</v>
      </c>
      <c r="C53" s="17">
        <v>0.44779054828392972</v>
      </c>
      <c r="D53" s="17">
        <f>SUM(B53,C53)</f>
        <v>0.44779054828392972</v>
      </c>
      <c r="E53" s="6"/>
      <c r="F53" s="6"/>
      <c r="G53" s="6"/>
      <c r="H53" s="6"/>
      <c r="I53" s="6"/>
      <c r="J53" s="6"/>
      <c r="K53" s="6"/>
      <c r="L53" s="6"/>
      <c r="M53" s="6"/>
      <c r="N53" s="6"/>
      <c r="O53" s="6"/>
      <c r="P53" s="6"/>
      <c r="Q53" s="6"/>
      <c r="R53" s="6"/>
      <c r="S53" s="6"/>
      <c r="T53" s="6"/>
    </row>
    <row r="54" spans="1:20" x14ac:dyDescent="0.25">
      <c r="A54" s="16">
        <v>2020</v>
      </c>
      <c r="B54" s="17" t="s">
        <v>9</v>
      </c>
      <c r="C54" s="101">
        <v>0.45575262792498739</v>
      </c>
      <c r="D54" s="17">
        <f t="shared" ref="D54:D55" si="4">SUM(B54,C54)</f>
        <v>0.45575262792498739</v>
      </c>
      <c r="E54" s="6"/>
      <c r="F54" s="6"/>
      <c r="G54" s="6"/>
      <c r="H54" s="6"/>
      <c r="I54" s="6"/>
      <c r="J54" s="6"/>
      <c r="K54" s="6"/>
      <c r="L54" s="6"/>
      <c r="M54" s="6"/>
      <c r="N54" s="6"/>
      <c r="O54" s="6"/>
      <c r="P54" s="6"/>
      <c r="Q54" s="6"/>
      <c r="R54" s="6"/>
      <c r="S54" s="6"/>
      <c r="T54" s="6"/>
    </row>
    <row r="55" spans="1:20" ht="13.8" thickBot="1" x14ac:dyDescent="0.3">
      <c r="A55" s="93">
        <v>2021</v>
      </c>
      <c r="B55" s="95" t="s">
        <v>9</v>
      </c>
      <c r="C55" s="94">
        <v>0.42716965015948388</v>
      </c>
      <c r="D55" s="95">
        <f t="shared" si="4"/>
        <v>0.42716965015948388</v>
      </c>
      <c r="E55" s="6"/>
      <c r="F55" s="6"/>
      <c r="G55" s="6"/>
      <c r="H55" s="6"/>
      <c r="I55" s="6"/>
      <c r="J55" s="6"/>
      <c r="K55" s="6"/>
      <c r="L55" s="6"/>
      <c r="M55" s="6"/>
      <c r="N55" s="6"/>
      <c r="O55" s="6"/>
      <c r="P55" s="6"/>
      <c r="Q55" s="6"/>
      <c r="R55" s="6"/>
      <c r="S55" s="6"/>
      <c r="T55" s="6"/>
    </row>
    <row r="56" spans="1:20" ht="15" customHeight="1" thickTop="1" x14ac:dyDescent="0.25">
      <c r="A56" s="5" t="s">
        <v>12</v>
      </c>
      <c r="E56" s="6"/>
      <c r="F56" s="6"/>
      <c r="G56" s="6"/>
      <c r="H56" s="6"/>
      <c r="I56" s="6"/>
      <c r="J56" s="6"/>
      <c r="K56" s="6"/>
      <c r="L56" s="6"/>
      <c r="M56" s="6"/>
      <c r="N56" s="6"/>
      <c r="O56" s="6"/>
      <c r="P56" s="6"/>
      <c r="Q56" s="6"/>
      <c r="R56" s="6"/>
      <c r="S56" s="6"/>
      <c r="T56" s="6"/>
    </row>
    <row r="57" spans="1:20" x14ac:dyDescent="0.25">
      <c r="A57" s="5"/>
      <c r="H57" s="6"/>
      <c r="I57" s="6"/>
      <c r="J57" s="6"/>
      <c r="K57" s="6"/>
      <c r="L57" s="6"/>
      <c r="M57" s="6"/>
      <c r="N57" s="6"/>
      <c r="O57" s="6"/>
      <c r="P57" s="6"/>
      <c r="Q57" s="6"/>
      <c r="R57" s="6"/>
      <c r="S57" s="6"/>
      <c r="T57" s="6"/>
    </row>
    <row r="58" spans="1:20" ht="15" customHeight="1" x14ac:dyDescent="0.25">
      <c r="A58" s="5" t="s">
        <v>23</v>
      </c>
      <c r="H58" s="6"/>
      <c r="I58" s="6"/>
      <c r="J58" s="6"/>
      <c r="K58" s="6"/>
      <c r="L58" s="6"/>
      <c r="M58" s="6"/>
      <c r="N58" s="6"/>
      <c r="O58" s="6"/>
      <c r="P58" s="6"/>
      <c r="Q58" s="6"/>
      <c r="R58" s="6"/>
      <c r="S58" s="6"/>
      <c r="T58" s="6"/>
    </row>
    <row r="59" spans="1:20" x14ac:dyDescent="0.25">
      <c r="A59" s="5"/>
      <c r="H59" s="6"/>
      <c r="I59" s="6"/>
      <c r="J59" s="6"/>
      <c r="K59" s="6"/>
      <c r="L59" s="6"/>
      <c r="M59" s="6"/>
      <c r="N59" s="6"/>
      <c r="O59" s="6"/>
      <c r="P59" s="6"/>
      <c r="Q59" s="6"/>
      <c r="R59" s="6"/>
      <c r="S59" s="6"/>
      <c r="T59" s="6"/>
    </row>
    <row r="60" spans="1:20" ht="15" customHeight="1" x14ac:dyDescent="0.25">
      <c r="A60" s="5" t="s">
        <v>31</v>
      </c>
      <c r="H60" s="6"/>
      <c r="I60" s="6"/>
      <c r="J60" s="6"/>
      <c r="K60" s="6"/>
      <c r="L60" s="6"/>
      <c r="M60" s="6"/>
      <c r="N60" s="6"/>
      <c r="O60" s="6"/>
      <c r="P60" s="6"/>
      <c r="Q60" s="6"/>
      <c r="R60" s="6"/>
      <c r="S60" s="6"/>
      <c r="T60" s="6"/>
    </row>
    <row r="61" spans="1:20" x14ac:dyDescent="0.25">
      <c r="A61" s="5"/>
      <c r="H61" s="6"/>
      <c r="I61" s="6"/>
      <c r="J61" s="6"/>
      <c r="K61" s="6"/>
      <c r="L61" s="6"/>
      <c r="M61" s="6"/>
      <c r="N61" s="6"/>
      <c r="O61" s="6"/>
      <c r="P61" s="6"/>
      <c r="Q61" s="6"/>
      <c r="R61" s="6"/>
      <c r="S61" s="6"/>
      <c r="T61" s="6"/>
    </row>
    <row r="62" spans="1:20" x14ac:dyDescent="0.25">
      <c r="A62" s="5"/>
      <c r="H62" s="6"/>
      <c r="I62" s="6"/>
      <c r="J62" s="6"/>
      <c r="K62" s="6"/>
      <c r="L62" s="6"/>
      <c r="M62" s="6"/>
      <c r="N62" s="6"/>
      <c r="O62" s="6"/>
      <c r="P62" s="6"/>
      <c r="Q62" s="6"/>
      <c r="R62" s="6"/>
      <c r="S62" s="6"/>
      <c r="T62" s="6"/>
    </row>
    <row r="63" spans="1:20" x14ac:dyDescent="0.25">
      <c r="A63" s="5"/>
    </row>
  </sheetData>
  <phoneticPr fontId="4" type="noConversion"/>
  <printOptions horizontalCentered="1" verticalCentered="1"/>
  <pageMargins left="0.5" right="0.5" top="0.57999999999999996" bottom="0.52"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64"/>
  <sheetViews>
    <sheetView workbookViewId="0">
      <pane ySplit="4" topLeftCell="A5" activePane="bottomLeft" state="frozen"/>
      <selection activeCell="F29" sqref="F29"/>
      <selection pane="bottomLeft"/>
    </sheetView>
  </sheetViews>
  <sheetFormatPr defaultColWidth="12.6640625" defaultRowHeight="13.2" x14ac:dyDescent="0.25"/>
  <cols>
    <col min="1" max="1" width="12.6640625" style="6" customWidth="1"/>
    <col min="2" max="14" width="12.6640625" style="5" customWidth="1"/>
    <col min="15" max="16384" width="12.6640625" style="6"/>
  </cols>
  <sheetData>
    <row r="1" spans="1:10" ht="13.8" thickBot="1" x14ac:dyDescent="0.3">
      <c r="A1" s="4" t="s">
        <v>37</v>
      </c>
      <c r="B1" s="4"/>
      <c r="C1" s="4"/>
      <c r="D1" s="4"/>
      <c r="E1" s="4"/>
      <c r="F1" s="4"/>
      <c r="G1" s="4"/>
      <c r="H1" s="4"/>
      <c r="I1" s="4"/>
    </row>
    <row r="2" spans="1:10" ht="19.5" customHeight="1" thickTop="1" x14ac:dyDescent="0.25">
      <c r="A2" s="22" t="s">
        <v>3</v>
      </c>
      <c r="B2" s="23" t="s">
        <v>2</v>
      </c>
      <c r="C2" s="24" t="s">
        <v>0</v>
      </c>
      <c r="D2" s="32" t="s">
        <v>1</v>
      </c>
      <c r="E2" s="25"/>
      <c r="F2" s="25"/>
      <c r="G2" s="25"/>
      <c r="H2" s="25"/>
      <c r="I2" s="25"/>
      <c r="J2" s="108"/>
    </row>
    <row r="3" spans="1:10" ht="15" customHeight="1" x14ac:dyDescent="0.25">
      <c r="A3" s="26"/>
      <c r="B3" s="27"/>
      <c r="C3" s="28"/>
      <c r="D3" s="33" t="s">
        <v>2</v>
      </c>
      <c r="E3" s="34" t="s">
        <v>4</v>
      </c>
      <c r="F3" s="34" t="s">
        <v>5</v>
      </c>
      <c r="G3" s="33" t="s">
        <v>6</v>
      </c>
      <c r="H3" s="35" t="s">
        <v>7</v>
      </c>
      <c r="I3" s="35" t="s">
        <v>15</v>
      </c>
      <c r="J3" s="108"/>
    </row>
    <row r="4" spans="1:10" x14ac:dyDescent="0.25">
      <c r="A4" s="9"/>
      <c r="B4" s="20" t="s">
        <v>36</v>
      </c>
      <c r="C4" s="21"/>
      <c r="D4" s="21"/>
      <c r="E4" s="21"/>
      <c r="F4" s="21"/>
      <c r="G4" s="21"/>
      <c r="H4" s="21"/>
      <c r="I4" s="21"/>
      <c r="J4" s="108"/>
    </row>
    <row r="5" spans="1:10" x14ac:dyDescent="0.25">
      <c r="A5" s="10">
        <v>1970</v>
      </c>
      <c r="B5" s="11">
        <f t="shared" ref="B5:B33" si="0">SUM(C5,D5)</f>
        <v>238.00089041718161</v>
      </c>
      <c r="C5" s="11">
        <f>SUM(Citrus!B4,Noncitrus!C5)</f>
        <v>100.60280097918178</v>
      </c>
      <c r="D5" s="11">
        <f>SUM(Citrus!C4,Noncitrus!D5)</f>
        <v>137.39808943799983</v>
      </c>
      <c r="E5" s="11">
        <f>Noncitrus!E5</f>
        <v>26.191039394957425</v>
      </c>
      <c r="F5" s="11">
        <f>SUM(Noncitrus!F5,Citrus!C4)</f>
        <v>96.721430233450747</v>
      </c>
      <c r="G5" s="11">
        <f>Noncitrus!G5</f>
        <v>3.8768824493299263</v>
      </c>
      <c r="H5" s="11">
        <f>Noncitrus!H5</f>
        <v>9.9548736076347399</v>
      </c>
      <c r="I5" s="11">
        <f>Noncitrus!I5</f>
        <v>0.65386375262698049</v>
      </c>
    </row>
    <row r="6" spans="1:10" x14ac:dyDescent="0.25">
      <c r="A6" s="12">
        <v>1971</v>
      </c>
      <c r="B6" s="13">
        <f t="shared" si="0"/>
        <v>242.40024905478339</v>
      </c>
      <c r="C6" s="13">
        <f>Citrus!B5+Noncitrus!C6</f>
        <v>100.8255272303039</v>
      </c>
      <c r="D6" s="13">
        <f>SUM(Citrus!C5,Noncitrus!D6)</f>
        <v>141.57472182447947</v>
      </c>
      <c r="E6" s="13">
        <f>Noncitrus!E6</f>
        <v>26.546212694122502</v>
      </c>
      <c r="F6" s="13">
        <f>SUM(Noncitrus!F6,Citrus!C5)</f>
        <v>100.45700307798124</v>
      </c>
      <c r="G6" s="13">
        <f>Noncitrus!G6</f>
        <v>3.9749495572110316</v>
      </c>
      <c r="H6" s="13">
        <f>Noncitrus!H6</f>
        <v>9.959163413495066</v>
      </c>
      <c r="I6" s="13">
        <f>Noncitrus!I6</f>
        <v>0.63739308166962116</v>
      </c>
    </row>
    <row r="7" spans="1:10" x14ac:dyDescent="0.25">
      <c r="A7" s="12">
        <v>1972</v>
      </c>
      <c r="B7" s="13">
        <f t="shared" si="0"/>
        <v>232.04751578001361</v>
      </c>
      <c r="C7" s="13">
        <f>Citrus!B6+Noncitrus!C7</f>
        <v>94.354651568044233</v>
      </c>
      <c r="D7" s="13">
        <f>SUM(Citrus!C6,Noncitrus!D7)</f>
        <v>137.69286421196938</v>
      </c>
      <c r="E7" s="13">
        <f>Noncitrus!E7</f>
        <v>24.16588976858079</v>
      </c>
      <c r="F7" s="13">
        <f>SUM(Noncitrus!F7,Citrus!C6)</f>
        <v>101.67819798559375</v>
      </c>
      <c r="G7" s="13">
        <f>Noncitrus!G7</f>
        <v>3.9595447269123758</v>
      </c>
      <c r="H7" s="13">
        <f>Noncitrus!H7</f>
        <v>7.2377768468854446</v>
      </c>
      <c r="I7" s="13">
        <f>Noncitrus!I7</f>
        <v>0.65145488399699403</v>
      </c>
    </row>
    <row r="8" spans="1:10" x14ac:dyDescent="0.25">
      <c r="A8" s="12">
        <v>1973</v>
      </c>
      <c r="B8" s="13">
        <f t="shared" si="0"/>
        <v>236.00599541889261</v>
      </c>
      <c r="C8" s="13">
        <f>Citrus!B7+Noncitrus!C8</f>
        <v>96.666287750294131</v>
      </c>
      <c r="D8" s="13">
        <f>SUM(Citrus!C7,Noncitrus!D8)</f>
        <v>139.33970766859846</v>
      </c>
      <c r="E8" s="13">
        <f>Noncitrus!E8</f>
        <v>24.491035343677961</v>
      </c>
      <c r="F8" s="13">
        <f>SUM(Noncitrus!F8,Citrus!C7)</f>
        <v>99.985272921542375</v>
      </c>
      <c r="G8" s="13">
        <f>Noncitrus!G8</f>
        <v>4.0504782713334508</v>
      </c>
      <c r="H8" s="13">
        <f>Noncitrus!H8</f>
        <v>10.208138801547225</v>
      </c>
      <c r="I8" s="13">
        <f>Noncitrus!I8</f>
        <v>0.60478233049742869</v>
      </c>
    </row>
    <row r="9" spans="1:10" x14ac:dyDescent="0.25">
      <c r="A9" s="12">
        <v>1974</v>
      </c>
      <c r="B9" s="13">
        <f t="shared" si="0"/>
        <v>235.83127091667953</v>
      </c>
      <c r="C9" s="13">
        <f>Citrus!B8+Noncitrus!C9</f>
        <v>96.074361786391222</v>
      </c>
      <c r="D9" s="13">
        <f>SUM(Citrus!C8,Noncitrus!D9)</f>
        <v>139.75690913028831</v>
      </c>
      <c r="E9" s="13">
        <f>Noncitrus!E9</f>
        <v>24.026834610761888</v>
      </c>
      <c r="F9" s="13">
        <f>SUM(Noncitrus!F9,Citrus!C8)</f>
        <v>101.81489301963181</v>
      </c>
      <c r="G9" s="13">
        <f>Noncitrus!G9</f>
        <v>3.255521991639156</v>
      </c>
      <c r="H9" s="13">
        <f>Noncitrus!H9</f>
        <v>9.7011375388004364</v>
      </c>
      <c r="I9" s="13">
        <f>Noncitrus!I9</f>
        <v>0.95852196945503731</v>
      </c>
    </row>
    <row r="10" spans="1:10" x14ac:dyDescent="0.25">
      <c r="A10" s="12">
        <v>1975</v>
      </c>
      <c r="B10" s="13">
        <f t="shared" si="0"/>
        <v>252.47569855565766</v>
      </c>
      <c r="C10" s="13">
        <f>Citrus!B9+Noncitrus!C10</f>
        <v>101.28542873228602</v>
      </c>
      <c r="D10" s="13">
        <f>SUM(Citrus!C9,Noncitrus!D10)</f>
        <v>151.19026982337164</v>
      </c>
      <c r="E10" s="13">
        <f>Noncitrus!E10</f>
        <v>23.522694316664328</v>
      </c>
      <c r="F10" s="13">
        <f>SUM(Noncitrus!F10,Citrus!C9)</f>
        <v>113.91476303159826</v>
      </c>
      <c r="G10" s="13">
        <f>Noncitrus!G10</f>
        <v>3.0425618017066944</v>
      </c>
      <c r="H10" s="13">
        <f>Noncitrus!H10</f>
        <v>10.285928449060599</v>
      </c>
      <c r="I10" s="13">
        <f>Noncitrus!I10</f>
        <v>0.42432222434176547</v>
      </c>
    </row>
    <row r="11" spans="1:10" x14ac:dyDescent="0.25">
      <c r="A11" s="10">
        <v>1976</v>
      </c>
      <c r="B11" s="11">
        <f t="shared" si="0"/>
        <v>258.07444002198827</v>
      </c>
      <c r="C11" s="11">
        <f>Citrus!B10+Noncitrus!C11</f>
        <v>101.91816252931378</v>
      </c>
      <c r="D11" s="11">
        <f>SUM(Citrus!C10,Noncitrus!D11)</f>
        <v>156.15627749267452</v>
      </c>
      <c r="E11" s="11">
        <f>Noncitrus!E11</f>
        <v>23.363546031217084</v>
      </c>
      <c r="F11" s="11">
        <f>SUM(Noncitrus!F11,Citrus!C10)</f>
        <v>115.5363623200704</v>
      </c>
      <c r="G11" s="11">
        <f>Noncitrus!G11</f>
        <v>3.37646387047951</v>
      </c>
      <c r="H11" s="11">
        <f>Noncitrus!H11</f>
        <v>13.546410717831693</v>
      </c>
      <c r="I11" s="11">
        <f>Noncitrus!I11</f>
        <v>0.33349455307584241</v>
      </c>
    </row>
    <row r="12" spans="1:10" x14ac:dyDescent="0.25">
      <c r="A12" s="10">
        <v>1977</v>
      </c>
      <c r="B12" s="11">
        <f t="shared" si="0"/>
        <v>268.94935984082417</v>
      </c>
      <c r="C12" s="11">
        <f>Citrus!B11+Noncitrus!C12</f>
        <v>99.564031866455565</v>
      </c>
      <c r="D12" s="11">
        <f>SUM(Citrus!C11,Noncitrus!D12)</f>
        <v>169.38532797436861</v>
      </c>
      <c r="E12" s="11">
        <f>Noncitrus!E12</f>
        <v>24.406852420862855</v>
      </c>
      <c r="F12" s="11">
        <f>SUM(Noncitrus!F12,Citrus!C11)</f>
        <v>131.1675311745484</v>
      </c>
      <c r="G12" s="11">
        <f>Noncitrus!G12</f>
        <v>3.3166959530328426</v>
      </c>
      <c r="H12" s="11">
        <f>Noncitrus!H12</f>
        <v>9.9426444857660066</v>
      </c>
      <c r="I12" s="11">
        <f>Noncitrus!I12</f>
        <v>0.55160394015850056</v>
      </c>
    </row>
    <row r="13" spans="1:10" x14ac:dyDescent="0.25">
      <c r="A13" s="10">
        <v>1978</v>
      </c>
      <c r="B13" s="11">
        <f t="shared" si="0"/>
        <v>260.26344071248332</v>
      </c>
      <c r="C13" s="11">
        <f>Citrus!B12+Noncitrus!C13</f>
        <v>103.63777547026461</v>
      </c>
      <c r="D13" s="11">
        <f>SUM(Citrus!C12,Noncitrus!D13)</f>
        <v>156.6256652422187</v>
      </c>
      <c r="E13" s="11">
        <f>Noncitrus!E13</f>
        <v>24.05047016366262</v>
      </c>
      <c r="F13" s="11">
        <f>SUM(Noncitrus!F13,Citrus!C12)</f>
        <v>119.37074519377002</v>
      </c>
      <c r="G13" s="11">
        <f>Noncitrus!G13</f>
        <v>3.7244684053283019</v>
      </c>
      <c r="H13" s="11">
        <f>Noncitrus!H13</f>
        <v>8.6383590988042585</v>
      </c>
      <c r="I13" s="11">
        <f>Noncitrus!I13</f>
        <v>0.84162238065352168</v>
      </c>
    </row>
    <row r="14" spans="1:10" x14ac:dyDescent="0.25">
      <c r="A14" s="10">
        <v>1979</v>
      </c>
      <c r="B14" s="11">
        <f t="shared" si="0"/>
        <v>251.22990028135393</v>
      </c>
      <c r="C14" s="11">
        <f>Citrus!B13+Noncitrus!C14</f>
        <v>99.909582164972946</v>
      </c>
      <c r="D14" s="11">
        <f>SUM(Citrus!C13,Noncitrus!D14)</f>
        <v>151.320318116381</v>
      </c>
      <c r="E14" s="11">
        <f>Noncitrus!E14</f>
        <v>25.03323372020191</v>
      </c>
      <c r="F14" s="11">
        <f>SUM(Noncitrus!F14,Citrus!C13)</f>
        <v>112.53376591921881</v>
      </c>
      <c r="G14" s="11">
        <f>Noncitrus!G14</f>
        <v>3.0640252382750885</v>
      </c>
      <c r="H14" s="11">
        <f>Noncitrus!H14</f>
        <v>10.10947951166222</v>
      </c>
      <c r="I14" s="11">
        <f>Noncitrus!I14</f>
        <v>0.57981372702298262</v>
      </c>
    </row>
    <row r="15" spans="1:10" x14ac:dyDescent="0.25">
      <c r="A15" s="10">
        <v>1980</v>
      </c>
      <c r="B15" s="11">
        <f t="shared" si="0"/>
        <v>265.26429998738411</v>
      </c>
      <c r="C15" s="11">
        <f>Citrus!B14+Noncitrus!C15</f>
        <v>106.37385839302573</v>
      </c>
      <c r="D15" s="11">
        <f>SUM(Citrus!C14,Noncitrus!D15)</f>
        <v>158.89044159435835</v>
      </c>
      <c r="E15" s="11">
        <f>Noncitrus!E15</f>
        <v>23.836212571872537</v>
      </c>
      <c r="F15" s="11">
        <f>SUM(Noncitrus!F15,Citrus!C14)</f>
        <v>119.70094394200042</v>
      </c>
      <c r="G15" s="11">
        <f>Noncitrus!G15</f>
        <v>3.3138204684577084</v>
      </c>
      <c r="H15" s="11">
        <f>Noncitrus!H15</f>
        <v>11.311713354581258</v>
      </c>
      <c r="I15" s="11">
        <f>Noncitrus!I15</f>
        <v>0.72775125744642333</v>
      </c>
    </row>
    <row r="16" spans="1:10" x14ac:dyDescent="0.25">
      <c r="A16" s="12">
        <v>1981</v>
      </c>
      <c r="B16" s="13">
        <f t="shared" si="0"/>
        <v>261.85407903047241</v>
      </c>
      <c r="C16" s="13">
        <f>Citrus!B15+Noncitrus!C16</f>
        <v>103.36622166331297</v>
      </c>
      <c r="D16" s="13">
        <f>SUM(Citrus!C15,Noncitrus!D16)</f>
        <v>158.48785736715945</v>
      </c>
      <c r="E16" s="13">
        <f>Noncitrus!E16</f>
        <v>20.747332553706052</v>
      </c>
      <c r="F16" s="13">
        <f>SUM(Noncitrus!F16,Citrus!C15)</f>
        <v>124.64389754590711</v>
      </c>
      <c r="G16" s="13">
        <f>Noncitrus!G16</f>
        <v>3.0299523407808109</v>
      </c>
      <c r="H16" s="13">
        <f>Noncitrus!H16</f>
        <v>9.6857841140091292</v>
      </c>
      <c r="I16" s="13">
        <f>Noncitrus!I16</f>
        <v>0.38089081275634779</v>
      </c>
    </row>
    <row r="17" spans="1:9" x14ac:dyDescent="0.25">
      <c r="A17" s="12">
        <v>1982</v>
      </c>
      <c r="B17" s="13">
        <f t="shared" si="0"/>
        <v>263.70006637900474</v>
      </c>
      <c r="C17" s="13">
        <f>Citrus!B16+Noncitrus!C17</f>
        <v>107.93365998003949</v>
      </c>
      <c r="D17" s="13">
        <f>SUM(Citrus!C16,Noncitrus!D17)</f>
        <v>155.76640639896522</v>
      </c>
      <c r="E17" s="13">
        <f>Noncitrus!E17</f>
        <v>22.061847839015229</v>
      </c>
      <c r="F17" s="13">
        <f>SUM(Noncitrus!F17,Citrus!C16)</f>
        <v>117.8428056625558</v>
      </c>
      <c r="G17" s="13">
        <f>Noncitrus!G17</f>
        <v>3.275652660774889</v>
      </c>
      <c r="H17" s="13">
        <f>Noncitrus!H17</f>
        <v>12.082546374958163</v>
      </c>
      <c r="I17" s="13">
        <f>Noncitrus!I17</f>
        <v>0.50355386166112215</v>
      </c>
    </row>
    <row r="18" spans="1:9" x14ac:dyDescent="0.25">
      <c r="A18" s="12">
        <v>1983</v>
      </c>
      <c r="B18" s="13">
        <f t="shared" si="0"/>
        <v>280.08936770205861</v>
      </c>
      <c r="C18" s="13">
        <f>Citrus!B17+Noncitrus!C18</f>
        <v>110.34791257725649</v>
      </c>
      <c r="D18" s="13">
        <f>SUM(Citrus!C17,Noncitrus!D18)</f>
        <v>169.74145512480212</v>
      </c>
      <c r="E18" s="13">
        <f>Noncitrus!E18</f>
        <v>20.105464328149399</v>
      </c>
      <c r="F18" s="13">
        <f>SUM(Noncitrus!F18,Citrus!C17)</f>
        <v>134.16350282192892</v>
      </c>
      <c r="G18" s="13">
        <f>Noncitrus!G18</f>
        <v>3.2736511499869838</v>
      </c>
      <c r="H18" s="13">
        <f>Noncitrus!H18</f>
        <v>11.789959822139542</v>
      </c>
      <c r="I18" s="13">
        <f>Noncitrus!I18</f>
        <v>0.40887700259726906</v>
      </c>
    </row>
    <row r="19" spans="1:9" x14ac:dyDescent="0.25">
      <c r="A19" s="12">
        <v>1984</v>
      </c>
      <c r="B19" s="13">
        <f t="shared" si="0"/>
        <v>267.0361164299681</v>
      </c>
      <c r="C19" s="13">
        <f>Citrus!B18+Noncitrus!C19</f>
        <v>112.43414532510178</v>
      </c>
      <c r="D19" s="13">
        <f>SUM(Citrus!C18,Noncitrus!D19)</f>
        <v>154.60197110486632</v>
      </c>
      <c r="E19" s="13">
        <f>Noncitrus!E19</f>
        <v>19.704835711096404</v>
      </c>
      <c r="F19" s="13">
        <f>SUM(Noncitrus!F19,Citrus!C18)</f>
        <v>118.2414923894968</v>
      </c>
      <c r="G19" s="13">
        <f>Noncitrus!G19</f>
        <v>3.4164099548123952</v>
      </c>
      <c r="H19" s="13">
        <f>Noncitrus!H19</f>
        <v>12.80462591646585</v>
      </c>
      <c r="I19" s="13">
        <f>Noncitrus!I19</f>
        <v>0.43460713299488074</v>
      </c>
    </row>
    <row r="20" spans="1:9" x14ac:dyDescent="0.25">
      <c r="A20" s="12">
        <v>1985</v>
      </c>
      <c r="B20" s="13">
        <f t="shared" si="0"/>
        <v>270.70018100585287</v>
      </c>
      <c r="C20" s="13">
        <f>Citrus!B19+Noncitrus!C20</f>
        <v>110.66598839523138</v>
      </c>
      <c r="D20" s="13">
        <f>SUM(Citrus!C19,Noncitrus!D20)</f>
        <v>160.03419261062152</v>
      </c>
      <c r="E20" s="13">
        <f>Noncitrus!E20</f>
        <v>20.865182251182663</v>
      </c>
      <c r="F20" s="13">
        <f>SUM(Noncitrus!F20,Citrus!C19)</f>
        <v>122.47536975609505</v>
      </c>
      <c r="G20" s="13">
        <f>Noncitrus!G20</f>
        <v>3.4958018333850531</v>
      </c>
      <c r="H20" s="13">
        <f>Noncitrus!H20</f>
        <v>12.886638945140259</v>
      </c>
      <c r="I20" s="13">
        <f>Noncitrus!I20</f>
        <v>0.31119982481850189</v>
      </c>
    </row>
    <row r="21" spans="1:9" x14ac:dyDescent="0.25">
      <c r="A21" s="10">
        <v>1986</v>
      </c>
      <c r="B21" s="11">
        <f t="shared" si="0"/>
        <v>279.146152069697</v>
      </c>
      <c r="C21" s="11">
        <f>Citrus!B20+Noncitrus!C21</f>
        <v>118.66022772850535</v>
      </c>
      <c r="D21" s="11">
        <f>SUM(Citrus!C20,Noncitrus!D21)</f>
        <v>160.48592434119166</v>
      </c>
      <c r="E21" s="11">
        <f>Noncitrus!E21</f>
        <v>21.122299200281713</v>
      </c>
      <c r="F21" s="11">
        <f>SUM(Noncitrus!F21,Citrus!C20)</f>
        <v>123.36511152199465</v>
      </c>
      <c r="G21" s="11">
        <f>Noncitrus!G21</f>
        <v>4.0498188721426462</v>
      </c>
      <c r="H21" s="11">
        <f>Noncitrus!H21</f>
        <v>11.569372602538451</v>
      </c>
      <c r="I21" s="11">
        <f>Noncitrus!I21</f>
        <v>0.37932214423421995</v>
      </c>
    </row>
    <row r="22" spans="1:9" x14ac:dyDescent="0.25">
      <c r="A22" s="10">
        <v>1987</v>
      </c>
      <c r="B22" s="11">
        <f t="shared" si="0"/>
        <v>276.57477327478415</v>
      </c>
      <c r="C22" s="11">
        <f>Citrus!B21+Noncitrus!C22</f>
        <v>121.3296170349084</v>
      </c>
      <c r="D22" s="11">
        <f>SUM(Citrus!C21,Noncitrus!D22)</f>
        <v>155.24515623987577</v>
      </c>
      <c r="E22" s="11">
        <f>Noncitrus!E22</f>
        <v>20.97180320978245</v>
      </c>
      <c r="F22" s="11">
        <f>SUM(Noncitrus!F22,Citrus!C21)</f>
        <v>117.66815658782585</v>
      </c>
      <c r="G22" s="11">
        <f>Noncitrus!G22</f>
        <v>4.150077639577602</v>
      </c>
      <c r="H22" s="11">
        <f>Noncitrus!H22</f>
        <v>12.150301279611432</v>
      </c>
      <c r="I22" s="11">
        <f>Noncitrus!I22</f>
        <v>0.30481752307845023</v>
      </c>
    </row>
    <row r="23" spans="1:9" x14ac:dyDescent="0.25">
      <c r="A23" s="10">
        <v>1988</v>
      </c>
      <c r="B23" s="11">
        <f t="shared" si="0"/>
        <v>267.31286187706928</v>
      </c>
      <c r="C23" s="11">
        <f>Citrus!B22+Noncitrus!C23</f>
        <v>121.46904072148664</v>
      </c>
      <c r="D23" s="11">
        <f>SUM(Citrus!C22,Noncitrus!D23)</f>
        <v>145.84382115558265</v>
      </c>
      <c r="E23" s="11">
        <f>Noncitrus!E23</f>
        <v>20.766053510628744</v>
      </c>
      <c r="F23" s="11">
        <f>SUM(Noncitrus!F23,Citrus!C22)</f>
        <v>105.6546954282356</v>
      </c>
      <c r="G23" s="11">
        <f>Noncitrus!G23</f>
        <v>4.1055311271278798</v>
      </c>
      <c r="H23" s="11">
        <f>Noncitrus!H23</f>
        <v>15.044159145914463</v>
      </c>
      <c r="I23" s="11">
        <f>Noncitrus!I23</f>
        <v>0.27338194367594199</v>
      </c>
    </row>
    <row r="24" spans="1:9" x14ac:dyDescent="0.25">
      <c r="A24" s="10">
        <v>1989</v>
      </c>
      <c r="B24" s="11">
        <f t="shared" si="0"/>
        <v>273.7911582411877</v>
      </c>
      <c r="C24" s="11">
        <f>Citrus!B23+Noncitrus!C24</f>
        <v>123.03834601498463</v>
      </c>
      <c r="D24" s="11">
        <f>SUM(Citrus!C23,Noncitrus!D24)</f>
        <v>150.75281222620308</v>
      </c>
      <c r="E24" s="11">
        <f>Noncitrus!E24</f>
        <v>21.177570562020719</v>
      </c>
      <c r="F24" s="11">
        <f>SUM(Noncitrus!F24,Citrus!C23)</f>
        <v>111.39371277286162</v>
      </c>
      <c r="G24" s="11">
        <f>Noncitrus!G24</f>
        <v>4.607815933643173</v>
      </c>
      <c r="H24" s="11">
        <f>Noncitrus!H24</f>
        <v>13.343434836941976</v>
      </c>
      <c r="I24" s="11">
        <f>Noncitrus!I24</f>
        <v>0.23027812073559037</v>
      </c>
    </row>
    <row r="25" spans="1:9" x14ac:dyDescent="0.25">
      <c r="A25" s="10">
        <v>1990</v>
      </c>
      <c r="B25" s="11">
        <f t="shared" si="0"/>
        <v>270.75620255128825</v>
      </c>
      <c r="C25" s="11">
        <f>Citrus!B24+Noncitrus!C25</f>
        <v>117.12564700144817</v>
      </c>
      <c r="D25" s="11">
        <f>SUM(Citrus!C24,Noncitrus!D25)</f>
        <v>153.6305555498401</v>
      </c>
      <c r="E25" s="11">
        <f>Noncitrus!E25</f>
        <v>21.050073760886825</v>
      </c>
      <c r="F25" s="11">
        <f>SUM(Noncitrus!F25,Citrus!C24)</f>
        <v>115.77027364842147</v>
      </c>
      <c r="G25" s="11">
        <f>Noncitrus!G25</f>
        <v>4.3077192016249501</v>
      </c>
      <c r="H25" s="11">
        <f>Noncitrus!H25</f>
        <v>12.20489263231832</v>
      </c>
      <c r="I25" s="11">
        <f>Noncitrus!I25</f>
        <v>0.29759630658854097</v>
      </c>
    </row>
    <row r="26" spans="1:9" x14ac:dyDescent="0.25">
      <c r="A26" s="12">
        <v>1991</v>
      </c>
      <c r="B26" s="13">
        <f t="shared" si="0"/>
        <v>268.81295708879463</v>
      </c>
      <c r="C26" s="13">
        <f>Citrus!B25+Noncitrus!C26</f>
        <v>113.03019126420629</v>
      </c>
      <c r="D26" s="13">
        <f>SUM(Citrus!C25,Noncitrus!D26)</f>
        <v>155.78276582458832</v>
      </c>
      <c r="E26" s="13">
        <f>Noncitrus!E26</f>
        <v>19.78941846257932</v>
      </c>
      <c r="F26" s="13">
        <f>SUM(Noncitrus!F26,Citrus!C25)</f>
        <v>118.93646989118631</v>
      </c>
      <c r="G26" s="13">
        <f>Noncitrus!G26</f>
        <v>4.2717314953745369</v>
      </c>
      <c r="H26" s="13">
        <f>Noncitrus!H26</f>
        <v>12.390130710787924</v>
      </c>
      <c r="I26" s="13">
        <f>Noncitrus!I26</f>
        <v>0.39501526466022729</v>
      </c>
    </row>
    <row r="27" spans="1:9" x14ac:dyDescent="0.25">
      <c r="A27" s="12">
        <v>1992</v>
      </c>
      <c r="B27" s="13">
        <f t="shared" si="0"/>
        <v>269.80099042507936</v>
      </c>
      <c r="C27" s="13">
        <f>Citrus!B26+Noncitrus!C27</f>
        <v>124.28442013620761</v>
      </c>
      <c r="D27" s="13">
        <f>SUM(Citrus!C26,Noncitrus!D27)</f>
        <v>145.51657028887178</v>
      </c>
      <c r="E27" s="13">
        <f>Noncitrus!E27</f>
        <v>22.810874562264758</v>
      </c>
      <c r="F27" s="13">
        <f>SUM(Noncitrus!F27,Citrus!C26)</f>
        <v>106.94011512473108</v>
      </c>
      <c r="G27" s="13">
        <f>Noncitrus!G27</f>
        <v>4.2624591478804534</v>
      </c>
      <c r="H27" s="13">
        <f>Noncitrus!H27</f>
        <v>10.894220688363488</v>
      </c>
      <c r="I27" s="13">
        <f>Noncitrus!I27</f>
        <v>0.60890076563197948</v>
      </c>
    </row>
    <row r="28" spans="1:9" x14ac:dyDescent="0.25">
      <c r="A28" s="12">
        <v>1993</v>
      </c>
      <c r="B28" s="13">
        <f t="shared" si="0"/>
        <v>283.31120990606036</v>
      </c>
      <c r="C28" s="13">
        <f>Citrus!B27+Noncitrus!C28</f>
        <v>123.2968075999808</v>
      </c>
      <c r="D28" s="13">
        <f>SUM(Citrus!C27,Noncitrus!D28)</f>
        <v>160.01440230607957</v>
      </c>
      <c r="E28" s="13">
        <f>Noncitrus!E28</f>
        <v>20.620213280127786</v>
      </c>
      <c r="F28" s="13">
        <f>SUM(Noncitrus!F28,Citrus!C27)</f>
        <v>122.06154914907798</v>
      </c>
      <c r="G28" s="13">
        <f>Noncitrus!G28</f>
        <v>4.3240855078327796</v>
      </c>
      <c r="H28" s="13">
        <f>Noncitrus!H28</f>
        <v>12.679961789048082</v>
      </c>
      <c r="I28" s="13">
        <f>Noncitrus!I28</f>
        <v>0.32859257999296426</v>
      </c>
    </row>
    <row r="29" spans="1:9" x14ac:dyDescent="0.25">
      <c r="A29" s="12">
        <v>1994</v>
      </c>
      <c r="B29" s="13">
        <f t="shared" si="0"/>
        <v>287.96284200244054</v>
      </c>
      <c r="C29" s="13">
        <f>Citrus!B28+Noncitrus!C29</f>
        <v>125.3284179371507</v>
      </c>
      <c r="D29" s="13">
        <f>SUM(Citrus!C28,Noncitrus!D29)</f>
        <v>162.63442406528981</v>
      </c>
      <c r="E29" s="13">
        <f>Noncitrus!E29</f>
        <v>20.762869904889197</v>
      </c>
      <c r="F29" s="13">
        <f>SUM(Noncitrus!F29,Citrus!C28)</f>
        <v>124.02197862235386</v>
      </c>
      <c r="G29" s="13">
        <f>Noncitrus!G29</f>
        <v>4.4923931408606546</v>
      </c>
      <c r="H29" s="13">
        <f>Noncitrus!H29</f>
        <v>12.848246428432377</v>
      </c>
      <c r="I29" s="13">
        <f>Noncitrus!I29</f>
        <v>0.50893596875369873</v>
      </c>
    </row>
    <row r="30" spans="1:9" x14ac:dyDescent="0.25">
      <c r="A30" s="12">
        <v>1995</v>
      </c>
      <c r="B30" s="13">
        <f t="shared" si="0"/>
        <v>274.97827760363231</v>
      </c>
      <c r="C30" s="13">
        <f>Citrus!B29+Noncitrus!C30</f>
        <v>123.40256297808921</v>
      </c>
      <c r="D30" s="13">
        <f>SUM(Citrus!C29,Noncitrus!D30)</f>
        <v>151.5757146255431</v>
      </c>
      <c r="E30" s="13">
        <f>Noncitrus!E30</f>
        <v>17.341058933498939</v>
      </c>
      <c r="F30" s="13">
        <f>SUM(Noncitrus!F30,Citrus!C29)</f>
        <v>116.39237713504426</v>
      </c>
      <c r="G30" s="13">
        <f>Noncitrus!G30</f>
        <v>4.7431221753621262</v>
      </c>
      <c r="H30" s="13">
        <f>Noncitrus!H30</f>
        <v>12.804488326522389</v>
      </c>
      <c r="I30" s="13">
        <f>Noncitrus!I30</f>
        <v>0.29466805511537708</v>
      </c>
    </row>
    <row r="31" spans="1:9" x14ac:dyDescent="0.25">
      <c r="A31" s="10">
        <v>1996</v>
      </c>
      <c r="B31" s="11">
        <f t="shared" si="0"/>
        <v>286.50740301573097</v>
      </c>
      <c r="C31" s="11">
        <f>Citrus!B30+Noncitrus!C31</f>
        <v>126.65438081506549</v>
      </c>
      <c r="D31" s="11">
        <f>SUM(Citrus!C30,Noncitrus!D31)</f>
        <v>159.85302220066549</v>
      </c>
      <c r="E31" s="11">
        <f>Noncitrus!E31</f>
        <v>18.585542673967698</v>
      </c>
      <c r="F31" s="11">
        <f>SUM(Noncitrus!F31,Citrus!C30)</f>
        <v>125.4298665057113</v>
      </c>
      <c r="G31" s="11">
        <f>Noncitrus!G31</f>
        <v>4.3543138013482423</v>
      </c>
      <c r="H31" s="11">
        <f>Noncitrus!H31</f>
        <v>11.25469667853268</v>
      </c>
      <c r="I31" s="11">
        <f>Noncitrus!I31</f>
        <v>0.2286025411055711</v>
      </c>
    </row>
    <row r="32" spans="1:9" x14ac:dyDescent="0.25">
      <c r="A32" s="10">
        <v>1997</v>
      </c>
      <c r="B32" s="11">
        <f t="shared" si="0"/>
        <v>286.66493188407685</v>
      </c>
      <c r="C32" s="11">
        <f>Citrus!B31+Noncitrus!C32</f>
        <v>130.23062421615958</v>
      </c>
      <c r="D32" s="11">
        <f>SUM(Citrus!C31,Noncitrus!D32)</f>
        <v>156.43430766791727</v>
      </c>
      <c r="E32" s="11">
        <f>Noncitrus!E32</f>
        <v>20.101598978838386</v>
      </c>
      <c r="F32" s="11">
        <f>SUM(Noncitrus!F32,Citrus!C31)</f>
        <v>120.57631744848987</v>
      </c>
      <c r="G32" s="11">
        <f>Noncitrus!G32</f>
        <v>4.3805612928755426</v>
      </c>
      <c r="H32" s="11">
        <f>Noncitrus!H32</f>
        <v>10.712872990166279</v>
      </c>
      <c r="I32" s="11">
        <f>Noncitrus!I32</f>
        <v>0.66295695754716977</v>
      </c>
    </row>
    <row r="33" spans="1:9" x14ac:dyDescent="0.25">
      <c r="A33" s="10">
        <v>1998</v>
      </c>
      <c r="B33" s="11">
        <f t="shared" si="0"/>
        <v>299.96455060203243</v>
      </c>
      <c r="C33" s="11">
        <f>Citrus!B32+Noncitrus!C33</f>
        <v>129.42057705145248</v>
      </c>
      <c r="D33" s="11">
        <f>SUM(Citrus!C32,Noncitrus!D33)</f>
        <v>170.54397355057992</v>
      </c>
      <c r="E33" s="11">
        <f>Noncitrus!E33</f>
        <v>17.06748329460121</v>
      </c>
      <c r="F33" s="11">
        <f>SUM(Noncitrus!F33,Citrus!C32)</f>
        <v>136.42628926060985</v>
      </c>
      <c r="G33" s="11">
        <f>Noncitrus!G33</f>
        <v>4.4814082330082492</v>
      </c>
      <c r="H33" s="11">
        <f>Noncitrus!H33</f>
        <v>12.222503627318781</v>
      </c>
      <c r="I33" s="11">
        <f>Noncitrus!I33</f>
        <v>0.34628913504183872</v>
      </c>
    </row>
    <row r="34" spans="1:9" x14ac:dyDescent="0.25">
      <c r="A34" s="10">
        <v>1999</v>
      </c>
      <c r="B34" s="11">
        <f t="shared" ref="B34:B39" si="1">SUM(C34,D34)</f>
        <v>284.90459939666727</v>
      </c>
      <c r="C34" s="11">
        <f>Citrus!B33+Noncitrus!C34</f>
        <v>130.49813408105831</v>
      </c>
      <c r="D34" s="11">
        <f>SUM(Citrus!C33,Noncitrus!D34)</f>
        <v>154.40646531560895</v>
      </c>
      <c r="E34" s="11">
        <f>Noncitrus!E34</f>
        <v>19.329251666480832</v>
      </c>
      <c r="F34" s="11">
        <f>SUM(Noncitrus!F34,Citrus!C33)</f>
        <v>120.18671114629487</v>
      </c>
      <c r="G34" s="11">
        <f>Noncitrus!G34</f>
        <v>4.1673322619279034</v>
      </c>
      <c r="H34" s="11">
        <f>Noncitrus!H34</f>
        <v>10.270310166748592</v>
      </c>
      <c r="I34" s="11">
        <f>Noncitrus!I34</f>
        <v>0.45286007415673707</v>
      </c>
    </row>
    <row r="35" spans="1:9" x14ac:dyDescent="0.25">
      <c r="A35" s="10">
        <v>2000</v>
      </c>
      <c r="B35" s="11">
        <f t="shared" si="1"/>
        <v>286.73968150734527</v>
      </c>
      <c r="C35" s="11">
        <f>Citrus!B34+Noncitrus!C35</f>
        <v>127.29151411569549</v>
      </c>
      <c r="D35" s="11">
        <f>SUM(Citrus!C34,Noncitrus!D35)</f>
        <v>159.4481673916498</v>
      </c>
      <c r="E35" s="11">
        <f>Noncitrus!E35</f>
        <v>17.60118519005221</v>
      </c>
      <c r="F35" s="11">
        <f>SUM(Noncitrus!F35,Citrus!C34)</f>
        <v>126.49851792037629</v>
      </c>
      <c r="G35" s="11">
        <f>Noncitrus!G35</f>
        <v>4.4723612158234811</v>
      </c>
      <c r="H35" s="11">
        <f>Noncitrus!H35</f>
        <v>10.545825746338537</v>
      </c>
      <c r="I35" s="11">
        <f>Noncitrus!I35</f>
        <v>0.3302773190592791</v>
      </c>
    </row>
    <row r="36" spans="1:9" x14ac:dyDescent="0.25">
      <c r="A36" s="12">
        <v>2001</v>
      </c>
      <c r="B36" s="13">
        <f t="shared" si="1"/>
        <v>280.11448294299686</v>
      </c>
      <c r="C36" s="13">
        <f>Citrus!B35+Noncitrus!C36</f>
        <v>124.87212806888981</v>
      </c>
      <c r="D36" s="13">
        <f>SUM(Citrus!C35,Noncitrus!D36)</f>
        <v>155.24235487410704</v>
      </c>
      <c r="E36" s="13">
        <f>Noncitrus!E36</f>
        <v>17.768163018440994</v>
      </c>
      <c r="F36" s="13">
        <f>SUM(Noncitrus!F36,Citrus!C35)</f>
        <v>122.40959135515192</v>
      </c>
      <c r="G36" s="13">
        <f>Noncitrus!G36</f>
        <v>4.9061876610070909</v>
      </c>
      <c r="H36" s="13">
        <f>Noncitrus!H36</f>
        <v>9.9101038081609918</v>
      </c>
      <c r="I36" s="13">
        <f>Noncitrus!I36</f>
        <v>0.24830903134604604</v>
      </c>
    </row>
    <row r="37" spans="1:9" x14ac:dyDescent="0.25">
      <c r="A37" s="12">
        <v>2002</v>
      </c>
      <c r="B37" s="13">
        <f t="shared" si="1"/>
        <v>275.03554501931615</v>
      </c>
      <c r="C37" s="13">
        <f>Citrus!B36+Noncitrus!C37</f>
        <v>126.21696201134627</v>
      </c>
      <c r="D37" s="13">
        <f>SUM(Citrus!C36,Noncitrus!D37)</f>
        <v>148.81858300796986</v>
      </c>
      <c r="E37" s="13">
        <f>Noncitrus!E37</f>
        <v>16.871873887297355</v>
      </c>
      <c r="F37" s="13">
        <f>SUM(Noncitrus!F37,Citrus!C36)</f>
        <v>117.20575427466824</v>
      </c>
      <c r="G37" s="13">
        <f>Noncitrus!G37</f>
        <v>4.0665626455310395</v>
      </c>
      <c r="H37" s="13">
        <f>Noncitrus!H37</f>
        <v>10.498303669994435</v>
      </c>
      <c r="I37" s="13">
        <f>Noncitrus!I37</f>
        <v>0.17608853047879763</v>
      </c>
    </row>
    <row r="38" spans="1:9" x14ac:dyDescent="0.25">
      <c r="A38" s="12">
        <v>2003</v>
      </c>
      <c r="B38" s="13">
        <f t="shared" si="1"/>
        <v>279.00515277401308</v>
      </c>
      <c r="C38" s="13">
        <f>Citrus!B37+Noncitrus!C38</f>
        <v>127.00286158489715</v>
      </c>
      <c r="D38" s="13">
        <f>SUM(Citrus!C37,Noncitrus!D38)</f>
        <v>152.00229118911594</v>
      </c>
      <c r="E38" s="13">
        <f>Noncitrus!E38</f>
        <v>17.379668956562135</v>
      </c>
      <c r="F38" s="13">
        <f>SUM(Noncitrus!F38,Citrus!C37)</f>
        <v>119.26031665779061</v>
      </c>
      <c r="G38" s="13">
        <f>Noncitrus!G38</f>
        <v>5.0551796064572274</v>
      </c>
      <c r="H38" s="13">
        <f>Noncitrus!H38</f>
        <v>9.9441082902879963</v>
      </c>
      <c r="I38" s="13">
        <f>Noncitrus!I38</f>
        <v>0.36301767801797152</v>
      </c>
    </row>
    <row r="39" spans="1:9" x14ac:dyDescent="0.25">
      <c r="A39" s="12">
        <v>2004</v>
      </c>
      <c r="B39" s="13">
        <f t="shared" si="1"/>
        <v>278.13587859607213</v>
      </c>
      <c r="C39" s="13">
        <f>Citrus!B38+Noncitrus!C39</f>
        <v>126.61936275712429</v>
      </c>
      <c r="D39" s="13">
        <f>SUM(Citrus!C38,Noncitrus!D39)</f>
        <v>151.51651583894784</v>
      </c>
      <c r="E39" s="13">
        <f>Noncitrus!E39</f>
        <v>17.027653266450109</v>
      </c>
      <c r="F39" s="13">
        <f>SUM(Noncitrus!F39,Citrus!C38)</f>
        <v>120.34388037736522</v>
      </c>
      <c r="G39" s="13">
        <f>Noncitrus!G39</f>
        <v>4.3388159474663741</v>
      </c>
      <c r="H39" s="13">
        <f>Noncitrus!H39</f>
        <v>9.3544083292653042</v>
      </c>
      <c r="I39" s="13">
        <f>Noncitrus!I39</f>
        <v>0.45175791840081531</v>
      </c>
    </row>
    <row r="40" spans="1:9" x14ac:dyDescent="0.25">
      <c r="A40" s="12">
        <v>2005</v>
      </c>
      <c r="B40" s="13">
        <f t="shared" ref="B40:B45" si="2">SUM(C40,D40)</f>
        <v>268.83343597668465</v>
      </c>
      <c r="C40" s="13">
        <f>Citrus!B39+Noncitrus!C40</f>
        <v>123.31198197482557</v>
      </c>
      <c r="D40" s="13">
        <f>SUM(Citrus!C39,Noncitrus!D40)</f>
        <v>145.52145400185907</v>
      </c>
      <c r="E40" s="13">
        <f>Noncitrus!E40</f>
        <v>16.705605455753009</v>
      </c>
      <c r="F40" s="13">
        <f>SUM(Noncitrus!F40,Citrus!C39)</f>
        <v>112.94328500507989</v>
      </c>
      <c r="G40" s="13">
        <f>Noncitrus!G40</f>
        <v>5.1862828019927703</v>
      </c>
      <c r="H40" s="13">
        <f>Noncitrus!H40</f>
        <v>10.139680870803982</v>
      </c>
      <c r="I40" s="13">
        <f>Noncitrus!I40</f>
        <v>0.54659986822942008</v>
      </c>
    </row>
    <row r="41" spans="1:9" x14ac:dyDescent="0.25">
      <c r="A41" s="10">
        <v>2006</v>
      </c>
      <c r="B41" s="11">
        <f t="shared" si="2"/>
        <v>267.3780289225009</v>
      </c>
      <c r="C41" s="11">
        <f>Citrus!B40+Noncitrus!C41</f>
        <v>125.69982949979659</v>
      </c>
      <c r="D41" s="11">
        <f>SUM(Citrus!C40,Noncitrus!D41)</f>
        <v>141.67819942270432</v>
      </c>
      <c r="E41" s="11">
        <f>Noncitrus!E41</f>
        <v>15.584904675801432</v>
      </c>
      <c r="F41" s="11">
        <f>SUM(Noncitrus!F41,Citrus!C40)</f>
        <v>109.85688640928817</v>
      </c>
      <c r="G41" s="11">
        <f>Noncitrus!G41</f>
        <v>5.0427322647830319</v>
      </c>
      <c r="H41" s="11">
        <f>Noncitrus!H41</f>
        <v>10.590275846031831</v>
      </c>
      <c r="I41" s="11">
        <f>Noncitrus!I41</f>
        <v>0.6034002267998686</v>
      </c>
    </row>
    <row r="42" spans="1:9" x14ac:dyDescent="0.25">
      <c r="A42" s="10">
        <v>2007</v>
      </c>
      <c r="B42" s="11">
        <f t="shared" si="2"/>
        <v>260.26305784957287</v>
      </c>
      <c r="C42" s="11">
        <f>Citrus!B41+Noncitrus!C42</f>
        <v>121.423375348485</v>
      </c>
      <c r="D42" s="11">
        <f>SUM(Citrus!C41,Noncitrus!D42)</f>
        <v>138.83968250108785</v>
      </c>
      <c r="E42" s="11">
        <f>Noncitrus!E42</f>
        <v>16.129440561224456</v>
      </c>
      <c r="F42" s="11">
        <f>SUM(Noncitrus!F42,Citrus!C41)</f>
        <v>106.98385017228566</v>
      </c>
      <c r="G42" s="11">
        <f>Noncitrus!G42</f>
        <v>5.2715586815888766</v>
      </c>
      <c r="H42" s="11">
        <f>Noncitrus!H42</f>
        <v>9.9285076325649122</v>
      </c>
      <c r="I42" s="11">
        <f>Noncitrus!I42</f>
        <v>0.52632545342397175</v>
      </c>
    </row>
    <row r="43" spans="1:9" x14ac:dyDescent="0.25">
      <c r="A43" s="10">
        <v>2008</v>
      </c>
      <c r="B43" s="11">
        <f t="shared" si="2"/>
        <v>255.04275260026631</v>
      </c>
      <c r="C43" s="11">
        <f>Citrus!B42+Noncitrus!C43</f>
        <v>124.34408622345595</v>
      </c>
      <c r="D43" s="11">
        <f>SUM(Citrus!C42,Noncitrus!D43)</f>
        <v>130.69866637681037</v>
      </c>
      <c r="E43" s="11">
        <f>Noncitrus!E43</f>
        <v>15.718591636142969</v>
      </c>
      <c r="F43" s="11">
        <f>SUM(Noncitrus!F43,Citrus!C42)</f>
        <v>99.367911328171459</v>
      </c>
      <c r="G43" s="11">
        <f>Noncitrus!G43</f>
        <v>4.9072630710919301</v>
      </c>
      <c r="H43" s="11">
        <f>Noncitrus!H43</f>
        <v>9.9144723785654261</v>
      </c>
      <c r="I43" s="11">
        <f>Noncitrus!I43</f>
        <v>0.79042796283857786</v>
      </c>
    </row>
    <row r="44" spans="1:9" x14ac:dyDescent="0.25">
      <c r="A44" s="10">
        <v>2009</v>
      </c>
      <c r="B44" s="11">
        <f t="shared" si="2"/>
        <v>251.98003777143174</v>
      </c>
      <c r="C44" s="11">
        <f>Citrus!B43+Noncitrus!C44</f>
        <v>121.61712399274131</v>
      </c>
      <c r="D44" s="11">
        <f>SUM(Citrus!C43,Noncitrus!D44)</f>
        <v>130.36291377869043</v>
      </c>
      <c r="E44" s="11">
        <f>Noncitrus!E44</f>
        <v>15.555206445379186</v>
      </c>
      <c r="F44" s="11">
        <f>SUM(Noncitrus!F44,Citrus!C43)</f>
        <v>100.31993509952142</v>
      </c>
      <c r="G44" s="11">
        <f>Noncitrus!G44</f>
        <v>4.8788352535338886</v>
      </c>
      <c r="H44" s="11">
        <f>Noncitrus!H44</f>
        <v>8.974726971983765</v>
      </c>
      <c r="I44" s="11">
        <f>Noncitrus!I44</f>
        <v>0.63421000827219509</v>
      </c>
    </row>
    <row r="45" spans="1:9" x14ac:dyDescent="0.25">
      <c r="A45" s="10">
        <v>2010</v>
      </c>
      <c r="B45" s="11">
        <f t="shared" si="2"/>
        <v>253.6545285148035</v>
      </c>
      <c r="C45" s="11">
        <f>Citrus!B44+Noncitrus!C45</f>
        <v>126.34910332527735</v>
      </c>
      <c r="D45" s="11">
        <f>SUM(Citrus!C44,Noncitrus!D45)</f>
        <v>127.30542518952615</v>
      </c>
      <c r="E45" s="11">
        <f>Noncitrus!E45</f>
        <v>14.981242127100465</v>
      </c>
      <c r="F45" s="11">
        <f>SUM(Noncitrus!F45,Citrus!C44)</f>
        <v>97.219604399164325</v>
      </c>
      <c r="G45" s="11">
        <f>Noncitrus!G45</f>
        <v>5.1033599911934946</v>
      </c>
      <c r="H45" s="11">
        <f>Noncitrus!H45</f>
        <v>9.2872411777264556</v>
      </c>
      <c r="I45" s="11">
        <f>Noncitrus!I45</f>
        <v>0.71397749434141267</v>
      </c>
    </row>
    <row r="46" spans="1:9" x14ac:dyDescent="0.25">
      <c r="A46" s="12">
        <v>2011</v>
      </c>
      <c r="B46" s="13">
        <f t="shared" ref="B46:B51" si="3">SUM(C46,D46)</f>
        <v>252.10655727529775</v>
      </c>
      <c r="C46" s="13">
        <f>Citrus!B45+Noncitrus!C46</f>
        <v>127.08758242613274</v>
      </c>
      <c r="D46" s="13">
        <f>SUM(Citrus!C45,Noncitrus!D46)</f>
        <v>125.01897484916501</v>
      </c>
      <c r="E46" s="13">
        <f>Noncitrus!E46</f>
        <v>14.223588895739759</v>
      </c>
      <c r="F46" s="13">
        <f>SUM(Noncitrus!F46,Citrus!C45)</f>
        <v>95.521684934014786</v>
      </c>
      <c r="G46" s="13">
        <f>Noncitrus!G46</f>
        <v>4.7207012858241733</v>
      </c>
      <c r="H46" s="13">
        <f>Noncitrus!H46</f>
        <v>9.5579747363650522</v>
      </c>
      <c r="I46" s="13">
        <f>Noncitrus!I46</f>
        <v>0.99502499722123028</v>
      </c>
    </row>
    <row r="47" spans="1:9" x14ac:dyDescent="0.25">
      <c r="A47" s="12">
        <v>2012</v>
      </c>
      <c r="B47" s="13">
        <f t="shared" si="3"/>
        <v>242.06701456863601</v>
      </c>
      <c r="C47" s="13">
        <f>Citrus!B46+Noncitrus!C47</f>
        <v>129.3762440088031</v>
      </c>
      <c r="D47" s="13">
        <f>SUM(Citrus!C46,Noncitrus!D47)</f>
        <v>112.69077055983293</v>
      </c>
      <c r="E47" s="13">
        <f>Noncitrus!E47</f>
        <v>13.29929272451502</v>
      </c>
      <c r="F47" s="13">
        <f>SUM(Noncitrus!F47,Citrus!C46)</f>
        <v>85.109140103005714</v>
      </c>
      <c r="G47" s="13">
        <f>Noncitrus!G47</f>
        <v>4.5721852672977681</v>
      </c>
      <c r="H47" s="13">
        <f>Noncitrus!H47</f>
        <v>9.1331127021815348</v>
      </c>
      <c r="I47" s="13">
        <f>Noncitrus!I47</f>
        <v>0.57703976283288927</v>
      </c>
    </row>
    <row r="48" spans="1:9" x14ac:dyDescent="0.25">
      <c r="A48" s="12">
        <v>2013</v>
      </c>
      <c r="B48" s="13">
        <f t="shared" si="3"/>
        <v>252.44057565042345</v>
      </c>
      <c r="C48" s="13">
        <f>Citrus!B47+Noncitrus!C48</f>
        <v>134.02238428836142</v>
      </c>
      <c r="D48" s="13">
        <f>SUM(Citrus!C47,Noncitrus!D48)</f>
        <v>118.41819136206202</v>
      </c>
      <c r="E48" s="13">
        <f>Noncitrus!E48</f>
        <v>15.223442057491399</v>
      </c>
      <c r="F48" s="13">
        <f>SUM(Noncitrus!F48,Citrus!C47)</f>
        <v>87.599407099989321</v>
      </c>
      <c r="G48" s="13">
        <f>Noncitrus!G48</f>
        <v>4.8206973693953588</v>
      </c>
      <c r="H48" s="13">
        <f>Noncitrus!H48</f>
        <v>9.9498103101205135</v>
      </c>
      <c r="I48" s="13">
        <f>Noncitrus!I48</f>
        <v>0.82483452506541788</v>
      </c>
    </row>
    <row r="49" spans="1:18" x14ac:dyDescent="0.25">
      <c r="A49" s="12">
        <v>2014</v>
      </c>
      <c r="B49" s="13">
        <f t="shared" si="3"/>
        <v>247.90768326424603</v>
      </c>
      <c r="C49" s="13">
        <f>Citrus!B48+Noncitrus!C49</f>
        <v>134.14360024043927</v>
      </c>
      <c r="D49" s="13">
        <f>SUM(Citrus!C48,Noncitrus!D49)</f>
        <v>113.76408302380678</v>
      </c>
      <c r="E49" s="13">
        <f>Noncitrus!E49</f>
        <v>13.811003112062151</v>
      </c>
      <c r="F49" s="13">
        <f>SUM(Noncitrus!F49,Citrus!C48)</f>
        <v>84.266246436207496</v>
      </c>
      <c r="G49" s="13">
        <f>Noncitrus!G49</f>
        <v>5.5683603725082209</v>
      </c>
      <c r="H49" s="13">
        <f>Noncitrus!H49</f>
        <v>9.3415122284164891</v>
      </c>
      <c r="I49" s="13">
        <f>Noncitrus!I49</f>
        <v>0.77696087461241636</v>
      </c>
    </row>
    <row r="50" spans="1:18" x14ac:dyDescent="0.25">
      <c r="A50" s="14">
        <v>2015</v>
      </c>
      <c r="B50" s="15">
        <f t="shared" si="3"/>
        <v>249.68686386778816</v>
      </c>
      <c r="C50" s="15">
        <f>Citrus!B49+Noncitrus!C50</f>
        <v>133.76899375817698</v>
      </c>
      <c r="D50" s="15">
        <f>SUM(Citrus!C49,Noncitrus!D50)</f>
        <v>115.91787010961119</v>
      </c>
      <c r="E50" s="15">
        <f>Noncitrus!E50</f>
        <v>14.412407315355802</v>
      </c>
      <c r="F50" s="15">
        <f>SUM(Noncitrus!F50,Citrus!C49)</f>
        <v>84.842829827199594</v>
      </c>
      <c r="G50" s="15">
        <f>Noncitrus!G50</f>
        <v>5.6188608092072796</v>
      </c>
      <c r="H50" s="15">
        <f>Noncitrus!H50</f>
        <v>10.211460688512039</v>
      </c>
      <c r="I50" s="15">
        <f>Noncitrus!I50</f>
        <v>0.83231146933646749</v>
      </c>
    </row>
    <row r="51" spans="1:18" x14ac:dyDescent="0.25">
      <c r="A51" s="16">
        <v>2016</v>
      </c>
      <c r="B51" s="17">
        <f t="shared" si="3"/>
        <v>254.73460689358114</v>
      </c>
      <c r="C51" s="17">
        <f>Citrus!B50+Noncitrus!C51</f>
        <v>139.9459018195333</v>
      </c>
      <c r="D51" s="17">
        <f>SUM(Citrus!C50,Noncitrus!D51)</f>
        <v>114.78870507404784</v>
      </c>
      <c r="E51" s="17">
        <f>Noncitrus!E51</f>
        <v>13.722314903137455</v>
      </c>
      <c r="F51" s="17">
        <f>SUM(Noncitrus!F51,Citrus!C50)</f>
        <v>85.488446134125937</v>
      </c>
      <c r="G51" s="17">
        <f>Noncitrus!G51</f>
        <v>5.0026532274116198</v>
      </c>
      <c r="H51" s="17">
        <f>Noncitrus!H51</f>
        <v>9.7349053526594655</v>
      </c>
      <c r="I51" s="17">
        <f>Noncitrus!I51</f>
        <v>0.84038545671335974</v>
      </c>
    </row>
    <row r="52" spans="1:18" x14ac:dyDescent="0.25">
      <c r="A52" s="18">
        <v>2017</v>
      </c>
      <c r="B52" s="19">
        <f>SUM(C52,D52)</f>
        <v>251.23695966727141</v>
      </c>
      <c r="C52" s="19">
        <f>Citrus!B51+Noncitrus!C52</f>
        <v>141.35233614095435</v>
      </c>
      <c r="D52" s="19">
        <f>SUM(Citrus!C51,Noncitrus!D52)</f>
        <v>109.88462352631706</v>
      </c>
      <c r="E52" s="19">
        <f>Noncitrus!E52</f>
        <v>13.435821730799933</v>
      </c>
      <c r="F52" s="19">
        <f>SUM(Noncitrus!F52,Citrus!C51)</f>
        <v>81.133389619656981</v>
      </c>
      <c r="G52" s="19">
        <f>Noncitrus!G52</f>
        <v>4.7449977716656218</v>
      </c>
      <c r="H52" s="19">
        <f>Noncitrus!H52</f>
        <v>9.5084240997959828</v>
      </c>
      <c r="I52" s="19">
        <f>Noncitrus!I52</f>
        <v>1.0619903043985519</v>
      </c>
    </row>
    <row r="53" spans="1:18" x14ac:dyDescent="0.25">
      <c r="A53" s="16">
        <v>2018</v>
      </c>
      <c r="B53" s="17">
        <f>SUM(C53,D53)</f>
        <v>240.17400963548019</v>
      </c>
      <c r="C53" s="17">
        <f>Citrus!B52+Noncitrus!C53</f>
        <v>139.5991110392533</v>
      </c>
      <c r="D53" s="19">
        <f>SUM(Citrus!C52,Noncitrus!D53)</f>
        <v>100.57489859622689</v>
      </c>
      <c r="E53" s="17">
        <f>Noncitrus!E53</f>
        <v>12.072531549034167</v>
      </c>
      <c r="F53" s="17">
        <f>SUM(Noncitrus!F53,Citrus!C52)</f>
        <v>79.976398131427629</v>
      </c>
      <c r="G53" s="19">
        <f>Noncitrus!G53</f>
        <v>4.9237090653902449</v>
      </c>
      <c r="H53" s="19">
        <f>Noncitrus!H53</f>
        <v>2.8231920198006319</v>
      </c>
      <c r="I53" s="19">
        <f>Noncitrus!I53</f>
        <v>0.77906783057420692</v>
      </c>
    </row>
    <row r="54" spans="1:18" x14ac:dyDescent="0.25">
      <c r="A54" s="38">
        <v>2019</v>
      </c>
      <c r="B54" s="17">
        <f t="shared" ref="B54:B56" si="4">SUM(C54,D54)</f>
        <v>237.31022327566089</v>
      </c>
      <c r="C54" s="17">
        <f>Citrus!B53+Noncitrus!C54</f>
        <v>138.380951324535</v>
      </c>
      <c r="D54" s="19">
        <f>SUM(Citrus!C53,Noncitrus!D54)</f>
        <v>98.929271951125884</v>
      </c>
      <c r="E54" s="17">
        <f>Noncitrus!E54</f>
        <v>12.456506749692982</v>
      </c>
      <c r="F54" s="17">
        <f>SUM(Noncitrus!F54,Citrus!C53)</f>
        <v>77.389225938850657</v>
      </c>
      <c r="G54" s="19">
        <f>Noncitrus!G54</f>
        <v>5.0611116030723631</v>
      </c>
      <c r="H54" s="19">
        <f>Noncitrus!H54</f>
        <v>3.1980426026577127</v>
      </c>
      <c r="I54" s="19">
        <f>Noncitrus!I54</f>
        <v>0.82438505685217189</v>
      </c>
    </row>
    <row r="55" spans="1:18" x14ac:dyDescent="0.25">
      <c r="A55" s="16">
        <v>2020</v>
      </c>
      <c r="B55" s="17">
        <f t="shared" si="4"/>
        <v>231.42253936288137</v>
      </c>
      <c r="C55" s="17">
        <f>Citrus!B54+Noncitrus!C55</f>
        <v>139.43478033509385</v>
      </c>
      <c r="D55" s="19">
        <f>SUM(Citrus!C54,Noncitrus!D55)</f>
        <v>91.987759027787533</v>
      </c>
      <c r="E55" s="17">
        <f>Noncitrus!E55</f>
        <v>10.926651982738882</v>
      </c>
      <c r="F55" s="17">
        <f>SUM(Noncitrus!F55,Citrus!C54)</f>
        <v>72.159264886224065</v>
      </c>
      <c r="G55" s="19">
        <f>Noncitrus!G55</f>
        <v>5.0308472270690983</v>
      </c>
      <c r="H55" s="19">
        <f>Noncitrus!H55</f>
        <v>3.0850593613995949</v>
      </c>
      <c r="I55" s="19">
        <f>Noncitrus!I55</f>
        <v>0.78593557035588857</v>
      </c>
    </row>
    <row r="56" spans="1:18" ht="13.8" thickBot="1" x14ac:dyDescent="0.3">
      <c r="A56" s="93">
        <v>2021</v>
      </c>
      <c r="B56" s="95">
        <f t="shared" si="4"/>
        <v>237.69369427705277</v>
      </c>
      <c r="C56" s="95">
        <f>Citrus!B55+Noncitrus!C56</f>
        <v>138.73615366311759</v>
      </c>
      <c r="D56" s="95">
        <f>SUM(Citrus!C55,Noncitrus!D56)</f>
        <v>98.957540613935194</v>
      </c>
      <c r="E56" s="95">
        <f>Noncitrus!E56</f>
        <v>11.262134966473718</v>
      </c>
      <c r="F56" s="95">
        <f>SUM(Noncitrus!F56,Citrus!C55)</f>
        <v>78.99300525007186</v>
      </c>
      <c r="G56" s="95">
        <f>Noncitrus!G56</f>
        <v>4.9792019221429724</v>
      </c>
      <c r="H56" s="95">
        <f>Noncitrus!H56</f>
        <v>2.9832492718949415</v>
      </c>
      <c r="I56" s="95">
        <f>Noncitrus!I56</f>
        <v>0.73994920335171632</v>
      </c>
    </row>
    <row r="57" spans="1:18" ht="15" customHeight="1" thickTop="1" x14ac:dyDescent="0.25">
      <c r="A57" s="5" t="s">
        <v>16</v>
      </c>
      <c r="O57" s="5"/>
      <c r="P57" s="5"/>
      <c r="Q57" s="5"/>
      <c r="R57" s="5"/>
    </row>
    <row r="58" spans="1:18" x14ac:dyDescent="0.25">
      <c r="A58" s="5"/>
      <c r="O58" s="5"/>
      <c r="P58" s="5"/>
      <c r="Q58" s="5"/>
      <c r="R58" s="5"/>
    </row>
    <row r="59" spans="1:18" ht="15" customHeight="1" x14ac:dyDescent="0.25">
      <c r="A59" s="5" t="s">
        <v>31</v>
      </c>
    </row>
    <row r="60" spans="1:18" x14ac:dyDescent="0.25">
      <c r="A60" s="5"/>
    </row>
    <row r="61" spans="1:18" x14ac:dyDescent="0.25">
      <c r="A61" s="5"/>
    </row>
    <row r="62" spans="1:18" x14ac:dyDescent="0.25">
      <c r="A62" s="5"/>
    </row>
    <row r="63" spans="1:18" x14ac:dyDescent="0.25">
      <c r="A63" s="5"/>
    </row>
    <row r="64" spans="1:18" x14ac:dyDescent="0.25">
      <c r="A64" s="5"/>
    </row>
  </sheetData>
  <phoneticPr fontId="4" type="noConversion"/>
  <printOptions horizontalCentered="1" verticalCentered="1"/>
  <pageMargins left="0.5" right="0.5" top="0.57999999999999996" bottom="0.52" header="0.5" footer="0.5"/>
  <pageSetup scale="9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T63"/>
  <sheetViews>
    <sheetView workbookViewId="0">
      <pane ySplit="3" topLeftCell="A4"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5" ht="13.8" thickBot="1" x14ac:dyDescent="0.3">
      <c r="A1" s="4" t="s">
        <v>55</v>
      </c>
      <c r="B1" s="4"/>
      <c r="C1" s="4"/>
      <c r="D1" s="4"/>
    </row>
    <row r="2" spans="1:5" ht="20.25" customHeight="1" thickTop="1" x14ac:dyDescent="0.25">
      <c r="A2" s="76" t="s">
        <v>3</v>
      </c>
      <c r="B2" s="48" t="s">
        <v>0</v>
      </c>
      <c r="C2" s="48" t="s">
        <v>17</v>
      </c>
      <c r="D2" s="49" t="s">
        <v>2</v>
      </c>
      <c r="E2" s="108"/>
    </row>
    <row r="3" spans="1:5" x14ac:dyDescent="0.25">
      <c r="A3" s="9"/>
      <c r="B3" s="50" t="s">
        <v>14</v>
      </c>
      <c r="C3" s="51"/>
      <c r="D3" s="51"/>
      <c r="E3" s="108"/>
    </row>
    <row r="4" spans="1:5" x14ac:dyDescent="0.25">
      <c r="A4" s="10">
        <v>1970</v>
      </c>
      <c r="B4" s="11" t="s">
        <v>9</v>
      </c>
      <c r="C4" s="11">
        <v>0.64680000000000004</v>
      </c>
      <c r="D4" s="11">
        <f t="shared" ref="D4:D32" si="0">SUM(B4,C4)</f>
        <v>0.64680000000000004</v>
      </c>
    </row>
    <row r="5" spans="1:5" x14ac:dyDescent="0.25">
      <c r="A5" s="12">
        <v>1971</v>
      </c>
      <c r="B5" s="13" t="s">
        <v>9</v>
      </c>
      <c r="C5" s="13">
        <v>0.58799999999999997</v>
      </c>
      <c r="D5" s="13">
        <f t="shared" si="0"/>
        <v>0.58799999999999997</v>
      </c>
    </row>
    <row r="6" spans="1:5" x14ac:dyDescent="0.25">
      <c r="A6" s="12">
        <v>1972</v>
      </c>
      <c r="B6" s="13" t="s">
        <v>9</v>
      </c>
      <c r="C6" s="13">
        <v>0.38219999999999998</v>
      </c>
      <c r="D6" s="13">
        <f t="shared" si="0"/>
        <v>0.38219999999999998</v>
      </c>
    </row>
    <row r="7" spans="1:5" x14ac:dyDescent="0.25">
      <c r="A7" s="12">
        <v>1973</v>
      </c>
      <c r="B7" s="13" t="s">
        <v>9</v>
      </c>
      <c r="C7" s="13">
        <v>0.5292</v>
      </c>
      <c r="D7" s="13">
        <f t="shared" si="0"/>
        <v>0.5292</v>
      </c>
    </row>
    <row r="8" spans="1:5" x14ac:dyDescent="0.25">
      <c r="A8" s="12">
        <v>1974</v>
      </c>
      <c r="B8" s="13" t="s">
        <v>9</v>
      </c>
      <c r="C8" s="13">
        <v>0.47039999999999998</v>
      </c>
      <c r="D8" s="13">
        <f t="shared" si="0"/>
        <v>0.47039999999999998</v>
      </c>
    </row>
    <row r="9" spans="1:5" x14ac:dyDescent="0.25">
      <c r="A9" s="12">
        <v>1975</v>
      </c>
      <c r="B9" s="13" t="s">
        <v>9</v>
      </c>
      <c r="C9" s="13">
        <v>0.47039999999999998</v>
      </c>
      <c r="D9" s="13">
        <f t="shared" si="0"/>
        <v>0.47039999999999998</v>
      </c>
    </row>
    <row r="10" spans="1:5" x14ac:dyDescent="0.25">
      <c r="A10" s="10">
        <v>1976</v>
      </c>
      <c r="B10" s="11" t="s">
        <v>9</v>
      </c>
      <c r="C10" s="11">
        <v>0.49980000000000002</v>
      </c>
      <c r="D10" s="11">
        <f t="shared" si="0"/>
        <v>0.49980000000000002</v>
      </c>
    </row>
    <row r="11" spans="1:5" x14ac:dyDescent="0.25">
      <c r="A11" s="10">
        <v>1977</v>
      </c>
      <c r="B11" s="11" t="s">
        <v>9</v>
      </c>
      <c r="C11" s="11">
        <v>0.47039999999999998</v>
      </c>
      <c r="D11" s="11">
        <f t="shared" si="0"/>
        <v>0.47039999999999998</v>
      </c>
    </row>
    <row r="12" spans="1:5" x14ac:dyDescent="0.25">
      <c r="A12" s="10">
        <v>1978</v>
      </c>
      <c r="B12" s="11" t="s">
        <v>9</v>
      </c>
      <c r="C12" s="11">
        <v>0.49980000000000002</v>
      </c>
      <c r="D12" s="11">
        <f t="shared" si="0"/>
        <v>0.49980000000000002</v>
      </c>
    </row>
    <row r="13" spans="1:5" x14ac:dyDescent="0.25">
      <c r="A13" s="10">
        <v>1979</v>
      </c>
      <c r="B13" s="11" t="s">
        <v>9</v>
      </c>
      <c r="C13" s="11">
        <v>0.49980000000000002</v>
      </c>
      <c r="D13" s="11">
        <f t="shared" si="0"/>
        <v>0.49980000000000002</v>
      </c>
    </row>
    <row r="14" spans="1:5" x14ac:dyDescent="0.25">
      <c r="A14" s="10">
        <v>1980</v>
      </c>
      <c r="B14" s="11" t="s">
        <v>9</v>
      </c>
      <c r="C14" s="11">
        <v>0.38219999999999998</v>
      </c>
      <c r="D14" s="11">
        <f t="shared" si="0"/>
        <v>0.38219999999999998</v>
      </c>
    </row>
    <row r="15" spans="1:5" x14ac:dyDescent="0.25">
      <c r="A15" s="12">
        <v>1981</v>
      </c>
      <c r="B15" s="13" t="s">
        <v>9</v>
      </c>
      <c r="C15" s="13">
        <v>0.41160000000000002</v>
      </c>
      <c r="D15" s="13">
        <f t="shared" si="0"/>
        <v>0.41160000000000002</v>
      </c>
    </row>
    <row r="16" spans="1:5" x14ac:dyDescent="0.25">
      <c r="A16" s="12">
        <v>1982</v>
      </c>
      <c r="B16" s="13" t="s">
        <v>9</v>
      </c>
      <c r="C16" s="13">
        <v>0.41160000000000002</v>
      </c>
      <c r="D16" s="13">
        <f t="shared" si="0"/>
        <v>0.41160000000000002</v>
      </c>
    </row>
    <row r="17" spans="1:4" x14ac:dyDescent="0.25">
      <c r="A17" s="12">
        <v>1983</v>
      </c>
      <c r="B17" s="13" t="s">
        <v>9</v>
      </c>
      <c r="C17" s="13">
        <v>0.41160000000000002</v>
      </c>
      <c r="D17" s="13">
        <f t="shared" si="0"/>
        <v>0.41160000000000002</v>
      </c>
    </row>
    <row r="18" spans="1:4" x14ac:dyDescent="0.25">
      <c r="A18" s="12">
        <v>1984</v>
      </c>
      <c r="B18" s="13" t="s">
        <v>9</v>
      </c>
      <c r="C18" s="13">
        <v>0.38219999999999998</v>
      </c>
      <c r="D18" s="13">
        <f t="shared" si="0"/>
        <v>0.38219999999999998</v>
      </c>
    </row>
    <row r="19" spans="1:4" x14ac:dyDescent="0.25">
      <c r="A19" s="12">
        <v>1985</v>
      </c>
      <c r="B19" s="13" t="s">
        <v>9</v>
      </c>
      <c r="C19" s="13">
        <v>0.38219999999999998</v>
      </c>
      <c r="D19" s="13">
        <f t="shared" si="0"/>
        <v>0.38219999999999998</v>
      </c>
    </row>
    <row r="20" spans="1:4" x14ac:dyDescent="0.25">
      <c r="A20" s="10">
        <v>1986</v>
      </c>
      <c r="B20" s="11" t="s">
        <v>9</v>
      </c>
      <c r="C20" s="11">
        <v>0.41160000000000002</v>
      </c>
      <c r="D20" s="11">
        <f t="shared" si="0"/>
        <v>0.41160000000000002</v>
      </c>
    </row>
    <row r="21" spans="1:4" x14ac:dyDescent="0.25">
      <c r="A21" s="10">
        <v>1987</v>
      </c>
      <c r="B21" s="11" t="s">
        <v>9</v>
      </c>
      <c r="C21" s="11">
        <v>0.5292</v>
      </c>
      <c r="D21" s="11">
        <f t="shared" si="0"/>
        <v>0.5292</v>
      </c>
    </row>
    <row r="22" spans="1:4" x14ac:dyDescent="0.25">
      <c r="A22" s="10">
        <v>1988</v>
      </c>
      <c r="B22" s="11" t="s">
        <v>9</v>
      </c>
      <c r="C22" s="11">
        <v>0.441</v>
      </c>
      <c r="D22" s="11">
        <f t="shared" si="0"/>
        <v>0.441</v>
      </c>
    </row>
    <row r="23" spans="1:4" x14ac:dyDescent="0.25">
      <c r="A23" s="10">
        <v>1989</v>
      </c>
      <c r="B23" s="11" t="s">
        <v>9</v>
      </c>
      <c r="C23" s="11">
        <v>0.47039999999999998</v>
      </c>
      <c r="D23" s="11">
        <f t="shared" si="0"/>
        <v>0.47039999999999998</v>
      </c>
    </row>
    <row r="24" spans="1:4" x14ac:dyDescent="0.25">
      <c r="A24" s="10">
        <v>1990</v>
      </c>
      <c r="B24" s="11" t="s">
        <v>9</v>
      </c>
      <c r="C24" s="11">
        <v>0.58799999999999997</v>
      </c>
      <c r="D24" s="11">
        <f t="shared" si="0"/>
        <v>0.58799999999999997</v>
      </c>
    </row>
    <row r="25" spans="1:4" x14ac:dyDescent="0.25">
      <c r="A25" s="12">
        <v>1991</v>
      </c>
      <c r="B25" s="13" t="s">
        <v>9</v>
      </c>
      <c r="C25" s="13">
        <v>0.45870204733037179</v>
      </c>
      <c r="D25" s="13">
        <f t="shared" si="0"/>
        <v>0.45870204733037179</v>
      </c>
    </row>
    <row r="26" spans="1:4" x14ac:dyDescent="0.25">
      <c r="A26" s="12">
        <v>1992</v>
      </c>
      <c r="B26" s="13" t="s">
        <v>9</v>
      </c>
      <c r="C26" s="13">
        <v>0.46395769824539407</v>
      </c>
      <c r="D26" s="13">
        <f t="shared" si="0"/>
        <v>0.46395769824539407</v>
      </c>
    </row>
    <row r="27" spans="1:4" x14ac:dyDescent="0.25">
      <c r="A27" s="12">
        <v>1993</v>
      </c>
      <c r="B27" s="13" t="s">
        <v>9</v>
      </c>
      <c r="C27" s="13">
        <v>0.61350631477622852</v>
      </c>
      <c r="D27" s="13">
        <f t="shared" si="0"/>
        <v>0.61350631477622852</v>
      </c>
    </row>
    <row r="28" spans="1:4" x14ac:dyDescent="0.25">
      <c r="A28" s="12">
        <v>1994</v>
      </c>
      <c r="B28" s="13" t="s">
        <v>9</v>
      </c>
      <c r="C28" s="13">
        <v>0.60870085789881601</v>
      </c>
      <c r="D28" s="13">
        <f t="shared" si="0"/>
        <v>0.60870085789881601</v>
      </c>
    </row>
    <row r="29" spans="1:4" x14ac:dyDescent="0.25">
      <c r="A29" s="12">
        <v>1995</v>
      </c>
      <c r="B29" s="13" t="s">
        <v>9</v>
      </c>
      <c r="C29" s="13">
        <v>0.35750011318875358</v>
      </c>
      <c r="D29" s="13">
        <f t="shared" si="0"/>
        <v>0.35750011318875358</v>
      </c>
    </row>
    <row r="30" spans="1:4" x14ac:dyDescent="0.25">
      <c r="A30" s="10">
        <v>1996</v>
      </c>
      <c r="B30" s="11" t="s">
        <v>9</v>
      </c>
      <c r="C30" s="11">
        <v>0.34119880216743548</v>
      </c>
      <c r="D30" s="11">
        <f t="shared" si="0"/>
        <v>0.34119880216743548</v>
      </c>
    </row>
    <row r="31" spans="1:4" x14ac:dyDescent="0.25">
      <c r="A31" s="10">
        <v>1997</v>
      </c>
      <c r="B31" s="11" t="s">
        <v>9</v>
      </c>
      <c r="C31" s="11">
        <v>0.4764282134433962</v>
      </c>
      <c r="D31" s="11">
        <f t="shared" si="0"/>
        <v>0.4764282134433962</v>
      </c>
    </row>
    <row r="32" spans="1:4" x14ac:dyDescent="0.25">
      <c r="A32" s="10">
        <v>1998</v>
      </c>
      <c r="B32" s="11" t="s">
        <v>9</v>
      </c>
      <c r="C32" s="11">
        <v>0.38832610801599271</v>
      </c>
      <c r="D32" s="11">
        <f t="shared" si="0"/>
        <v>0.38832610801599271</v>
      </c>
    </row>
    <row r="33" spans="1:4" x14ac:dyDescent="0.25">
      <c r="A33" s="10">
        <v>1999</v>
      </c>
      <c r="B33" s="11" t="s">
        <v>9</v>
      </c>
      <c r="C33" s="11">
        <v>0.34384003275855851</v>
      </c>
      <c r="D33" s="11">
        <f t="shared" ref="D33:D38" si="1">SUM(B33,C33)</f>
        <v>0.34384003275855851</v>
      </c>
    </row>
    <row r="34" spans="1:4" x14ac:dyDescent="0.25">
      <c r="A34" s="10">
        <v>2000</v>
      </c>
      <c r="B34" s="11" t="s">
        <v>9</v>
      </c>
      <c r="C34" s="11">
        <v>0.37588006100165139</v>
      </c>
      <c r="D34" s="11">
        <f t="shared" si="1"/>
        <v>0.37588006100165139</v>
      </c>
    </row>
    <row r="35" spans="1:4" x14ac:dyDescent="0.25">
      <c r="A35" s="12">
        <v>2001</v>
      </c>
      <c r="B35" s="13" t="s">
        <v>9</v>
      </c>
      <c r="C35" s="13">
        <v>0.37778427722851698</v>
      </c>
      <c r="D35" s="13">
        <f t="shared" si="1"/>
        <v>0.37778427722851698</v>
      </c>
    </row>
    <row r="36" spans="1:4" x14ac:dyDescent="0.25">
      <c r="A36" s="12">
        <v>2002</v>
      </c>
      <c r="B36" s="13" t="s">
        <v>9</v>
      </c>
      <c r="C36" s="13">
        <v>0.45259980774619368</v>
      </c>
      <c r="D36" s="13">
        <f t="shared" si="1"/>
        <v>0.45259980774619368</v>
      </c>
    </row>
    <row r="37" spans="1:4" x14ac:dyDescent="0.25">
      <c r="A37" s="12">
        <v>2003</v>
      </c>
      <c r="B37" s="13" t="s">
        <v>9</v>
      </c>
      <c r="C37" s="13">
        <v>0.36073400723806143</v>
      </c>
      <c r="D37" s="13">
        <f t="shared" si="1"/>
        <v>0.36073400723806143</v>
      </c>
    </row>
    <row r="38" spans="1:4" x14ac:dyDescent="0.25">
      <c r="A38" s="12">
        <v>2004</v>
      </c>
      <c r="B38" s="13" t="s">
        <v>9</v>
      </c>
      <c r="C38" s="13">
        <v>0.36181860673819527</v>
      </c>
      <c r="D38" s="13">
        <f t="shared" si="1"/>
        <v>0.36181860673819527</v>
      </c>
    </row>
    <row r="39" spans="1:4" x14ac:dyDescent="0.25">
      <c r="A39" s="12">
        <v>2005</v>
      </c>
      <c r="B39" s="13" t="s">
        <v>9</v>
      </c>
      <c r="C39" s="13">
        <v>0.29832832765515421</v>
      </c>
      <c r="D39" s="13">
        <f t="shared" ref="D39:D44" si="2">SUM(B39,C39)</f>
        <v>0.29832832765515421</v>
      </c>
    </row>
    <row r="40" spans="1:4" x14ac:dyDescent="0.25">
      <c r="A40" s="10">
        <v>2006</v>
      </c>
      <c r="B40" s="11" t="s">
        <v>9</v>
      </c>
      <c r="C40" s="11">
        <v>0.30838031034237695</v>
      </c>
      <c r="D40" s="11">
        <f t="shared" si="2"/>
        <v>0.30838031034237695</v>
      </c>
    </row>
    <row r="41" spans="1:4" x14ac:dyDescent="0.25">
      <c r="A41" s="10">
        <v>2007</v>
      </c>
      <c r="B41" s="11" t="s">
        <v>9</v>
      </c>
      <c r="C41" s="11">
        <v>0.27268439245845361</v>
      </c>
      <c r="D41" s="11">
        <f t="shared" si="2"/>
        <v>0.27268439245845361</v>
      </c>
    </row>
    <row r="42" spans="1:4" x14ac:dyDescent="0.25">
      <c r="A42" s="10">
        <v>2008</v>
      </c>
      <c r="B42" s="11" t="s">
        <v>9</v>
      </c>
      <c r="C42" s="11">
        <v>0.2790952451824017</v>
      </c>
      <c r="D42" s="11">
        <f t="shared" si="2"/>
        <v>0.2790952451824017</v>
      </c>
    </row>
    <row r="43" spans="1:4" x14ac:dyDescent="0.25">
      <c r="A43" s="10">
        <v>2009</v>
      </c>
      <c r="B43" s="11" t="s">
        <v>9</v>
      </c>
      <c r="C43" s="11">
        <v>0.2157670560878317</v>
      </c>
      <c r="D43" s="11">
        <f t="shared" si="2"/>
        <v>0.2157670560878317</v>
      </c>
    </row>
    <row r="44" spans="1:4" x14ac:dyDescent="0.25">
      <c r="A44" s="10">
        <v>2010</v>
      </c>
      <c r="B44" s="11" t="s">
        <v>9</v>
      </c>
      <c r="C44" s="11">
        <v>0.21560207821395819</v>
      </c>
      <c r="D44" s="11">
        <f t="shared" si="2"/>
        <v>0.21560207821395819</v>
      </c>
    </row>
    <row r="45" spans="1:4" x14ac:dyDescent="0.25">
      <c r="A45" s="12">
        <v>2011</v>
      </c>
      <c r="B45" s="13" t="s">
        <v>9</v>
      </c>
      <c r="C45" s="13">
        <v>0.18289427506932837</v>
      </c>
      <c r="D45" s="13">
        <f t="shared" ref="D45:D50" si="3">SUM(B45,C45)</f>
        <v>0.18289427506932837</v>
      </c>
    </row>
    <row r="46" spans="1:4" x14ac:dyDescent="0.25">
      <c r="A46" s="12">
        <v>2012</v>
      </c>
      <c r="B46" s="13" t="s">
        <v>9</v>
      </c>
      <c r="C46" s="13">
        <v>0.21071779874358426</v>
      </c>
      <c r="D46" s="13">
        <f t="shared" si="3"/>
        <v>0.21071779874358426</v>
      </c>
    </row>
    <row r="47" spans="1:4" x14ac:dyDescent="0.25">
      <c r="A47" s="12">
        <v>2013</v>
      </c>
      <c r="B47" s="13" t="s">
        <v>9</v>
      </c>
      <c r="C47" s="13">
        <v>0.27539223916715416</v>
      </c>
      <c r="D47" s="13">
        <f t="shared" si="3"/>
        <v>0.27539223916715416</v>
      </c>
    </row>
    <row r="48" spans="1:4" x14ac:dyDescent="0.25">
      <c r="A48" s="12">
        <v>2014</v>
      </c>
      <c r="B48" s="13" t="s">
        <v>9</v>
      </c>
      <c r="C48" s="13">
        <v>0.22403663412159075</v>
      </c>
      <c r="D48" s="13">
        <f t="shared" si="3"/>
        <v>0.22403663412159075</v>
      </c>
    </row>
    <row r="49" spans="1:4" x14ac:dyDescent="0.25">
      <c r="A49" s="14">
        <v>2015</v>
      </c>
      <c r="B49" s="15" t="s">
        <v>9</v>
      </c>
      <c r="C49" s="15">
        <v>0.33979761706912609</v>
      </c>
      <c r="D49" s="15">
        <f t="shared" si="3"/>
        <v>0.33979761706912609</v>
      </c>
    </row>
    <row r="50" spans="1:4" x14ac:dyDescent="0.25">
      <c r="A50" s="16">
        <v>2016</v>
      </c>
      <c r="B50" s="17" t="s">
        <v>9</v>
      </c>
      <c r="C50" s="17">
        <v>0.27212826960995995</v>
      </c>
      <c r="D50" s="17">
        <f t="shared" si="3"/>
        <v>0.27212826960995995</v>
      </c>
    </row>
    <row r="51" spans="1:4" x14ac:dyDescent="0.25">
      <c r="A51" s="18">
        <v>2017</v>
      </c>
      <c r="B51" s="19" t="s">
        <v>9</v>
      </c>
      <c r="C51" s="19">
        <v>0.35290512631662357</v>
      </c>
      <c r="D51" s="19">
        <f>SUM(B51,C51)</f>
        <v>0.35290512631662357</v>
      </c>
    </row>
    <row r="52" spans="1:4" x14ac:dyDescent="0.25">
      <c r="A52" s="16">
        <v>2018</v>
      </c>
      <c r="B52" s="17" t="s">
        <v>9</v>
      </c>
      <c r="C52" s="17">
        <v>0.3210441035690767</v>
      </c>
      <c r="D52" s="17">
        <f>SUM(B52,C52)</f>
        <v>0.3210441035690767</v>
      </c>
    </row>
    <row r="53" spans="1:4" x14ac:dyDescent="0.25">
      <c r="A53" s="38">
        <v>2019</v>
      </c>
      <c r="B53" s="39" t="s">
        <v>9</v>
      </c>
      <c r="C53" s="39">
        <v>0.3772101478244595</v>
      </c>
      <c r="D53" s="39">
        <f>SUM(B53,C53)</f>
        <v>0.3772101478244595</v>
      </c>
    </row>
    <row r="54" spans="1:4" x14ac:dyDescent="0.25">
      <c r="A54" s="16">
        <v>2020</v>
      </c>
      <c r="B54" s="17" t="s">
        <v>9</v>
      </c>
      <c r="C54" s="40">
        <v>0.3969557660562914</v>
      </c>
      <c r="D54" s="17">
        <f t="shared" ref="D54:D55" si="4">SUM(B54,C54)</f>
        <v>0.3969557660562914</v>
      </c>
    </row>
    <row r="55" spans="1:4" ht="13.8" thickBot="1" x14ac:dyDescent="0.3">
      <c r="A55" s="93">
        <v>2021</v>
      </c>
      <c r="B55" s="95" t="s">
        <v>9</v>
      </c>
      <c r="C55" s="94">
        <v>0.41289259740895351</v>
      </c>
      <c r="D55" s="95">
        <f t="shared" si="4"/>
        <v>0.41289259740895351</v>
      </c>
    </row>
    <row r="56" spans="1:4" ht="15" customHeight="1" thickTop="1" x14ac:dyDescent="0.25">
      <c r="A56" s="6" t="s">
        <v>12</v>
      </c>
      <c r="B56" s="6"/>
      <c r="C56" s="6"/>
      <c r="D56" s="6"/>
    </row>
    <row r="57" spans="1:4" x14ac:dyDescent="0.25">
      <c r="B57" s="6"/>
      <c r="C57" s="6"/>
      <c r="D57" s="6"/>
    </row>
    <row r="58" spans="1:4" ht="15" customHeight="1" x14ac:dyDescent="0.25">
      <c r="A58" s="6" t="s">
        <v>23</v>
      </c>
      <c r="B58" s="6"/>
      <c r="C58" s="6"/>
      <c r="D58" s="6"/>
    </row>
    <row r="59" spans="1:4" x14ac:dyDescent="0.25">
      <c r="B59" s="6"/>
      <c r="C59" s="6"/>
      <c r="D59" s="6"/>
    </row>
    <row r="60" spans="1:4" ht="15" customHeight="1" x14ac:dyDescent="0.25">
      <c r="A60" s="6" t="s">
        <v>31</v>
      </c>
      <c r="B60" s="6"/>
      <c r="C60" s="6"/>
      <c r="D60" s="6"/>
    </row>
    <row r="61" spans="1:4" x14ac:dyDescent="0.25">
      <c r="B61" s="6"/>
      <c r="C61" s="6"/>
      <c r="D61" s="6"/>
    </row>
    <row r="62" spans="1:4" x14ac:dyDescent="0.25">
      <c r="B62" s="6"/>
      <c r="C62" s="6"/>
      <c r="D62" s="6"/>
    </row>
    <row r="63" spans="1:4" x14ac:dyDescent="0.25">
      <c r="A63" s="5"/>
    </row>
  </sheetData>
  <phoneticPr fontId="4" type="noConversion"/>
  <printOptions horizontalCentered="1" verticalCentered="1"/>
  <pageMargins left="0.5" right="0.5" top="0.57999999999999996" bottom="0.52" header="0.5" footer="0.5"/>
  <pageSetup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T65"/>
  <sheetViews>
    <sheetView workbookViewId="0">
      <pane ySplit="4" topLeftCell="A5"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8" ht="13.8" thickBot="1" x14ac:dyDescent="0.3">
      <c r="A1" s="4" t="s">
        <v>56</v>
      </c>
      <c r="B1" s="4"/>
      <c r="C1" s="4"/>
      <c r="D1" s="4"/>
      <c r="E1" s="4"/>
      <c r="F1" s="4"/>
      <c r="G1" s="4"/>
    </row>
    <row r="2" spans="1:8" ht="20.25" customHeight="1" thickTop="1" x14ac:dyDescent="0.25">
      <c r="A2" s="60" t="s">
        <v>3</v>
      </c>
      <c r="B2" s="61" t="s">
        <v>2</v>
      </c>
      <c r="C2" s="62" t="s">
        <v>0</v>
      </c>
      <c r="D2" s="52" t="s">
        <v>1</v>
      </c>
      <c r="E2" s="53"/>
      <c r="F2" s="53"/>
      <c r="G2" s="53"/>
      <c r="H2" s="108"/>
    </row>
    <row r="3" spans="1:8" ht="15.6" x14ac:dyDescent="0.25">
      <c r="A3" s="74"/>
      <c r="B3" s="30"/>
      <c r="C3" s="29"/>
      <c r="D3" s="77" t="s">
        <v>2</v>
      </c>
      <c r="E3" s="77" t="s">
        <v>4</v>
      </c>
      <c r="F3" s="78" t="s">
        <v>5</v>
      </c>
      <c r="G3" s="79" t="s">
        <v>24</v>
      </c>
      <c r="H3" s="108"/>
    </row>
    <row r="4" spans="1:8" x14ac:dyDescent="0.25">
      <c r="A4" s="9"/>
      <c r="B4" s="20" t="s">
        <v>35</v>
      </c>
      <c r="C4" s="45"/>
      <c r="D4" s="45"/>
      <c r="E4" s="45"/>
      <c r="F4" s="45"/>
      <c r="G4" s="45"/>
      <c r="H4" s="108"/>
    </row>
    <row r="5" spans="1:8" x14ac:dyDescent="0.25">
      <c r="A5" s="10">
        <v>1970</v>
      </c>
      <c r="B5" s="11">
        <f t="shared" ref="B5:B33" si="0">SUM(C5,D5)</f>
        <v>11.655572870324278</v>
      </c>
      <c r="C5" s="11">
        <v>2.9232422037880981</v>
      </c>
      <c r="D5" s="11">
        <f>SUM(E5,F5,G5)</f>
        <v>8.7323306665361802</v>
      </c>
      <c r="E5" s="11">
        <v>0.52686056836187578</v>
      </c>
      <c r="F5" s="11">
        <v>2.3977105014005464</v>
      </c>
      <c r="G5" s="11">
        <v>5.8077595967737583</v>
      </c>
    </row>
    <row r="6" spans="1:8" x14ac:dyDescent="0.25">
      <c r="A6" s="12">
        <v>1971</v>
      </c>
      <c r="B6" s="13">
        <f t="shared" si="0"/>
        <v>13.129844203552508</v>
      </c>
      <c r="C6" s="13">
        <v>2.5645869053500339</v>
      </c>
      <c r="D6" s="13">
        <f t="shared" ref="D6:D33" si="1">SUM(E6,F6,G6)</f>
        <v>10.565257298202475</v>
      </c>
      <c r="E6" s="13">
        <v>0.56571057704416228</v>
      </c>
      <c r="F6" s="13">
        <v>3.3090703360359579</v>
      </c>
      <c r="G6" s="13">
        <v>6.6904763851223548</v>
      </c>
    </row>
    <row r="7" spans="1:8" x14ac:dyDescent="0.25">
      <c r="A7" s="12">
        <v>1972</v>
      </c>
      <c r="B7" s="13">
        <f t="shared" si="0"/>
        <v>9.3828088859248719</v>
      </c>
      <c r="C7" s="13">
        <v>2.5412005724761513</v>
      </c>
      <c r="D7" s="13">
        <f t="shared" si="1"/>
        <v>6.8416083134487202</v>
      </c>
      <c r="E7" s="13">
        <v>0.48344557886624834</v>
      </c>
      <c r="F7" s="13">
        <v>2.0939067763753068</v>
      </c>
      <c r="G7" s="13">
        <v>4.2642559582071655</v>
      </c>
    </row>
    <row r="8" spans="1:8" x14ac:dyDescent="0.25">
      <c r="A8" s="12">
        <v>1973</v>
      </c>
      <c r="B8" s="13">
        <f t="shared" si="0"/>
        <v>12.465912454887508</v>
      </c>
      <c r="C8" s="13">
        <v>2.9073156859492384</v>
      </c>
      <c r="D8" s="13">
        <f t="shared" si="1"/>
        <v>9.5585967689382709</v>
      </c>
      <c r="E8" s="13">
        <v>0.55928146550702651</v>
      </c>
      <c r="F8" s="13">
        <v>2.6361524136786971</v>
      </c>
      <c r="G8" s="13">
        <v>6.3631628897525472</v>
      </c>
    </row>
    <row r="9" spans="1:8" x14ac:dyDescent="0.25">
      <c r="A9" s="12">
        <v>1974</v>
      </c>
      <c r="B9" s="13">
        <f t="shared" si="0"/>
        <v>12.971332207520966</v>
      </c>
      <c r="C9" s="13">
        <v>3.1657994101403264</v>
      </c>
      <c r="D9" s="13">
        <f t="shared" si="1"/>
        <v>9.8055327973806392</v>
      </c>
      <c r="E9" s="13">
        <v>0.57483140157421153</v>
      </c>
      <c r="F9" s="13">
        <v>2.8082561991621744</v>
      </c>
      <c r="G9" s="13">
        <v>6.4224451966442535</v>
      </c>
    </row>
    <row r="10" spans="1:8" x14ac:dyDescent="0.25">
      <c r="A10" s="12">
        <v>1975</v>
      </c>
      <c r="B10" s="13">
        <f t="shared" si="0"/>
        <v>13.055302729178402</v>
      </c>
      <c r="C10" s="13">
        <v>3.6495433418166754</v>
      </c>
      <c r="D10" s="13">
        <f t="shared" si="1"/>
        <v>9.4057593873617265</v>
      </c>
      <c r="E10" s="13">
        <v>0.4903899390967334</v>
      </c>
      <c r="F10" s="13">
        <v>2.5344894268393112</v>
      </c>
      <c r="G10" s="13">
        <v>6.3808800214256829</v>
      </c>
    </row>
    <row r="11" spans="1:8" x14ac:dyDescent="0.25">
      <c r="A11" s="10">
        <v>1976</v>
      </c>
      <c r="B11" s="11">
        <f t="shared" si="0"/>
        <v>16.176947807585023</v>
      </c>
      <c r="C11" s="11">
        <v>3.5698657269858822</v>
      </c>
      <c r="D11" s="11">
        <f t="shared" si="1"/>
        <v>12.607082080599142</v>
      </c>
      <c r="E11" s="11">
        <v>0.44220272231050922</v>
      </c>
      <c r="F11" s="11">
        <v>2.4487049448398164</v>
      </c>
      <c r="G11" s="11">
        <v>9.716174413448817</v>
      </c>
    </row>
    <row r="12" spans="1:8" x14ac:dyDescent="0.25">
      <c r="A12" s="10">
        <v>1977</v>
      </c>
      <c r="B12" s="11">
        <f t="shared" si="0"/>
        <v>12.293039781848204</v>
      </c>
      <c r="C12" s="11">
        <v>3.5765287732857618</v>
      </c>
      <c r="D12" s="11">
        <f t="shared" si="1"/>
        <v>8.716511008562442</v>
      </c>
      <c r="E12" s="11">
        <v>0.49274793661801541</v>
      </c>
      <c r="F12" s="11">
        <v>1.9318921977014218</v>
      </c>
      <c r="G12" s="11">
        <v>6.2918708742430045</v>
      </c>
    </row>
    <row r="13" spans="1:8" x14ac:dyDescent="0.25">
      <c r="A13" s="10">
        <v>1978</v>
      </c>
      <c r="B13" s="11">
        <f t="shared" si="0"/>
        <v>12.302706578233275</v>
      </c>
      <c r="C13" s="11">
        <v>3.1179671026788345</v>
      </c>
      <c r="D13" s="11">
        <f t="shared" si="1"/>
        <v>9.1847394755544407</v>
      </c>
      <c r="E13" s="11">
        <v>0.49666556798222844</v>
      </c>
      <c r="F13" s="11">
        <v>3.3765314635447483</v>
      </c>
      <c r="G13" s="11">
        <v>5.3115424440274639</v>
      </c>
    </row>
    <row r="14" spans="1:8" x14ac:dyDescent="0.25">
      <c r="A14" s="10">
        <v>1979</v>
      </c>
      <c r="B14" s="11">
        <f t="shared" si="0"/>
        <v>13.350495920726164</v>
      </c>
      <c r="C14" s="11">
        <v>3.4884059589484728</v>
      </c>
      <c r="D14" s="11">
        <f t="shared" si="1"/>
        <v>9.8620899617776914</v>
      </c>
      <c r="E14" s="11">
        <v>0.53603734393496083</v>
      </c>
      <c r="F14" s="11">
        <v>2.5572068419140996</v>
      </c>
      <c r="G14" s="11">
        <v>6.7688457759286313</v>
      </c>
    </row>
    <row r="15" spans="1:8" x14ac:dyDescent="0.25">
      <c r="A15" s="10">
        <v>1980</v>
      </c>
      <c r="B15" s="11">
        <f t="shared" si="0"/>
        <v>15.864330419356065</v>
      </c>
      <c r="C15" s="11">
        <v>4.0138219747318411</v>
      </c>
      <c r="D15" s="11">
        <f t="shared" si="1"/>
        <v>11.850508444624223</v>
      </c>
      <c r="E15" s="11">
        <v>0.55641176236801781</v>
      </c>
      <c r="F15" s="11">
        <v>2.7491633487391089</v>
      </c>
      <c r="G15" s="11">
        <v>8.5449333335170969</v>
      </c>
    </row>
    <row r="16" spans="1:8" x14ac:dyDescent="0.25">
      <c r="A16" s="12">
        <v>1981</v>
      </c>
      <c r="B16" s="13">
        <f t="shared" si="0"/>
        <v>13.681446946044886</v>
      </c>
      <c r="C16" s="13">
        <v>4.0928858157484376</v>
      </c>
      <c r="D16" s="13">
        <f t="shared" si="1"/>
        <v>9.5885611302964477</v>
      </c>
      <c r="E16" s="13">
        <v>0.3669131682515277</v>
      </c>
      <c r="F16" s="13">
        <v>2.6231285854963158</v>
      </c>
      <c r="G16" s="13">
        <v>6.5985193765486043</v>
      </c>
    </row>
    <row r="17" spans="1:7" x14ac:dyDescent="0.25">
      <c r="A17" s="12">
        <v>1982</v>
      </c>
      <c r="B17" s="13">
        <f t="shared" si="0"/>
        <v>17.517747540101983</v>
      </c>
      <c r="C17" s="13">
        <v>5.7732536760729722</v>
      </c>
      <c r="D17" s="13">
        <f t="shared" si="1"/>
        <v>11.74449386402901</v>
      </c>
      <c r="E17" s="13">
        <v>0.30282448725325212</v>
      </c>
      <c r="F17" s="13">
        <v>2.6316960236166329</v>
      </c>
      <c r="G17" s="13">
        <v>8.8099733531591244</v>
      </c>
    </row>
    <row r="18" spans="1:7" x14ac:dyDescent="0.25">
      <c r="A18" s="12">
        <v>1983</v>
      </c>
      <c r="B18" s="13">
        <f t="shared" si="0"/>
        <v>17.487820059831186</v>
      </c>
      <c r="C18" s="13">
        <v>5.6429012266310083</v>
      </c>
      <c r="D18" s="13">
        <f t="shared" si="1"/>
        <v>11.844918833200177</v>
      </c>
      <c r="E18" s="13">
        <v>0.3000145721363609</v>
      </c>
      <c r="F18" s="13">
        <v>3.6799397432676297</v>
      </c>
      <c r="G18" s="13">
        <v>7.8649645177961869</v>
      </c>
    </row>
    <row r="19" spans="1:7" x14ac:dyDescent="0.25">
      <c r="A19" s="12">
        <v>1984</v>
      </c>
      <c r="B19" s="13">
        <f t="shared" si="0"/>
        <v>18.319480341879874</v>
      </c>
      <c r="C19" s="13">
        <v>6.1409732990632371</v>
      </c>
      <c r="D19" s="13">
        <f t="shared" si="1"/>
        <v>12.178507042816637</v>
      </c>
      <c r="E19" s="13">
        <v>0.25490154427852241</v>
      </c>
      <c r="F19" s="13">
        <v>3.168615614529728</v>
      </c>
      <c r="G19" s="13">
        <v>8.7549898840083866</v>
      </c>
    </row>
    <row r="20" spans="1:7" x14ac:dyDescent="0.25">
      <c r="A20" s="12">
        <v>1985</v>
      </c>
      <c r="B20" s="13">
        <f t="shared" si="0"/>
        <v>19.307131769066515</v>
      </c>
      <c r="C20" s="13">
        <v>6.9060547105294194</v>
      </c>
      <c r="D20" s="13">
        <f t="shared" si="1"/>
        <v>12.401077058537094</v>
      </c>
      <c r="E20" s="13">
        <v>0.37899843347314166</v>
      </c>
      <c r="F20" s="13">
        <v>2.5617125992222949</v>
      </c>
      <c r="G20" s="13">
        <v>9.4603660258416582</v>
      </c>
    </row>
    <row r="21" spans="1:7" x14ac:dyDescent="0.25">
      <c r="A21" s="10">
        <v>1986</v>
      </c>
      <c r="B21" s="11">
        <f t="shared" si="0"/>
        <v>18.331574452583311</v>
      </c>
      <c r="C21" s="11">
        <v>7.1642185296155034</v>
      </c>
      <c r="D21" s="11">
        <f t="shared" si="1"/>
        <v>11.167355922967806</v>
      </c>
      <c r="E21" s="11">
        <v>0.33383687061317485</v>
      </c>
      <c r="F21" s="11">
        <v>2.4378270584842552</v>
      </c>
      <c r="G21" s="11">
        <v>8.3956919938703756</v>
      </c>
    </row>
    <row r="22" spans="1:7" x14ac:dyDescent="0.25">
      <c r="A22" s="10">
        <v>1987</v>
      </c>
      <c r="B22" s="11">
        <f t="shared" si="0"/>
        <v>18.869156969005644</v>
      </c>
      <c r="C22" s="11">
        <v>7.1110164444297386</v>
      </c>
      <c r="D22" s="11">
        <f t="shared" si="1"/>
        <v>11.758140524575904</v>
      </c>
      <c r="E22" s="11">
        <v>0.33087383780564472</v>
      </c>
      <c r="F22" s="11">
        <v>3.3298378387506617</v>
      </c>
      <c r="G22" s="11">
        <v>8.0974288480195966</v>
      </c>
    </row>
    <row r="23" spans="1:7" x14ac:dyDescent="0.25">
      <c r="A23" s="10">
        <v>1988</v>
      </c>
      <c r="B23" s="11">
        <f t="shared" si="0"/>
        <v>22.002388146482865</v>
      </c>
      <c r="C23" s="11">
        <v>7.7701542333214473</v>
      </c>
      <c r="D23" s="11">
        <f t="shared" si="1"/>
        <v>14.232233913161419</v>
      </c>
      <c r="E23" s="11">
        <v>0.3278943852185211</v>
      </c>
      <c r="F23" s="11">
        <v>2.9547807701734148</v>
      </c>
      <c r="G23" s="11">
        <v>10.949558757769482</v>
      </c>
    </row>
    <row r="24" spans="1:7" x14ac:dyDescent="0.25">
      <c r="A24" s="10">
        <v>1989</v>
      </c>
      <c r="B24" s="11">
        <f t="shared" si="0"/>
        <v>20.62102611090581</v>
      </c>
      <c r="C24" s="11">
        <v>8.0150716420820078</v>
      </c>
      <c r="D24" s="11">
        <f t="shared" si="1"/>
        <v>12.6059544688238</v>
      </c>
      <c r="E24" s="11">
        <v>0.32682930989667947</v>
      </c>
      <c r="F24" s="11">
        <v>3.3720820790843704</v>
      </c>
      <c r="G24" s="11">
        <v>8.9070430798427491</v>
      </c>
    </row>
    <row r="25" spans="1:7" x14ac:dyDescent="0.25">
      <c r="A25" s="10">
        <v>1990</v>
      </c>
      <c r="B25" s="11">
        <f t="shared" si="0"/>
        <v>19.811038428772097</v>
      </c>
      <c r="C25" s="11">
        <v>7.9142801989873686</v>
      </c>
      <c r="D25" s="11">
        <f t="shared" si="1"/>
        <v>11.896758229784728</v>
      </c>
      <c r="E25" s="11">
        <v>0.32367660128931591</v>
      </c>
      <c r="F25" s="11">
        <v>3.1230951867835071</v>
      </c>
      <c r="G25" s="11">
        <v>8.4499864417119053</v>
      </c>
    </row>
    <row r="26" spans="1:7" x14ac:dyDescent="0.25">
      <c r="A26" s="12">
        <v>1991</v>
      </c>
      <c r="B26" s="13">
        <f t="shared" si="0"/>
        <v>20.18627397633108</v>
      </c>
      <c r="C26" s="13">
        <v>7.3541520272818586</v>
      </c>
      <c r="D26" s="13">
        <f t="shared" si="1"/>
        <v>12.83212194904922</v>
      </c>
      <c r="E26" s="13">
        <v>0.32623981198067403</v>
      </c>
      <c r="F26" s="13">
        <v>3.9178973318183798</v>
      </c>
      <c r="G26" s="13">
        <v>8.5879848052501675</v>
      </c>
    </row>
    <row r="27" spans="1:7" x14ac:dyDescent="0.25">
      <c r="A27" s="12">
        <v>1992</v>
      </c>
      <c r="B27" s="13">
        <f t="shared" si="0"/>
        <v>18.714762287669167</v>
      </c>
      <c r="C27" s="13">
        <v>7.2080646046063297</v>
      </c>
      <c r="D27" s="13">
        <f t="shared" si="1"/>
        <v>11.506697683062839</v>
      </c>
      <c r="E27" s="13">
        <v>0.36678144615890979</v>
      </c>
      <c r="F27" s="13">
        <v>4.2107936035060778</v>
      </c>
      <c r="G27" s="13">
        <v>6.9291226333978528</v>
      </c>
    </row>
    <row r="28" spans="1:7" x14ac:dyDescent="0.25">
      <c r="A28" s="12">
        <v>1993</v>
      </c>
      <c r="B28" s="13">
        <f t="shared" si="0"/>
        <v>19.837431369278406</v>
      </c>
      <c r="C28" s="13">
        <v>7.0606581902667021</v>
      </c>
      <c r="D28" s="13">
        <f t="shared" si="1"/>
        <v>12.776773179011705</v>
      </c>
      <c r="E28" s="13">
        <v>0.35393016054646881</v>
      </c>
      <c r="F28" s="13">
        <v>3.852898586836969</v>
      </c>
      <c r="G28" s="13">
        <v>8.5699444316282687</v>
      </c>
    </row>
    <row r="29" spans="1:7" x14ac:dyDescent="0.25">
      <c r="A29" s="12">
        <v>1994</v>
      </c>
      <c r="B29" s="13">
        <f t="shared" si="0"/>
        <v>18.820744140363168</v>
      </c>
      <c r="C29" s="13">
        <v>7.1089726213065871</v>
      </c>
      <c r="D29" s="13">
        <f t="shared" si="1"/>
        <v>11.71177151905658</v>
      </c>
      <c r="E29" s="13">
        <v>0.29652869780351943</v>
      </c>
      <c r="F29" s="13">
        <v>3.1816118082735505</v>
      </c>
      <c r="G29" s="13">
        <v>8.2336310129795098</v>
      </c>
    </row>
    <row r="30" spans="1:7" x14ac:dyDescent="0.25">
      <c r="A30" s="12">
        <v>1995</v>
      </c>
      <c r="B30" s="13">
        <f t="shared" si="0"/>
        <v>21.742017789894508</v>
      </c>
      <c r="C30" s="13">
        <v>7.5367448423657972</v>
      </c>
      <c r="D30" s="13">
        <f t="shared" si="1"/>
        <v>14.205272947528711</v>
      </c>
      <c r="E30" s="13">
        <v>0.26795686753897469</v>
      </c>
      <c r="F30" s="13">
        <v>4.9976268091335774</v>
      </c>
      <c r="G30" s="13">
        <v>8.9396892708561584</v>
      </c>
    </row>
    <row r="31" spans="1:7" x14ac:dyDescent="0.25">
      <c r="A31" s="10">
        <v>1996</v>
      </c>
      <c r="B31" s="11">
        <f t="shared" si="0"/>
        <v>18.346923192250696</v>
      </c>
      <c r="C31" s="11">
        <v>6.8001909371958327</v>
      </c>
      <c r="D31" s="11">
        <f t="shared" si="1"/>
        <v>11.546732255054863</v>
      </c>
      <c r="E31" s="11">
        <v>0.27187248975390726</v>
      </c>
      <c r="F31" s="11">
        <v>4.1806407583786749</v>
      </c>
      <c r="G31" s="11">
        <v>7.0942190069222804</v>
      </c>
    </row>
    <row r="32" spans="1:7" x14ac:dyDescent="0.25">
      <c r="A32" s="10">
        <v>1997</v>
      </c>
      <c r="B32" s="11">
        <f t="shared" si="0"/>
        <v>19.645668504593608</v>
      </c>
      <c r="C32" s="11">
        <v>7.8484890919811319</v>
      </c>
      <c r="D32" s="11">
        <f t="shared" si="1"/>
        <v>11.797179412612477</v>
      </c>
      <c r="E32" s="11">
        <v>0.32796749705188677</v>
      </c>
      <c r="F32" s="11">
        <v>4.4573223761792446</v>
      </c>
      <c r="G32" s="11">
        <v>7.0118895393813458</v>
      </c>
    </row>
    <row r="33" spans="1:7" x14ac:dyDescent="0.25">
      <c r="A33" s="10">
        <v>1998</v>
      </c>
      <c r="B33" s="11">
        <f t="shared" si="0"/>
        <v>18.747399355909664</v>
      </c>
      <c r="C33" s="11">
        <v>7.2465881307669333</v>
      </c>
      <c r="D33" s="11">
        <f t="shared" si="1"/>
        <v>11.500811225142732</v>
      </c>
      <c r="E33" s="11">
        <v>0.26514419151864721</v>
      </c>
      <c r="F33" s="11">
        <v>3.0160617130206178</v>
      </c>
      <c r="G33" s="11">
        <v>8.2196053206034669</v>
      </c>
    </row>
    <row r="34" spans="1:7" x14ac:dyDescent="0.25">
      <c r="A34" s="10">
        <v>1999</v>
      </c>
      <c r="B34" s="11">
        <f t="shared" ref="B34:B39" si="2">SUM(C34,D34)</f>
        <v>20.160681570560826</v>
      </c>
      <c r="C34" s="11">
        <v>8.0566439288671283</v>
      </c>
      <c r="D34" s="11">
        <f t="shared" ref="D34:D39" si="3">SUM(E34,F34,G34)</f>
        <v>12.104037641693695</v>
      </c>
      <c r="E34" s="11">
        <v>0.25361728233557718</v>
      </c>
      <c r="F34" s="11">
        <v>4.8100514201375137</v>
      </c>
      <c r="G34" s="11">
        <v>7.0403689392206044</v>
      </c>
    </row>
    <row r="35" spans="1:7" x14ac:dyDescent="0.25">
      <c r="A35" s="10">
        <v>2000</v>
      </c>
      <c r="B35" s="11">
        <f t="shared" si="2"/>
        <v>18.668843209253517</v>
      </c>
      <c r="C35" s="11">
        <v>7.5197837929218156</v>
      </c>
      <c r="D35" s="11">
        <f t="shared" si="3"/>
        <v>11.149059416331703</v>
      </c>
      <c r="E35" s="11">
        <v>0.22882673965036157</v>
      </c>
      <c r="F35" s="11">
        <v>3.7545942785148916</v>
      </c>
      <c r="G35" s="11">
        <v>7.1656383981664504</v>
      </c>
    </row>
    <row r="36" spans="1:7" x14ac:dyDescent="0.25">
      <c r="A36" s="12">
        <v>2001</v>
      </c>
      <c r="B36" s="13">
        <f t="shared" si="2"/>
        <v>17.839830340423369</v>
      </c>
      <c r="C36" s="13">
        <v>7.4519055907789253</v>
      </c>
      <c r="D36" s="13">
        <f t="shared" si="3"/>
        <v>10.387924749644444</v>
      </c>
      <c r="E36" s="13">
        <v>0.2058537686911277</v>
      </c>
      <c r="F36" s="13">
        <v>3.6401121290325587</v>
      </c>
      <c r="G36" s="13">
        <v>6.5419588519207581</v>
      </c>
    </row>
    <row r="37" spans="1:7" x14ac:dyDescent="0.25">
      <c r="A37" s="12">
        <v>2002</v>
      </c>
      <c r="B37" s="13">
        <f t="shared" si="2"/>
        <v>19.84156475590067</v>
      </c>
      <c r="C37" s="13">
        <v>8.4963295792885862</v>
      </c>
      <c r="D37" s="13">
        <f t="shared" si="3"/>
        <v>11.345235176612086</v>
      </c>
      <c r="E37" s="13">
        <v>0.2186943621264465</v>
      </c>
      <c r="F37" s="13">
        <v>4.0481563705203945</v>
      </c>
      <c r="G37" s="13">
        <v>7.0783844439652457</v>
      </c>
    </row>
    <row r="38" spans="1:7" x14ac:dyDescent="0.25">
      <c r="A38" s="12">
        <v>2003</v>
      </c>
      <c r="B38" s="13">
        <f t="shared" si="2"/>
        <v>18.969302199505734</v>
      </c>
      <c r="C38" s="13">
        <v>7.7280209660220942</v>
      </c>
      <c r="D38" s="13">
        <f t="shared" si="3"/>
        <v>11.24128123348364</v>
      </c>
      <c r="E38" s="13">
        <v>0.19028936684850237</v>
      </c>
      <c r="F38" s="13">
        <v>4.4387673887065251</v>
      </c>
      <c r="G38" s="13">
        <v>6.6122244779286126</v>
      </c>
    </row>
    <row r="39" spans="1:7" x14ac:dyDescent="0.25">
      <c r="A39" s="12">
        <v>2004</v>
      </c>
      <c r="B39" s="13">
        <f t="shared" si="2"/>
        <v>18.688551102400005</v>
      </c>
      <c r="C39" s="13">
        <v>7.8693213285283168</v>
      </c>
      <c r="D39" s="13">
        <f t="shared" si="3"/>
        <v>10.819229773871687</v>
      </c>
      <c r="E39" s="13">
        <v>0.17865748498358389</v>
      </c>
      <c r="F39" s="13">
        <v>4.2270344738178736</v>
      </c>
      <c r="G39" s="13">
        <v>6.4135378150702289</v>
      </c>
    </row>
    <row r="40" spans="1:7" x14ac:dyDescent="0.25">
      <c r="A40" s="12">
        <v>2005</v>
      </c>
      <c r="B40" s="13">
        <f t="shared" ref="B40:B45" si="4">SUM(C40,D40)</f>
        <v>21.528341973230788</v>
      </c>
      <c r="C40" s="13">
        <v>8.6769191712223588</v>
      </c>
      <c r="D40" s="13">
        <f t="shared" ref="D40:D45" si="5">SUM(E40,F40,G40)</f>
        <v>12.851422802008431</v>
      </c>
      <c r="E40" s="13">
        <v>0.1908529158698315</v>
      </c>
      <c r="F40" s="13">
        <v>5.6349976468570491</v>
      </c>
      <c r="G40" s="13">
        <v>7.0255722392815505</v>
      </c>
    </row>
    <row r="41" spans="1:7" x14ac:dyDescent="0.25">
      <c r="A41" s="10">
        <v>2006</v>
      </c>
      <c r="B41" s="11">
        <f t="shared" si="4"/>
        <v>20.191584861468634</v>
      </c>
      <c r="C41" s="11">
        <v>7.6670328627386084</v>
      </c>
      <c r="D41" s="11">
        <f t="shared" si="5"/>
        <v>12.524551998730026</v>
      </c>
      <c r="E41" s="11">
        <v>0.142506058150036</v>
      </c>
      <c r="F41" s="11">
        <v>4.8792516588727084</v>
      </c>
      <c r="G41" s="11">
        <v>7.5027942817072812</v>
      </c>
    </row>
    <row r="42" spans="1:7" x14ac:dyDescent="0.25">
      <c r="A42" s="10">
        <v>2007</v>
      </c>
      <c r="B42" s="11">
        <f t="shared" si="4"/>
        <v>21.293826237435972</v>
      </c>
      <c r="C42" s="11">
        <v>8.0923354201849236</v>
      </c>
      <c r="D42" s="11">
        <f t="shared" si="5"/>
        <v>13.201490817251049</v>
      </c>
      <c r="E42" s="11">
        <v>0.14152335134531929</v>
      </c>
      <c r="F42" s="11">
        <v>6.1890266226559669</v>
      </c>
      <c r="G42" s="11">
        <v>6.8709408432497625</v>
      </c>
    </row>
    <row r="43" spans="1:7" x14ac:dyDescent="0.25">
      <c r="A43" s="10">
        <v>2008</v>
      </c>
      <c r="B43" s="11">
        <f t="shared" si="4"/>
        <v>20.401584023230825</v>
      </c>
      <c r="C43" s="11">
        <v>8.3352916309668519</v>
      </c>
      <c r="D43" s="11">
        <f t="shared" si="5"/>
        <v>12.066292392263971</v>
      </c>
      <c r="E43" s="11">
        <v>0.16742714666816544</v>
      </c>
      <c r="F43" s="11">
        <v>4.9870752408904995</v>
      </c>
      <c r="G43" s="11">
        <v>6.9117900047053062</v>
      </c>
    </row>
    <row r="44" spans="1:7" x14ac:dyDescent="0.25">
      <c r="A44" s="10">
        <v>2009</v>
      </c>
      <c r="B44" s="11">
        <f t="shared" si="4"/>
        <v>18.350684986813476</v>
      </c>
      <c r="C44" s="11">
        <v>7.72746129237846</v>
      </c>
      <c r="D44" s="11">
        <f t="shared" si="5"/>
        <v>10.623223694435016</v>
      </c>
      <c r="E44" s="11">
        <v>0.1319433643016687</v>
      </c>
      <c r="F44" s="11">
        <v>4.1676323842117116</v>
      </c>
      <c r="G44" s="11">
        <v>6.3236479459216355</v>
      </c>
    </row>
    <row r="45" spans="1:7" x14ac:dyDescent="0.25">
      <c r="A45" s="10">
        <v>2010</v>
      </c>
      <c r="B45" s="11">
        <f t="shared" si="4"/>
        <v>18.51177941201988</v>
      </c>
      <c r="C45" s="11">
        <v>7.9817496958488254</v>
      </c>
      <c r="D45" s="11">
        <f t="shared" si="5"/>
        <v>10.530029716171054</v>
      </c>
      <c r="E45" s="11">
        <v>0.16242949302248735</v>
      </c>
      <c r="F45" s="11">
        <v>4.0950638335383465</v>
      </c>
      <c r="G45" s="11">
        <v>6.2725363896102202</v>
      </c>
    </row>
    <row r="46" spans="1:7" x14ac:dyDescent="0.25">
      <c r="A46" s="12">
        <v>2011</v>
      </c>
      <c r="B46" s="13">
        <f t="shared" ref="B46:B51" si="6">SUM(C46,D46)</f>
        <v>18.860235833848538</v>
      </c>
      <c r="C46" s="13">
        <v>7.4038499240909141</v>
      </c>
      <c r="D46" s="13">
        <f t="shared" ref="D46:D51" si="7">SUM(E46,F46,G46)</f>
        <v>11.456385909757625</v>
      </c>
      <c r="E46" s="13">
        <v>0.16125296596401542</v>
      </c>
      <c r="F46" s="13">
        <v>4.6617740068159925</v>
      </c>
      <c r="G46" s="13">
        <v>6.6333589369776176</v>
      </c>
    </row>
    <row r="47" spans="1:7" ht="13.2" customHeight="1" x14ac:dyDescent="0.25">
      <c r="A47" s="12">
        <v>2012</v>
      </c>
      <c r="B47" s="13">
        <f t="shared" si="6"/>
        <v>17.517497380808123</v>
      </c>
      <c r="C47" s="13">
        <v>7.6320997871508842</v>
      </c>
      <c r="D47" s="13">
        <f t="shared" si="7"/>
        <v>9.8853975936572382</v>
      </c>
      <c r="E47" s="13">
        <v>0.12887346142941206</v>
      </c>
      <c r="F47" s="13">
        <v>3.7368290486683291</v>
      </c>
      <c r="G47" s="13">
        <v>6.0196950835594967</v>
      </c>
    </row>
    <row r="48" spans="1:7" ht="13.2" customHeight="1" x14ac:dyDescent="0.25">
      <c r="A48" s="12">
        <v>2013</v>
      </c>
      <c r="B48" s="13">
        <f t="shared" si="6"/>
        <v>19.469310695313439</v>
      </c>
      <c r="C48" s="13">
        <v>7.809071733033087</v>
      </c>
      <c r="D48" s="13">
        <f t="shared" si="7"/>
        <v>11.660238962280353</v>
      </c>
      <c r="E48" s="13">
        <v>0.14010468145505858</v>
      </c>
      <c r="F48" s="13">
        <v>4.7678275451513983</v>
      </c>
      <c r="G48" s="13">
        <v>6.7523067356738951</v>
      </c>
    </row>
    <row r="49" spans="1:7" ht="13.2" customHeight="1" x14ac:dyDescent="0.25">
      <c r="A49" s="12">
        <v>2014</v>
      </c>
      <c r="B49" s="13">
        <f t="shared" si="6"/>
        <v>19.296753791493071</v>
      </c>
      <c r="C49" s="13">
        <v>7.7263916635329446</v>
      </c>
      <c r="D49" s="13">
        <f t="shared" si="7"/>
        <v>11.570362127960127</v>
      </c>
      <c r="E49" s="13">
        <v>0.13328771368116862</v>
      </c>
      <c r="F49" s="13">
        <v>4.8199598468068725</v>
      </c>
      <c r="G49" s="13">
        <v>6.6171145674720862</v>
      </c>
    </row>
    <row r="50" spans="1:7" ht="13.2" customHeight="1" x14ac:dyDescent="0.25">
      <c r="A50" s="14">
        <v>2015</v>
      </c>
      <c r="B50" s="15">
        <f t="shared" si="6"/>
        <v>19.175065883646859</v>
      </c>
      <c r="C50" s="15">
        <v>7.9235690384385631</v>
      </c>
      <c r="D50" s="15">
        <f t="shared" si="7"/>
        <v>11.251496845208294</v>
      </c>
      <c r="E50" s="15">
        <v>0.13844203804126157</v>
      </c>
      <c r="F50" s="15">
        <v>4.0573407582895262</v>
      </c>
      <c r="G50" s="15">
        <v>7.0557140488775056</v>
      </c>
    </row>
    <row r="51" spans="1:7" ht="13.2" customHeight="1" x14ac:dyDescent="0.25">
      <c r="A51" s="16">
        <v>2016</v>
      </c>
      <c r="B51" s="17">
        <f t="shared" si="6"/>
        <v>18.296007329911475</v>
      </c>
      <c r="C51" s="17">
        <v>8.1405559031825518</v>
      </c>
      <c r="D51" s="17">
        <f t="shared" si="7"/>
        <v>10.155451426728922</v>
      </c>
      <c r="E51" s="17">
        <v>0.12107098615188194</v>
      </c>
      <c r="F51" s="17">
        <v>3.8464999563477651</v>
      </c>
      <c r="G51" s="17">
        <v>6.1878804842292743</v>
      </c>
    </row>
    <row r="52" spans="1:7" ht="13.2" customHeight="1" x14ac:dyDescent="0.25">
      <c r="A52" s="18">
        <v>2017</v>
      </c>
      <c r="B52" s="19">
        <f>SUM(C52,D52)</f>
        <v>17.734112930313085</v>
      </c>
      <c r="C52" s="19">
        <v>8.2747923862301107</v>
      </c>
      <c r="D52" s="19">
        <f>SUM(E52,F52,G52)</f>
        <v>9.4593205440829742</v>
      </c>
      <c r="E52" s="19">
        <v>0.100189096799633</v>
      </c>
      <c r="F52" s="19">
        <v>3.4677415871758392</v>
      </c>
      <c r="G52" s="19">
        <v>5.891389860107501</v>
      </c>
    </row>
    <row r="53" spans="1:7" ht="13.2" customHeight="1" x14ac:dyDescent="0.25">
      <c r="A53" s="18">
        <v>2018</v>
      </c>
      <c r="B53" s="19">
        <f>SUM(C53,D53)</f>
        <v>12.181130506824871</v>
      </c>
      <c r="C53" s="19">
        <v>8.1044121703859702</v>
      </c>
      <c r="D53" s="19">
        <f>SUM(E53,F53,G53)</f>
        <v>4.0767183364389004</v>
      </c>
      <c r="E53" s="19">
        <v>0.11798756515567735</v>
      </c>
      <c r="F53" s="19">
        <v>3.9587307712832227</v>
      </c>
      <c r="G53" s="19" t="s">
        <v>9</v>
      </c>
    </row>
    <row r="54" spans="1:7" ht="13.2" customHeight="1" x14ac:dyDescent="0.25">
      <c r="A54" s="18">
        <v>2019</v>
      </c>
      <c r="B54" s="19">
        <f t="shared" ref="B54:B56" si="8">SUM(C54,D54)</f>
        <v>12.433769321946697</v>
      </c>
      <c r="C54" s="17">
        <v>8.4236826567158136</v>
      </c>
      <c r="D54" s="17">
        <f t="shared" ref="D54:D56" si="9">SUM(E54,F54,G54)</f>
        <v>4.0100866652308831</v>
      </c>
      <c r="E54" s="17">
        <v>0.10655394240900383</v>
      </c>
      <c r="F54" s="17">
        <v>3.903532722821879</v>
      </c>
      <c r="G54" s="17" t="s">
        <v>9</v>
      </c>
    </row>
    <row r="55" spans="1:7" ht="13.2" customHeight="1" x14ac:dyDescent="0.25">
      <c r="A55" s="18">
        <v>2020</v>
      </c>
      <c r="B55" s="19">
        <f t="shared" si="8"/>
        <v>11.898801608045982</v>
      </c>
      <c r="C55" s="100">
        <v>8.2170242901877266</v>
      </c>
      <c r="D55" s="17">
        <f t="shared" si="9"/>
        <v>3.681777317858256</v>
      </c>
      <c r="E55" s="17">
        <v>9.204510178021702E-2</v>
      </c>
      <c r="F55" s="17">
        <v>3.5897322160780392</v>
      </c>
      <c r="G55" s="17" t="s">
        <v>9</v>
      </c>
    </row>
    <row r="56" spans="1:7" ht="13.8" thickBot="1" x14ac:dyDescent="0.3">
      <c r="A56" s="93">
        <v>2021</v>
      </c>
      <c r="B56" s="95">
        <f t="shared" si="8"/>
        <v>12.032284761393433</v>
      </c>
      <c r="C56" s="94">
        <v>8.4957605336840682</v>
      </c>
      <c r="D56" s="95">
        <f t="shared" si="9"/>
        <v>3.5365242277093647</v>
      </c>
      <c r="E56" s="95">
        <v>9.1206808088172497E-2</v>
      </c>
      <c r="F56" s="95">
        <v>3.4453174196211922</v>
      </c>
      <c r="G56" s="95" t="s">
        <v>9</v>
      </c>
    </row>
    <row r="57" spans="1:7" ht="15" customHeight="1" thickTop="1" x14ac:dyDescent="0.25">
      <c r="A57" s="5" t="s">
        <v>12</v>
      </c>
    </row>
    <row r="58" spans="1:7" ht="13.2" customHeight="1" x14ac:dyDescent="0.25">
      <c r="A58" s="5"/>
    </row>
    <row r="59" spans="1:7" ht="15" customHeight="1" x14ac:dyDescent="0.25">
      <c r="A59" s="5" t="s">
        <v>32</v>
      </c>
    </row>
    <row r="60" spans="1:7" x14ac:dyDescent="0.25">
      <c r="A60" s="5"/>
    </row>
    <row r="61" spans="1:7" ht="15" customHeight="1" x14ac:dyDescent="0.25">
      <c r="A61" s="5" t="s">
        <v>31</v>
      </c>
    </row>
    <row r="62" spans="1:7" x14ac:dyDescent="0.25">
      <c r="A62" s="5"/>
    </row>
    <row r="63" spans="1:7" x14ac:dyDescent="0.25">
      <c r="A63" s="5"/>
    </row>
    <row r="64" spans="1:7" x14ac:dyDescent="0.25">
      <c r="A64" s="5"/>
    </row>
    <row r="65" spans="1:1" x14ac:dyDescent="0.25">
      <c r="A65" s="5"/>
    </row>
  </sheetData>
  <phoneticPr fontId="4" type="noConversion"/>
  <printOptions horizontalCentered="1" verticalCentered="1"/>
  <pageMargins left="0.5" right="0.5" top="0.57999999999999996" bottom="0.52" header="0.5" footer="0.5"/>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T61"/>
  <sheetViews>
    <sheetView workbookViewId="0">
      <pane ySplit="3" topLeftCell="A4"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5" ht="13.8" thickBot="1" x14ac:dyDescent="0.3">
      <c r="A1" s="4" t="s">
        <v>57</v>
      </c>
      <c r="B1" s="4"/>
      <c r="C1" s="4"/>
      <c r="D1" s="4"/>
    </row>
    <row r="2" spans="1:5" ht="20.25" customHeight="1" thickTop="1" x14ac:dyDescent="0.25">
      <c r="A2" s="46" t="s">
        <v>3</v>
      </c>
      <c r="B2" s="73" t="s">
        <v>2</v>
      </c>
      <c r="C2" s="48" t="s">
        <v>0</v>
      </c>
      <c r="D2" s="49" t="s">
        <v>1</v>
      </c>
      <c r="E2" s="108"/>
    </row>
    <row r="3" spans="1:5" x14ac:dyDescent="0.25">
      <c r="A3" s="9"/>
      <c r="B3" s="50" t="s">
        <v>14</v>
      </c>
      <c r="C3" s="51"/>
      <c r="D3" s="51"/>
      <c r="E3" s="108"/>
    </row>
    <row r="4" spans="1:5" x14ac:dyDescent="0.25">
      <c r="A4" s="10">
        <v>1970</v>
      </c>
      <c r="B4" s="11">
        <f t="shared" ref="B4:B32" si="0">SUM(C4,D4)</f>
        <v>0.90611162046700355</v>
      </c>
      <c r="C4" s="11">
        <v>0.90611162046700355</v>
      </c>
      <c r="D4" s="11" t="s">
        <v>9</v>
      </c>
    </row>
    <row r="5" spans="1:5" x14ac:dyDescent="0.25">
      <c r="A5" s="12">
        <v>1971</v>
      </c>
      <c r="B5" s="13">
        <f t="shared" si="0"/>
        <v>0.92699158725037445</v>
      </c>
      <c r="C5" s="13">
        <v>0.92699158725037445</v>
      </c>
      <c r="D5" s="13" t="s">
        <v>9</v>
      </c>
    </row>
    <row r="6" spans="1:5" x14ac:dyDescent="0.25">
      <c r="A6" s="12">
        <v>1972</v>
      </c>
      <c r="B6" s="13">
        <f t="shared" si="0"/>
        <v>1.0395624499752258</v>
      </c>
      <c r="C6" s="13">
        <v>1.0395624499752258</v>
      </c>
      <c r="D6" s="13" t="s">
        <v>9</v>
      </c>
    </row>
    <row r="7" spans="1:5" x14ac:dyDescent="0.25">
      <c r="A7" s="12">
        <v>1973</v>
      </c>
      <c r="B7" s="13">
        <f t="shared" si="0"/>
        <v>1.1089665847132497</v>
      </c>
      <c r="C7" s="13">
        <v>1.1089665847132497</v>
      </c>
      <c r="D7" s="13" t="s">
        <v>9</v>
      </c>
    </row>
    <row r="8" spans="1:5" x14ac:dyDescent="0.25">
      <c r="A8" s="12">
        <v>1974</v>
      </c>
      <c r="B8" s="13">
        <f t="shared" si="0"/>
        <v>1.0062940136728795</v>
      </c>
      <c r="C8" s="13">
        <v>1.0062940136728795</v>
      </c>
      <c r="D8" s="13" t="s">
        <v>9</v>
      </c>
    </row>
    <row r="9" spans="1:5" x14ac:dyDescent="0.25">
      <c r="A9" s="12">
        <v>1975</v>
      </c>
      <c r="B9" s="13">
        <f t="shared" si="0"/>
        <v>1.0612437665819336</v>
      </c>
      <c r="C9" s="13">
        <v>1.0612437665819336</v>
      </c>
      <c r="D9" s="13" t="s">
        <v>9</v>
      </c>
    </row>
    <row r="10" spans="1:5" x14ac:dyDescent="0.25">
      <c r="A10" s="10">
        <v>1976</v>
      </c>
      <c r="B10" s="11">
        <f t="shared" si="0"/>
        <v>1.0200197216043296</v>
      </c>
      <c r="C10" s="11">
        <v>1.0200197216043296</v>
      </c>
      <c r="D10" s="11" t="s">
        <v>9</v>
      </c>
    </row>
    <row r="11" spans="1:5" x14ac:dyDescent="0.25">
      <c r="A11" s="10">
        <v>1977</v>
      </c>
      <c r="B11" s="11">
        <f t="shared" si="0"/>
        <v>1.1278656368763029</v>
      </c>
      <c r="C11" s="11">
        <v>1.1278656368763029</v>
      </c>
      <c r="D11" s="11" t="s">
        <v>9</v>
      </c>
    </row>
    <row r="12" spans="1:5" x14ac:dyDescent="0.25">
      <c r="A12" s="10">
        <v>1978</v>
      </c>
      <c r="B12" s="11">
        <f t="shared" si="0"/>
        <v>1.5549116068018958</v>
      </c>
      <c r="C12" s="11">
        <v>1.5549116068018958</v>
      </c>
      <c r="D12" s="11" t="s">
        <v>9</v>
      </c>
    </row>
    <row r="13" spans="1:5" x14ac:dyDescent="0.25">
      <c r="A13" s="10">
        <v>1979</v>
      </c>
      <c r="B13" s="11">
        <f t="shared" si="0"/>
        <v>1.5867232454288949</v>
      </c>
      <c r="C13" s="11">
        <v>1.5867232454288949</v>
      </c>
      <c r="D13" s="11" t="s">
        <v>9</v>
      </c>
    </row>
    <row r="14" spans="1:5" x14ac:dyDescent="0.25">
      <c r="A14" s="10">
        <v>1980</v>
      </c>
      <c r="B14" s="11">
        <f t="shared" si="0"/>
        <v>1.4157364552137217</v>
      </c>
      <c r="C14" s="11">
        <v>1.4157364552137217</v>
      </c>
      <c r="D14" s="11" t="s">
        <v>9</v>
      </c>
    </row>
    <row r="15" spans="1:5" x14ac:dyDescent="0.25">
      <c r="A15" s="12">
        <v>1981</v>
      </c>
      <c r="B15" s="13">
        <f t="shared" si="0"/>
        <v>1.538053451379769</v>
      </c>
      <c r="C15" s="13">
        <v>1.538053451379769</v>
      </c>
      <c r="D15" s="13" t="s">
        <v>9</v>
      </c>
    </row>
    <row r="16" spans="1:5" x14ac:dyDescent="0.25">
      <c r="A16" s="12">
        <v>1982</v>
      </c>
      <c r="B16" s="13">
        <f t="shared" si="0"/>
        <v>1.8299826003066484</v>
      </c>
      <c r="C16" s="13">
        <v>1.8299826003066484</v>
      </c>
      <c r="D16" s="13" t="s">
        <v>9</v>
      </c>
    </row>
    <row r="17" spans="1:4" x14ac:dyDescent="0.25">
      <c r="A17" s="12">
        <v>1983</v>
      </c>
      <c r="B17" s="13">
        <f t="shared" si="0"/>
        <v>1.7664858497612108</v>
      </c>
      <c r="C17" s="13">
        <v>1.7664858497612108</v>
      </c>
      <c r="D17" s="13" t="s">
        <v>9</v>
      </c>
    </row>
    <row r="18" spans="1:4" x14ac:dyDescent="0.25">
      <c r="A18" s="12">
        <v>1984</v>
      </c>
      <c r="B18" s="13">
        <f t="shared" si="0"/>
        <v>1.8159662870005246</v>
      </c>
      <c r="C18" s="13">
        <v>1.8159662870005246</v>
      </c>
      <c r="D18" s="13" t="s">
        <v>9</v>
      </c>
    </row>
    <row r="19" spans="1:4" x14ac:dyDescent="0.25">
      <c r="A19" s="12">
        <v>1985</v>
      </c>
      <c r="B19" s="13">
        <f t="shared" si="0"/>
        <v>2.0904447594206301</v>
      </c>
      <c r="C19" s="13">
        <v>2.0904447594206301</v>
      </c>
      <c r="D19" s="13" t="s">
        <v>9</v>
      </c>
    </row>
    <row r="20" spans="1:4" x14ac:dyDescent="0.25">
      <c r="A20" s="10">
        <v>1986</v>
      </c>
      <c r="B20" s="11">
        <f t="shared" si="0"/>
        <v>2.4346460226635251</v>
      </c>
      <c r="C20" s="11">
        <v>2.4346460226635251</v>
      </c>
      <c r="D20" s="11" t="s">
        <v>9</v>
      </c>
    </row>
    <row r="21" spans="1:4" x14ac:dyDescent="0.25">
      <c r="A21" s="10">
        <v>1987</v>
      </c>
      <c r="B21" s="11">
        <f t="shared" si="0"/>
        <v>2.1881847086538935</v>
      </c>
      <c r="C21" s="11">
        <v>2.1881847086538935</v>
      </c>
      <c r="D21" s="11" t="s">
        <v>9</v>
      </c>
    </row>
    <row r="22" spans="1:4" x14ac:dyDescent="0.25">
      <c r="A22" s="10">
        <v>1988</v>
      </c>
      <c r="B22" s="11">
        <f t="shared" si="0"/>
        <v>2.3504107811167207</v>
      </c>
      <c r="C22" s="11">
        <v>2.3504107811167207</v>
      </c>
      <c r="D22" s="11" t="s">
        <v>9</v>
      </c>
    </row>
    <row r="23" spans="1:4" x14ac:dyDescent="0.25">
      <c r="A23" s="10">
        <v>1989</v>
      </c>
      <c r="B23" s="11">
        <f t="shared" si="0"/>
        <v>2.4937131582990353</v>
      </c>
      <c r="C23" s="11">
        <v>2.4937131582990353</v>
      </c>
      <c r="D23" s="11" t="s">
        <v>9</v>
      </c>
    </row>
    <row r="24" spans="1:4" x14ac:dyDescent="0.25">
      <c r="A24" s="10">
        <v>1990</v>
      </c>
      <c r="B24" s="11">
        <f t="shared" si="0"/>
        <v>2.0617114163721553</v>
      </c>
      <c r="C24" s="11">
        <v>2.0617114163721553</v>
      </c>
      <c r="D24" s="11" t="s">
        <v>9</v>
      </c>
    </row>
    <row r="25" spans="1:4" x14ac:dyDescent="0.25">
      <c r="A25" s="12">
        <v>1991</v>
      </c>
      <c r="B25" s="13">
        <f t="shared" si="0"/>
        <v>1.8959103407194675</v>
      </c>
      <c r="C25" s="13">
        <v>1.8959103407194675</v>
      </c>
      <c r="D25" s="13" t="s">
        <v>9</v>
      </c>
    </row>
    <row r="26" spans="1:4" x14ac:dyDescent="0.25">
      <c r="A26" s="12">
        <v>1992</v>
      </c>
      <c r="B26" s="13">
        <f t="shared" si="0"/>
        <v>2.1008665052511932</v>
      </c>
      <c r="C26" s="13">
        <v>2.1008665052511932</v>
      </c>
      <c r="D26" s="13" t="s">
        <v>9</v>
      </c>
    </row>
    <row r="27" spans="1:4" x14ac:dyDescent="0.25">
      <c r="A27" s="12">
        <v>1993</v>
      </c>
      <c r="B27" s="13">
        <f t="shared" si="0"/>
        <v>1.7352212253366892</v>
      </c>
      <c r="C27" s="13">
        <v>1.7352212253366892</v>
      </c>
      <c r="D27" s="13" t="s">
        <v>9</v>
      </c>
    </row>
    <row r="28" spans="1:4" x14ac:dyDescent="0.25">
      <c r="A28" s="12">
        <v>1994</v>
      </c>
      <c r="B28" s="13">
        <f t="shared" si="0"/>
        <v>2.0012450841950225</v>
      </c>
      <c r="C28" s="13">
        <v>2.0012450841950225</v>
      </c>
      <c r="D28" s="13" t="s">
        <v>9</v>
      </c>
    </row>
    <row r="29" spans="1:4" x14ac:dyDescent="0.25">
      <c r="A29" s="12">
        <v>1995</v>
      </c>
      <c r="B29" s="13">
        <f t="shared" si="0"/>
        <v>1.8943459817224833</v>
      </c>
      <c r="C29" s="13">
        <v>1.8943459817224833</v>
      </c>
      <c r="D29" s="13" t="s">
        <v>9</v>
      </c>
    </row>
    <row r="30" spans="1:4" x14ac:dyDescent="0.25">
      <c r="A30" s="10">
        <v>1996</v>
      </c>
      <c r="B30" s="11">
        <f t="shared" si="0"/>
        <v>2.0429604840414286</v>
      </c>
      <c r="C30" s="11">
        <v>2.0429604840414286</v>
      </c>
      <c r="D30" s="11" t="s">
        <v>9</v>
      </c>
    </row>
    <row r="31" spans="1:4" x14ac:dyDescent="0.25">
      <c r="A31" s="10">
        <v>1997</v>
      </c>
      <c r="B31" s="11">
        <f t="shared" si="0"/>
        <v>2.2198946763059153</v>
      </c>
      <c r="C31" s="11">
        <v>2.2198946763059153</v>
      </c>
      <c r="D31" s="11" t="s">
        <v>9</v>
      </c>
    </row>
    <row r="32" spans="1:4" x14ac:dyDescent="0.25">
      <c r="A32" s="10">
        <v>1998</v>
      </c>
      <c r="B32" s="11">
        <f t="shared" si="0"/>
        <v>2.3414682534451221</v>
      </c>
      <c r="C32" s="11">
        <v>2.3414682534451221</v>
      </c>
      <c r="D32" s="11" t="s">
        <v>9</v>
      </c>
    </row>
    <row r="33" spans="1:4" x14ac:dyDescent="0.25">
      <c r="A33" s="10">
        <v>1999</v>
      </c>
      <c r="B33" s="11">
        <f t="shared" ref="B33:B38" si="1">SUM(C33,D33)</f>
        <v>2.449966005513883</v>
      </c>
      <c r="C33" s="11">
        <v>2.449966005513883</v>
      </c>
      <c r="D33" s="11" t="s">
        <v>9</v>
      </c>
    </row>
    <row r="34" spans="1:4" x14ac:dyDescent="0.25">
      <c r="A34" s="10">
        <v>2000</v>
      </c>
      <c r="B34" s="11">
        <f t="shared" si="1"/>
        <v>2.2626563385448946</v>
      </c>
      <c r="C34" s="11">
        <v>2.2626563385448946</v>
      </c>
      <c r="D34" s="11" t="s">
        <v>9</v>
      </c>
    </row>
    <row r="35" spans="1:4" x14ac:dyDescent="0.25">
      <c r="A35" s="12">
        <v>2001</v>
      </c>
      <c r="B35" s="13">
        <f t="shared" si="1"/>
        <v>1.9742335143513288</v>
      </c>
      <c r="C35" s="13">
        <v>1.9742335143513288</v>
      </c>
      <c r="D35" s="13" t="s">
        <v>9</v>
      </c>
    </row>
    <row r="36" spans="1:4" x14ac:dyDescent="0.25">
      <c r="A36" s="12">
        <v>2002</v>
      </c>
      <c r="B36" s="13">
        <f t="shared" si="1"/>
        <v>2.1888410224364936</v>
      </c>
      <c r="C36" s="13">
        <v>2.1888410224364936</v>
      </c>
      <c r="D36" s="13" t="s">
        <v>9</v>
      </c>
    </row>
    <row r="37" spans="1:4" x14ac:dyDescent="0.25">
      <c r="A37" s="12">
        <v>2003</v>
      </c>
      <c r="B37" s="13">
        <f t="shared" si="1"/>
        <v>2.1816231003165352</v>
      </c>
      <c r="C37" s="13">
        <v>2.1816231003165352</v>
      </c>
      <c r="D37" s="13" t="s">
        <v>9</v>
      </c>
    </row>
    <row r="38" spans="1:4" x14ac:dyDescent="0.25">
      <c r="A38" s="12">
        <v>2004</v>
      </c>
      <c r="B38" s="13">
        <f t="shared" si="1"/>
        <v>2.0473525120365612</v>
      </c>
      <c r="C38" s="13">
        <v>2.0473525120365612</v>
      </c>
      <c r="D38" s="13" t="s">
        <v>9</v>
      </c>
    </row>
    <row r="39" spans="1:4" x14ac:dyDescent="0.25">
      <c r="A39" s="12">
        <v>2005</v>
      </c>
      <c r="B39" s="13">
        <f t="shared" ref="B39:B44" si="2">SUM(C39,D39)</f>
        <v>1.8682609755208865</v>
      </c>
      <c r="C39" s="13">
        <v>1.8682609755208865</v>
      </c>
      <c r="D39" s="13" t="s">
        <v>9</v>
      </c>
    </row>
    <row r="40" spans="1:4" x14ac:dyDescent="0.25">
      <c r="A40" s="10">
        <v>2006</v>
      </c>
      <c r="B40" s="11">
        <f t="shared" si="2"/>
        <v>1.8798221991226802</v>
      </c>
      <c r="C40" s="11">
        <v>1.8798221991226802</v>
      </c>
      <c r="D40" s="11" t="s">
        <v>9</v>
      </c>
    </row>
    <row r="41" spans="1:4" x14ac:dyDescent="0.25">
      <c r="A41" s="10">
        <v>2007</v>
      </c>
      <c r="B41" s="11">
        <f t="shared" si="2"/>
        <v>1.8281182904922391</v>
      </c>
      <c r="C41" s="11">
        <v>1.8281182904922391</v>
      </c>
      <c r="D41" s="11" t="s">
        <v>9</v>
      </c>
    </row>
    <row r="42" spans="1:4" ht="13.2" customHeight="1" x14ac:dyDescent="0.25">
      <c r="A42" s="10">
        <v>2008</v>
      </c>
      <c r="B42" s="11">
        <f t="shared" si="2"/>
        <v>1.6845306550824697</v>
      </c>
      <c r="C42" s="11">
        <v>1.6845306550824697</v>
      </c>
      <c r="D42" s="11" t="s">
        <v>9</v>
      </c>
    </row>
    <row r="43" spans="1:4" ht="13.2" customHeight="1" x14ac:dyDescent="0.25">
      <c r="A43" s="10">
        <v>2009</v>
      </c>
      <c r="B43" s="11">
        <f t="shared" si="2"/>
        <v>1.615988455429165</v>
      </c>
      <c r="C43" s="11">
        <v>1.615988455429165</v>
      </c>
      <c r="D43" s="11" t="s">
        <v>9</v>
      </c>
    </row>
    <row r="44" spans="1:4" ht="13.2" customHeight="1" x14ac:dyDescent="0.25">
      <c r="A44" s="10">
        <v>2010</v>
      </c>
      <c r="B44" s="11">
        <f t="shared" si="2"/>
        <v>1.6661222933690067</v>
      </c>
      <c r="C44" s="11">
        <v>1.6661222933690067</v>
      </c>
      <c r="D44" s="11" t="s">
        <v>9</v>
      </c>
    </row>
    <row r="45" spans="1:4" ht="13.2" customHeight="1" x14ac:dyDescent="0.25">
      <c r="A45" s="12">
        <v>2011</v>
      </c>
      <c r="B45" s="13">
        <f t="shared" ref="B45:B50" si="3">SUM(C45,D45)</f>
        <v>1.6031201492255336</v>
      </c>
      <c r="C45" s="13">
        <v>1.6031201492255336</v>
      </c>
      <c r="D45" s="13" t="s">
        <v>9</v>
      </c>
    </row>
    <row r="46" spans="1:4" ht="13.2" customHeight="1" x14ac:dyDescent="0.25">
      <c r="A46" s="12">
        <v>2012</v>
      </c>
      <c r="B46" s="13">
        <f t="shared" si="3"/>
        <v>1.4815039560513756</v>
      </c>
      <c r="C46" s="13">
        <v>1.4815039560513756</v>
      </c>
      <c r="D46" s="13" t="s">
        <v>9</v>
      </c>
    </row>
    <row r="47" spans="1:4" ht="13.2" customHeight="1" x14ac:dyDescent="0.25">
      <c r="A47" s="12">
        <v>2013</v>
      </c>
      <c r="B47" s="13">
        <f t="shared" si="3"/>
        <v>1.606936681209578</v>
      </c>
      <c r="C47" s="13">
        <v>1.606936681209578</v>
      </c>
      <c r="D47" s="13" t="s">
        <v>9</v>
      </c>
    </row>
    <row r="48" spans="1:4" ht="13.2" customHeight="1" x14ac:dyDescent="0.25">
      <c r="A48" s="12">
        <v>2014</v>
      </c>
      <c r="B48" s="13">
        <f t="shared" si="3"/>
        <v>1.653862682565975</v>
      </c>
      <c r="C48" s="13">
        <v>1.653862682565975</v>
      </c>
      <c r="D48" s="13" t="s">
        <v>9</v>
      </c>
    </row>
    <row r="49" spans="1:4" ht="13.2" customHeight="1" x14ac:dyDescent="0.25">
      <c r="A49" s="14">
        <v>2015</v>
      </c>
      <c r="B49" s="15">
        <f t="shared" si="3"/>
        <v>1.6919086164980914</v>
      </c>
      <c r="C49" s="15">
        <v>1.6919086164980914</v>
      </c>
      <c r="D49" s="15" t="s">
        <v>9</v>
      </c>
    </row>
    <row r="50" spans="1:4" ht="13.2" customHeight="1" x14ac:dyDescent="0.25">
      <c r="A50" s="16">
        <v>2016</v>
      </c>
      <c r="B50" s="17">
        <f t="shared" si="3"/>
        <v>1.8531258023573896</v>
      </c>
      <c r="C50" s="17">
        <v>1.8531258023573896</v>
      </c>
      <c r="D50" s="17" t="s">
        <v>9</v>
      </c>
    </row>
    <row r="51" spans="1:4" ht="13.2" customHeight="1" x14ac:dyDescent="0.25">
      <c r="A51" s="16">
        <v>2017</v>
      </c>
      <c r="B51" s="17">
        <f>SUM(C51,D51)</f>
        <v>1.6556693691688309</v>
      </c>
      <c r="C51" s="17">
        <v>1.6556693691688309</v>
      </c>
      <c r="D51" s="17" t="s">
        <v>9</v>
      </c>
    </row>
    <row r="52" spans="1:4" ht="13.2" customHeight="1" x14ac:dyDescent="0.25">
      <c r="A52" s="16">
        <v>2018</v>
      </c>
      <c r="B52" s="17">
        <f>SUM(C52,D52)</f>
        <v>1.7252608022239397</v>
      </c>
      <c r="C52" s="17">
        <v>1.7252608022239397</v>
      </c>
      <c r="D52" s="17" t="s">
        <v>9</v>
      </c>
    </row>
    <row r="53" spans="1:4" ht="13.2" customHeight="1" x14ac:dyDescent="0.25">
      <c r="A53" s="38">
        <v>2019</v>
      </c>
      <c r="B53" s="17">
        <f>SUM(C53,D53)</f>
        <v>1.3219639129576601</v>
      </c>
      <c r="C53" s="17">
        <v>1.3219639129576601</v>
      </c>
      <c r="D53" s="17" t="s">
        <v>9</v>
      </c>
    </row>
    <row r="54" spans="1:4" ht="13.2" customHeight="1" x14ac:dyDescent="0.25">
      <c r="A54" s="16">
        <v>2020</v>
      </c>
      <c r="B54" s="17">
        <f t="shared" ref="B54:B55" si="4">SUM(C54,D54)</f>
        <v>1.2258244007027235</v>
      </c>
      <c r="C54" s="101">
        <v>1.2258244007027235</v>
      </c>
      <c r="D54" s="17" t="s">
        <v>9</v>
      </c>
    </row>
    <row r="55" spans="1:4" ht="13.8" thickBot="1" x14ac:dyDescent="0.3">
      <c r="A55" s="93">
        <v>2021</v>
      </c>
      <c r="B55" s="95">
        <f t="shared" si="4"/>
        <v>1.4041580459114311</v>
      </c>
      <c r="C55" s="94">
        <v>1.4041580459114311</v>
      </c>
      <c r="D55" s="95" t="s">
        <v>9</v>
      </c>
    </row>
    <row r="56" spans="1:4" ht="15" customHeight="1" thickTop="1" x14ac:dyDescent="0.25">
      <c r="A56" s="5" t="s">
        <v>12</v>
      </c>
    </row>
    <row r="57" spans="1:4" x14ac:dyDescent="0.25">
      <c r="A57" s="5"/>
    </row>
    <row r="58" spans="1:4" ht="15" customHeight="1" x14ac:dyDescent="0.25">
      <c r="A58" s="5" t="s">
        <v>31</v>
      </c>
    </row>
    <row r="59" spans="1:4" x14ac:dyDescent="0.25">
      <c r="A59" s="5"/>
    </row>
    <row r="60" spans="1:4" x14ac:dyDescent="0.25">
      <c r="A60" s="5"/>
    </row>
    <row r="61" spans="1:4" x14ac:dyDescent="0.25">
      <c r="A61" s="5"/>
    </row>
  </sheetData>
  <phoneticPr fontId="4" type="noConversion"/>
  <printOptions horizontalCentered="1" verticalCentered="1"/>
  <pageMargins left="0.5" right="0.5" top="0.57999999999999996" bottom="0.52" header="0.5" footer="0.5"/>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T62"/>
  <sheetViews>
    <sheetView workbookViewId="0">
      <pane ySplit="3" topLeftCell="A4"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5" ht="13.8" thickBot="1" x14ac:dyDescent="0.3">
      <c r="A1" s="4" t="s">
        <v>69</v>
      </c>
      <c r="B1" s="4"/>
      <c r="C1" s="4"/>
      <c r="D1" s="4"/>
    </row>
    <row r="2" spans="1:5" ht="20.25" customHeight="1" thickTop="1" x14ac:dyDescent="0.25">
      <c r="A2" s="46" t="s">
        <v>3</v>
      </c>
      <c r="B2" s="73" t="s">
        <v>2</v>
      </c>
      <c r="C2" s="48" t="s">
        <v>0</v>
      </c>
      <c r="D2" s="49" t="s">
        <v>1</v>
      </c>
      <c r="E2" s="108"/>
    </row>
    <row r="3" spans="1:5" x14ac:dyDescent="0.25">
      <c r="A3" s="9"/>
      <c r="B3" s="50" t="s">
        <v>14</v>
      </c>
      <c r="C3" s="51"/>
      <c r="D3" s="51"/>
      <c r="E3" s="108"/>
    </row>
    <row r="4" spans="1:5" x14ac:dyDescent="0.25">
      <c r="A4" s="10">
        <v>1970</v>
      </c>
      <c r="B4" s="11" t="s">
        <v>9</v>
      </c>
      <c r="C4" s="11" t="s">
        <v>9</v>
      </c>
      <c r="D4" s="11" t="s">
        <v>9</v>
      </c>
    </row>
    <row r="5" spans="1:5" x14ac:dyDescent="0.25">
      <c r="A5" s="12">
        <v>1971</v>
      </c>
      <c r="B5" s="13" t="s">
        <v>9</v>
      </c>
      <c r="C5" s="13" t="s">
        <v>9</v>
      </c>
      <c r="D5" s="13" t="s">
        <v>9</v>
      </c>
    </row>
    <row r="6" spans="1:5" x14ac:dyDescent="0.25">
      <c r="A6" s="12">
        <v>1972</v>
      </c>
      <c r="B6" s="13" t="s">
        <v>9</v>
      </c>
      <c r="C6" s="13" t="s">
        <v>9</v>
      </c>
      <c r="D6" s="13" t="s">
        <v>9</v>
      </c>
    </row>
    <row r="7" spans="1:5" x14ac:dyDescent="0.25">
      <c r="A7" s="12">
        <v>1973</v>
      </c>
      <c r="B7" s="13" t="s">
        <v>9</v>
      </c>
      <c r="C7" s="13" t="s">
        <v>9</v>
      </c>
      <c r="D7" s="13" t="s">
        <v>9</v>
      </c>
    </row>
    <row r="8" spans="1:5" x14ac:dyDescent="0.25">
      <c r="A8" s="12">
        <v>1974</v>
      </c>
      <c r="B8" s="13" t="s">
        <v>9</v>
      </c>
      <c r="C8" s="13" t="s">
        <v>9</v>
      </c>
      <c r="D8" s="13" t="s">
        <v>9</v>
      </c>
    </row>
    <row r="9" spans="1:5" x14ac:dyDescent="0.25">
      <c r="A9" s="12">
        <v>1975</v>
      </c>
      <c r="B9" s="13" t="s">
        <v>9</v>
      </c>
      <c r="C9" s="13" t="s">
        <v>9</v>
      </c>
      <c r="D9" s="13" t="s">
        <v>9</v>
      </c>
    </row>
    <row r="10" spans="1:5" x14ac:dyDescent="0.25">
      <c r="A10" s="10">
        <v>1976</v>
      </c>
      <c r="B10" s="11" t="s">
        <v>9</v>
      </c>
      <c r="C10" s="11" t="s">
        <v>9</v>
      </c>
      <c r="D10" s="11" t="s">
        <v>9</v>
      </c>
    </row>
    <row r="11" spans="1:5" x14ac:dyDescent="0.25">
      <c r="A11" s="10">
        <v>1977</v>
      </c>
      <c r="B11" s="11" t="s">
        <v>9</v>
      </c>
      <c r="C11" s="11" t="s">
        <v>9</v>
      </c>
      <c r="D11" s="11" t="s">
        <v>9</v>
      </c>
    </row>
    <row r="12" spans="1:5" x14ac:dyDescent="0.25">
      <c r="A12" s="10">
        <v>1978</v>
      </c>
      <c r="B12" s="11" t="s">
        <v>9</v>
      </c>
      <c r="C12" s="11" t="s">
        <v>9</v>
      </c>
      <c r="D12" s="11" t="s">
        <v>9</v>
      </c>
    </row>
    <row r="13" spans="1:5" x14ac:dyDescent="0.25">
      <c r="A13" s="10">
        <v>1979</v>
      </c>
      <c r="B13" s="11" t="s">
        <v>9</v>
      </c>
      <c r="C13" s="11" t="s">
        <v>9</v>
      </c>
      <c r="D13" s="11" t="s">
        <v>9</v>
      </c>
    </row>
    <row r="14" spans="1:5" x14ac:dyDescent="0.25">
      <c r="A14" s="10">
        <v>1980</v>
      </c>
      <c r="B14" s="11" t="s">
        <v>9</v>
      </c>
      <c r="C14" s="11" t="s">
        <v>9</v>
      </c>
      <c r="D14" s="11" t="s">
        <v>9</v>
      </c>
    </row>
    <row r="15" spans="1:5" x14ac:dyDescent="0.25">
      <c r="A15" s="12">
        <v>1981</v>
      </c>
      <c r="B15" s="13" t="s">
        <v>9</v>
      </c>
      <c r="C15" s="13" t="s">
        <v>9</v>
      </c>
      <c r="D15" s="13" t="s">
        <v>9</v>
      </c>
    </row>
    <row r="16" spans="1:5" x14ac:dyDescent="0.25">
      <c r="A16" s="12">
        <v>1982</v>
      </c>
      <c r="B16" s="13">
        <f t="shared" ref="B16:B52" si="0">SUM(C16,D16)</f>
        <v>9.9057660171929643E-2</v>
      </c>
      <c r="C16" s="13">
        <v>9.9057660171929643E-2</v>
      </c>
      <c r="D16" s="13" t="s">
        <v>9</v>
      </c>
    </row>
    <row r="17" spans="1:4" x14ac:dyDescent="0.25">
      <c r="A17" s="12">
        <v>1983</v>
      </c>
      <c r="B17" s="13">
        <f t="shared" si="0"/>
        <v>9.8161813347445878E-2</v>
      </c>
      <c r="C17" s="13">
        <v>9.8161813347445878E-2</v>
      </c>
      <c r="D17" s="13" t="s">
        <v>9</v>
      </c>
    </row>
    <row r="18" spans="1:4" x14ac:dyDescent="0.25">
      <c r="A18" s="12">
        <v>1984</v>
      </c>
      <c r="B18" s="13">
        <f t="shared" si="0"/>
        <v>0.14047083114729128</v>
      </c>
      <c r="C18" s="13">
        <v>0.14047083114729128</v>
      </c>
      <c r="D18" s="13" t="s">
        <v>9</v>
      </c>
    </row>
    <row r="19" spans="1:4" x14ac:dyDescent="0.25">
      <c r="A19" s="12">
        <v>1985</v>
      </c>
      <c r="B19" s="13">
        <f t="shared" si="0"/>
        <v>0.18157724790955526</v>
      </c>
      <c r="C19" s="13">
        <v>0.18157724790955526</v>
      </c>
      <c r="D19" s="13" t="s">
        <v>9</v>
      </c>
    </row>
    <row r="20" spans="1:4" x14ac:dyDescent="0.25">
      <c r="A20" s="10">
        <v>1986</v>
      </c>
      <c r="B20" s="11">
        <f t="shared" si="0"/>
        <v>0.20527652077074274</v>
      </c>
      <c r="C20" s="11">
        <v>0.20527652077074274</v>
      </c>
      <c r="D20" s="11" t="s">
        <v>9</v>
      </c>
    </row>
    <row r="21" spans="1:4" x14ac:dyDescent="0.25">
      <c r="A21" s="10">
        <v>1987</v>
      </c>
      <c r="B21" s="11">
        <f t="shared" si="0"/>
        <v>0.28212055814566483</v>
      </c>
      <c r="C21" s="11">
        <v>0.28212055814566483</v>
      </c>
      <c r="D21" s="11" t="s">
        <v>9</v>
      </c>
    </row>
    <row r="22" spans="1:4" x14ac:dyDescent="0.25">
      <c r="A22" s="10">
        <v>1988</v>
      </c>
      <c r="B22" s="11">
        <f t="shared" si="0"/>
        <v>0.34364401418653917</v>
      </c>
      <c r="C22" s="11">
        <v>0.34364401418653917</v>
      </c>
      <c r="D22" s="11" t="s">
        <v>9</v>
      </c>
    </row>
    <row r="23" spans="1:4" x14ac:dyDescent="0.25">
      <c r="A23" s="10">
        <v>1989</v>
      </c>
      <c r="B23" s="11">
        <f t="shared" si="0"/>
        <v>0.47732476308107807</v>
      </c>
      <c r="C23" s="11">
        <v>0.47732476308107807</v>
      </c>
      <c r="D23" s="11" t="s">
        <v>9</v>
      </c>
    </row>
    <row r="24" spans="1:4" x14ac:dyDescent="0.25">
      <c r="A24" s="10">
        <v>1990</v>
      </c>
      <c r="B24" s="11">
        <f t="shared" si="0"/>
        <v>0.48007453408600254</v>
      </c>
      <c r="C24" s="11">
        <v>0.48007453408600254</v>
      </c>
      <c r="D24" s="11" t="s">
        <v>9</v>
      </c>
    </row>
    <row r="25" spans="1:4" x14ac:dyDescent="0.25">
      <c r="A25" s="12">
        <v>1991</v>
      </c>
      <c r="B25" s="13">
        <f t="shared" si="0"/>
        <v>0.32177523067698127</v>
      </c>
      <c r="C25" s="13">
        <v>0.32177523067698127</v>
      </c>
      <c r="D25" s="13" t="s">
        <v>9</v>
      </c>
    </row>
    <row r="26" spans="1:4" x14ac:dyDescent="0.25">
      <c r="A26" s="12">
        <v>1992</v>
      </c>
      <c r="B26" s="13">
        <f t="shared" si="0"/>
        <v>0.5123749268569916</v>
      </c>
      <c r="C26" s="13">
        <v>0.5123749268569916</v>
      </c>
      <c r="D26" s="13" t="s">
        <v>9</v>
      </c>
    </row>
    <row r="27" spans="1:4" x14ac:dyDescent="0.25">
      <c r="A27" s="12">
        <v>1993</v>
      </c>
      <c r="B27" s="13">
        <f t="shared" si="0"/>
        <v>0.51712829232867763</v>
      </c>
      <c r="C27" s="13">
        <v>0.51712829232867763</v>
      </c>
      <c r="D27" s="13" t="s">
        <v>9</v>
      </c>
    </row>
    <row r="28" spans="1:4" x14ac:dyDescent="0.25">
      <c r="A28" s="12">
        <v>1994</v>
      </c>
      <c r="B28" s="13">
        <f t="shared" si="0"/>
        <v>0.51109245072807064</v>
      </c>
      <c r="C28" s="13">
        <v>0.51109245072807064</v>
      </c>
      <c r="D28" s="13" t="s">
        <v>9</v>
      </c>
    </row>
    <row r="29" spans="1:4" x14ac:dyDescent="0.25">
      <c r="A29" s="12">
        <v>1995</v>
      </c>
      <c r="B29" s="13">
        <f t="shared" si="0"/>
        <v>0.50839879481686845</v>
      </c>
      <c r="C29" s="13">
        <v>0.50839879481686845</v>
      </c>
      <c r="D29" s="13" t="s">
        <v>9</v>
      </c>
    </row>
    <row r="30" spans="1:4" x14ac:dyDescent="0.25">
      <c r="A30" s="10">
        <v>1996</v>
      </c>
      <c r="B30" s="11">
        <f t="shared" si="0"/>
        <v>0.45716471066166792</v>
      </c>
      <c r="C30" s="11">
        <v>0.45716471066166792</v>
      </c>
      <c r="D30" s="11" t="s">
        <v>9</v>
      </c>
    </row>
    <row r="31" spans="1:4" x14ac:dyDescent="0.25">
      <c r="A31" s="10">
        <v>1997</v>
      </c>
      <c r="B31" s="11">
        <f t="shared" si="0"/>
        <v>0.52263396523421479</v>
      </c>
      <c r="C31" s="11">
        <v>0.52263396523421479</v>
      </c>
      <c r="D31" s="11" t="s">
        <v>9</v>
      </c>
    </row>
    <row r="32" spans="1:4" x14ac:dyDescent="0.25">
      <c r="A32" s="10">
        <v>1998</v>
      </c>
      <c r="B32" s="11">
        <f t="shared" si="0"/>
        <v>0.52931426333230713</v>
      </c>
      <c r="C32" s="11">
        <v>0.52931426333230713</v>
      </c>
      <c r="D32" s="11" t="s">
        <v>9</v>
      </c>
    </row>
    <row r="33" spans="1:4" x14ac:dyDescent="0.25">
      <c r="A33" s="10">
        <v>1999</v>
      </c>
      <c r="B33" s="11">
        <f t="shared" si="0"/>
        <v>0.516157027336687</v>
      </c>
      <c r="C33" s="11">
        <v>0.516157027336687</v>
      </c>
      <c r="D33" s="11" t="s">
        <v>9</v>
      </c>
    </row>
    <row r="34" spans="1:4" x14ac:dyDescent="0.25">
      <c r="A34" s="10">
        <v>2000</v>
      </c>
      <c r="B34" s="11">
        <f t="shared" si="0"/>
        <v>0.56418560479487234</v>
      </c>
      <c r="C34" s="11">
        <v>0.56418560479487234</v>
      </c>
      <c r="D34" s="11" t="s">
        <v>9</v>
      </c>
    </row>
    <row r="35" spans="1:4" x14ac:dyDescent="0.25">
      <c r="A35" s="12">
        <v>2001</v>
      </c>
      <c r="B35" s="13">
        <f t="shared" si="0"/>
        <v>0.44168538478624125</v>
      </c>
      <c r="C35" s="13">
        <v>0.44168538478624125</v>
      </c>
      <c r="D35" s="13" t="s">
        <v>9</v>
      </c>
    </row>
    <row r="36" spans="1:4" x14ac:dyDescent="0.25">
      <c r="A36" s="12">
        <v>2002</v>
      </c>
      <c r="B36" s="13">
        <f t="shared" si="0"/>
        <v>0.37759884227274526</v>
      </c>
      <c r="C36" s="13">
        <v>0.37759884227274526</v>
      </c>
      <c r="D36" s="13" t="s">
        <v>9</v>
      </c>
    </row>
    <row r="37" spans="1:4" x14ac:dyDescent="0.25">
      <c r="A37" s="12">
        <v>2003</v>
      </c>
      <c r="B37" s="13">
        <f t="shared" si="0"/>
        <v>0.37951653432725246</v>
      </c>
      <c r="C37" s="13">
        <v>0.37951653432725246</v>
      </c>
      <c r="D37" s="13" t="s">
        <v>9</v>
      </c>
    </row>
    <row r="38" spans="1:4" x14ac:dyDescent="0.25">
      <c r="A38" s="12">
        <v>2004</v>
      </c>
      <c r="B38" s="13">
        <f t="shared" si="0"/>
        <v>0.40673958799976895</v>
      </c>
      <c r="C38" s="13">
        <v>0.40673958799976895</v>
      </c>
      <c r="D38" s="13" t="s">
        <v>9</v>
      </c>
    </row>
    <row r="39" spans="1:4" x14ac:dyDescent="0.25">
      <c r="A39" s="12">
        <v>2005</v>
      </c>
      <c r="B39" s="13">
        <f t="shared" si="0"/>
        <v>0.44635924455039466</v>
      </c>
      <c r="C39" s="13">
        <v>0.44635924455039466</v>
      </c>
      <c r="D39" s="13" t="s">
        <v>9</v>
      </c>
    </row>
    <row r="40" spans="1:4" x14ac:dyDescent="0.25">
      <c r="A40" s="10">
        <v>2006</v>
      </c>
      <c r="B40" s="11">
        <f t="shared" si="0"/>
        <v>0.46922321182912841</v>
      </c>
      <c r="C40" s="11">
        <v>0.46922321182912841</v>
      </c>
      <c r="D40" s="11" t="s">
        <v>9</v>
      </c>
    </row>
    <row r="41" spans="1:4" x14ac:dyDescent="0.25">
      <c r="A41" s="10">
        <v>2007</v>
      </c>
      <c r="B41" s="11">
        <f t="shared" si="0"/>
        <v>0.43775877913530509</v>
      </c>
      <c r="C41" s="11">
        <v>0.43775877913530509</v>
      </c>
      <c r="D41" s="11" t="s">
        <v>9</v>
      </c>
    </row>
    <row r="42" spans="1:4" x14ac:dyDescent="0.25">
      <c r="A42" s="10">
        <v>2008</v>
      </c>
      <c r="B42" s="11">
        <f t="shared" si="0"/>
        <v>0.46402336807191974</v>
      </c>
      <c r="C42" s="11">
        <v>0.46402336807191974</v>
      </c>
      <c r="D42" s="11" t="s">
        <v>9</v>
      </c>
    </row>
    <row r="43" spans="1:4" ht="13.2" customHeight="1" x14ac:dyDescent="0.25">
      <c r="A43" s="10">
        <v>2009</v>
      </c>
      <c r="B43" s="11">
        <f t="shared" si="0"/>
        <v>0.50171790030715846</v>
      </c>
      <c r="C43" s="11">
        <v>0.50171790030715846</v>
      </c>
      <c r="D43" s="11" t="s">
        <v>9</v>
      </c>
    </row>
    <row r="44" spans="1:4" ht="13.2" customHeight="1" x14ac:dyDescent="0.25">
      <c r="A44" s="10">
        <v>2010</v>
      </c>
      <c r="B44" s="11">
        <f t="shared" si="0"/>
        <v>0.49544189236075309</v>
      </c>
      <c r="C44" s="11">
        <v>0.49544189236075309</v>
      </c>
      <c r="D44" s="11" t="s">
        <v>9</v>
      </c>
    </row>
    <row r="45" spans="1:4" ht="13.2" customHeight="1" x14ac:dyDescent="0.25">
      <c r="A45" s="12">
        <v>2011</v>
      </c>
      <c r="B45" s="13">
        <f t="shared" si="0"/>
        <v>0.57738880780269342</v>
      </c>
      <c r="C45" s="13">
        <v>0.57738880780269342</v>
      </c>
      <c r="D45" s="13" t="s">
        <v>9</v>
      </c>
    </row>
    <row r="46" spans="1:4" ht="13.2" customHeight="1" x14ac:dyDescent="0.25">
      <c r="A46" s="12">
        <v>2012</v>
      </c>
      <c r="B46" s="13">
        <f t="shared" si="0"/>
        <v>0.54510400443702089</v>
      </c>
      <c r="C46" s="13">
        <v>0.54510400443702089</v>
      </c>
      <c r="D46" s="13" t="s">
        <v>9</v>
      </c>
    </row>
    <row r="47" spans="1:4" ht="13.2" customHeight="1" x14ac:dyDescent="0.25">
      <c r="A47" s="12">
        <v>2013</v>
      </c>
      <c r="B47" s="13">
        <f t="shared" si="0"/>
        <v>0.45653914424875436</v>
      </c>
      <c r="C47" s="13">
        <v>0.45653914424875436</v>
      </c>
      <c r="D47" s="13" t="s">
        <v>9</v>
      </c>
    </row>
    <row r="48" spans="1:4" ht="13.2" customHeight="1" x14ac:dyDescent="0.25">
      <c r="A48" s="12">
        <v>2014</v>
      </c>
      <c r="B48" s="13">
        <f t="shared" si="0"/>
        <v>0.55546352014068312</v>
      </c>
      <c r="C48" s="13">
        <v>0.55546352014068312</v>
      </c>
      <c r="D48" s="13" t="s">
        <v>9</v>
      </c>
    </row>
    <row r="49" spans="1:4" ht="13.2" customHeight="1" x14ac:dyDescent="0.25">
      <c r="A49" s="14">
        <v>2015</v>
      </c>
      <c r="B49" s="13">
        <f t="shared" si="0"/>
        <v>0.63160341902576256</v>
      </c>
      <c r="C49" s="15">
        <v>0.63160341902576256</v>
      </c>
      <c r="D49" s="15" t="s">
        <v>9</v>
      </c>
    </row>
    <row r="50" spans="1:4" ht="13.2" customHeight="1" x14ac:dyDescent="0.25">
      <c r="A50" s="16">
        <v>2016</v>
      </c>
      <c r="B50" s="11">
        <f t="shared" si="0"/>
        <v>0.5773808867988719</v>
      </c>
      <c r="C50" s="17">
        <v>0.5773808867988719</v>
      </c>
      <c r="D50" s="17" t="s">
        <v>9</v>
      </c>
    </row>
    <row r="51" spans="1:4" ht="13.2" customHeight="1" x14ac:dyDescent="0.25">
      <c r="A51" s="18">
        <v>2017</v>
      </c>
      <c r="B51" s="11">
        <f t="shared" si="0"/>
        <v>0.6059881939151005</v>
      </c>
      <c r="C51" s="19">
        <v>0.6059881939151005</v>
      </c>
      <c r="D51" s="19" t="s">
        <v>9</v>
      </c>
    </row>
    <row r="52" spans="1:4" ht="13.2" customHeight="1" x14ac:dyDescent="0.25">
      <c r="A52" s="18">
        <v>2018</v>
      </c>
      <c r="B52" s="11">
        <f t="shared" si="0"/>
        <v>0.61890480900552858</v>
      </c>
      <c r="C52" s="19">
        <v>0.61890480900552858</v>
      </c>
      <c r="D52" s="19" t="s">
        <v>9</v>
      </c>
    </row>
    <row r="53" spans="1:4" ht="13.2" customHeight="1" x14ac:dyDescent="0.25">
      <c r="A53" s="18">
        <v>2019</v>
      </c>
      <c r="B53" s="11">
        <f t="shared" ref="B53:B55" si="1">SUM(C53,D53)</f>
        <v>0.64090152535285094</v>
      </c>
      <c r="C53" s="19">
        <v>0.64090152535285094</v>
      </c>
      <c r="D53" s="19" t="s">
        <v>9</v>
      </c>
    </row>
    <row r="54" spans="1:4" ht="13.2" customHeight="1" x14ac:dyDescent="0.25">
      <c r="A54" s="18">
        <v>2020</v>
      </c>
      <c r="B54" s="11">
        <f t="shared" si="1"/>
        <v>0.72862528462682752</v>
      </c>
      <c r="C54" s="17">
        <v>0.72862528462682752</v>
      </c>
      <c r="D54" s="17" t="s">
        <v>9</v>
      </c>
    </row>
    <row r="55" spans="1:4" ht="13.8" thickBot="1" x14ac:dyDescent="0.3">
      <c r="A55" s="93">
        <v>2021</v>
      </c>
      <c r="B55" s="95">
        <f t="shared" si="1"/>
        <v>0.79999188639496366</v>
      </c>
      <c r="C55" s="94">
        <v>0.79999188639496366</v>
      </c>
      <c r="D55" s="95" t="s">
        <v>9</v>
      </c>
    </row>
    <row r="56" spans="1:4" ht="15" customHeight="1" thickTop="1" x14ac:dyDescent="0.25">
      <c r="A56" s="5" t="s">
        <v>12</v>
      </c>
    </row>
    <row r="57" spans="1:4" x14ac:dyDescent="0.25">
      <c r="A57" s="5"/>
    </row>
    <row r="58" spans="1:4" ht="15" customHeight="1" x14ac:dyDescent="0.25">
      <c r="A58" s="5" t="s">
        <v>31</v>
      </c>
    </row>
    <row r="59" spans="1:4" x14ac:dyDescent="0.25">
      <c r="A59" s="5"/>
    </row>
    <row r="60" spans="1:4" x14ac:dyDescent="0.25">
      <c r="A60" s="5"/>
    </row>
    <row r="61" spans="1:4" x14ac:dyDescent="0.25">
      <c r="A61" s="5"/>
    </row>
    <row r="62" spans="1:4" x14ac:dyDescent="0.25">
      <c r="A62" s="5"/>
    </row>
  </sheetData>
  <phoneticPr fontId="4" type="noConversion"/>
  <printOptions horizontalCentered="1" verticalCentered="1"/>
  <pageMargins left="0.5" right="0.5" top="0.57999999999999996" bottom="0.52" header="0.5" footer="0.5"/>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T62"/>
  <sheetViews>
    <sheetView workbookViewId="0">
      <pane ySplit="3" topLeftCell="A4"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5" ht="13.8" thickBot="1" x14ac:dyDescent="0.3">
      <c r="A1" s="4" t="s">
        <v>59</v>
      </c>
      <c r="B1" s="4"/>
      <c r="C1" s="4"/>
      <c r="D1" s="4"/>
    </row>
    <row r="2" spans="1:5" ht="20.25" customHeight="1" thickTop="1" x14ac:dyDescent="0.25">
      <c r="A2" s="46" t="s">
        <v>3</v>
      </c>
      <c r="B2" s="73" t="s">
        <v>2</v>
      </c>
      <c r="C2" s="48" t="s">
        <v>0</v>
      </c>
      <c r="D2" s="49" t="s">
        <v>1</v>
      </c>
      <c r="E2" s="108"/>
    </row>
    <row r="3" spans="1:5" x14ac:dyDescent="0.25">
      <c r="A3" s="9"/>
      <c r="B3" s="50" t="s">
        <v>14</v>
      </c>
      <c r="C3" s="51"/>
      <c r="D3" s="51"/>
      <c r="E3" s="108"/>
    </row>
    <row r="4" spans="1:5" x14ac:dyDescent="0.25">
      <c r="A4" s="10">
        <v>1970</v>
      </c>
      <c r="B4" s="11">
        <f t="shared" ref="B4:B32" si="0">SUM(C4,D4)</f>
        <v>7.4837529017029822E-2</v>
      </c>
      <c r="C4" s="11">
        <v>7.4837529017029822E-2</v>
      </c>
      <c r="D4" s="11" t="s">
        <v>9</v>
      </c>
    </row>
    <row r="5" spans="1:5" x14ac:dyDescent="0.25">
      <c r="A5" s="12">
        <v>1971</v>
      </c>
      <c r="B5" s="13">
        <f t="shared" si="0"/>
        <v>8.7004781831928016E-2</v>
      </c>
      <c r="C5" s="13">
        <v>8.7004781831928016E-2</v>
      </c>
      <c r="D5" s="13" t="s">
        <v>9</v>
      </c>
    </row>
    <row r="6" spans="1:5" x14ac:dyDescent="0.25">
      <c r="A6" s="12">
        <v>1972</v>
      </c>
      <c r="B6" s="13">
        <f t="shared" si="0"/>
        <v>8.5763902122956134E-2</v>
      </c>
      <c r="C6" s="13">
        <v>8.5763902122956134E-2</v>
      </c>
      <c r="D6" s="13" t="s">
        <v>9</v>
      </c>
    </row>
    <row r="7" spans="1:5" x14ac:dyDescent="0.25">
      <c r="A7" s="12">
        <v>1973</v>
      </c>
      <c r="B7" s="13">
        <f t="shared" si="0"/>
        <v>0.11235719105842602</v>
      </c>
      <c r="C7" s="13">
        <v>0.11235719105842602</v>
      </c>
      <c r="D7" s="13" t="s">
        <v>9</v>
      </c>
    </row>
    <row r="8" spans="1:5" x14ac:dyDescent="0.25">
      <c r="A8" s="12">
        <v>1974</v>
      </c>
      <c r="B8" s="13">
        <f t="shared" si="0"/>
        <v>0.1288495889719154</v>
      </c>
      <c r="C8" s="13">
        <v>0.1288495889719154</v>
      </c>
      <c r="D8" s="13" t="s">
        <v>9</v>
      </c>
    </row>
    <row r="9" spans="1:5" x14ac:dyDescent="0.25">
      <c r="A9" s="12">
        <v>1975</v>
      </c>
      <c r="B9" s="13">
        <f t="shared" si="0"/>
        <v>0.16499516143221607</v>
      </c>
      <c r="C9" s="13">
        <v>0.16499516143221607</v>
      </c>
      <c r="D9" s="13" t="s">
        <v>9</v>
      </c>
    </row>
    <row r="10" spans="1:5" x14ac:dyDescent="0.25">
      <c r="A10" s="10">
        <v>1976</v>
      </c>
      <c r="B10" s="11">
        <f t="shared" si="0"/>
        <v>0.191359185451877</v>
      </c>
      <c r="C10" s="11">
        <v>0.191359185451877</v>
      </c>
      <c r="D10" s="11" t="s">
        <v>9</v>
      </c>
    </row>
    <row r="11" spans="1:5" x14ac:dyDescent="0.25">
      <c r="A11" s="10">
        <v>1977</v>
      </c>
      <c r="B11" s="11">
        <f t="shared" si="0"/>
        <v>0.14901311756773325</v>
      </c>
      <c r="C11" s="11">
        <v>0.14901311756773325</v>
      </c>
      <c r="D11" s="11" t="s">
        <v>9</v>
      </c>
    </row>
    <row r="12" spans="1:5" x14ac:dyDescent="0.25">
      <c r="A12" s="10">
        <v>1978</v>
      </c>
      <c r="B12" s="11">
        <f t="shared" si="0"/>
        <v>0.20709167284408203</v>
      </c>
      <c r="C12" s="11">
        <v>0.20709167284408203</v>
      </c>
      <c r="D12" s="11" t="s">
        <v>9</v>
      </c>
    </row>
    <row r="13" spans="1:5" x14ac:dyDescent="0.25">
      <c r="A13" s="10">
        <v>1979</v>
      </c>
      <c r="B13" s="11">
        <f t="shared" si="0"/>
        <v>0.20853346959632088</v>
      </c>
      <c r="C13" s="11">
        <v>0.20853346959632088</v>
      </c>
      <c r="D13" s="11" t="s">
        <v>9</v>
      </c>
    </row>
    <row r="14" spans="1:5" x14ac:dyDescent="0.25">
      <c r="A14" s="10">
        <v>1980</v>
      </c>
      <c r="B14" s="11">
        <f t="shared" si="0"/>
        <v>0.24999560875789326</v>
      </c>
      <c r="C14" s="11">
        <v>0.24999560875789326</v>
      </c>
      <c r="D14" s="11" t="s">
        <v>9</v>
      </c>
    </row>
    <row r="15" spans="1:5" x14ac:dyDescent="0.25">
      <c r="A15" s="12">
        <v>1981</v>
      </c>
      <c r="B15" s="13">
        <f t="shared" si="0"/>
        <v>0.20103941452214674</v>
      </c>
      <c r="C15" s="13">
        <v>0.20103941452214674</v>
      </c>
      <c r="D15" s="13" t="s">
        <v>9</v>
      </c>
    </row>
    <row r="16" spans="1:5" x14ac:dyDescent="0.25">
      <c r="A16" s="12">
        <v>1982</v>
      </c>
      <c r="B16" s="13">
        <f t="shared" si="0"/>
        <v>0.28995025582717454</v>
      </c>
      <c r="C16" s="13">
        <v>0.28995025582717454</v>
      </c>
      <c r="D16" s="13" t="s">
        <v>9</v>
      </c>
    </row>
    <row r="17" spans="1:4" x14ac:dyDescent="0.25">
      <c r="A17" s="12">
        <v>1983</v>
      </c>
      <c r="B17" s="13">
        <f t="shared" si="0"/>
        <v>0.43188240214760976</v>
      </c>
      <c r="C17" s="13">
        <v>0.43188240214760976</v>
      </c>
      <c r="D17" s="13" t="s">
        <v>9</v>
      </c>
    </row>
    <row r="18" spans="1:4" x14ac:dyDescent="0.25">
      <c r="A18" s="12">
        <v>1984</v>
      </c>
      <c r="B18" s="13">
        <f t="shared" si="0"/>
        <v>0.43145700407873128</v>
      </c>
      <c r="C18" s="13">
        <v>0.43145700407873128</v>
      </c>
      <c r="D18" s="13" t="s">
        <v>9</v>
      </c>
    </row>
    <row r="19" spans="1:4" x14ac:dyDescent="0.25">
      <c r="A19" s="12">
        <v>1985</v>
      </c>
      <c r="B19" s="13">
        <f t="shared" si="0"/>
        <v>0.42640460275259368</v>
      </c>
      <c r="C19" s="13">
        <v>0.42640460275259368</v>
      </c>
      <c r="D19" s="13" t="s">
        <v>9</v>
      </c>
    </row>
    <row r="20" spans="1:4" x14ac:dyDescent="0.25">
      <c r="A20" s="10">
        <v>1986</v>
      </c>
      <c r="B20" s="11">
        <f t="shared" si="0"/>
        <v>0.48661754989590728</v>
      </c>
      <c r="C20" s="11">
        <v>0.48661754989590728</v>
      </c>
      <c r="D20" s="11" t="s">
        <v>9</v>
      </c>
    </row>
    <row r="21" spans="1:4" x14ac:dyDescent="0.25">
      <c r="A21" s="10">
        <v>1987</v>
      </c>
      <c r="B21" s="11">
        <f t="shared" si="0"/>
        <v>0.55635924449350094</v>
      </c>
      <c r="C21" s="11">
        <v>0.55635924449350094</v>
      </c>
      <c r="D21" s="11" t="s">
        <v>9</v>
      </c>
    </row>
    <row r="22" spans="1:4" x14ac:dyDescent="0.25">
      <c r="A22" s="10">
        <v>1988</v>
      </c>
      <c r="B22" s="11">
        <f t="shared" si="0"/>
        <v>0.37538619138767698</v>
      </c>
      <c r="C22" s="11">
        <v>0.37538619138767698</v>
      </c>
      <c r="D22" s="11" t="s">
        <v>9</v>
      </c>
    </row>
    <row r="23" spans="1:4" x14ac:dyDescent="0.25">
      <c r="A23" s="10">
        <v>1989</v>
      </c>
      <c r="B23" s="11">
        <f t="shared" si="0"/>
        <v>0.51027322492742844</v>
      </c>
      <c r="C23" s="11">
        <v>0.51027322492742844</v>
      </c>
      <c r="D23" s="11" t="s">
        <v>9</v>
      </c>
    </row>
    <row r="24" spans="1:4" x14ac:dyDescent="0.25">
      <c r="A24" s="10">
        <v>1990</v>
      </c>
      <c r="B24" s="11">
        <f t="shared" si="0"/>
        <v>0.53536132921817281</v>
      </c>
      <c r="C24" s="11">
        <v>0.53536132921817281</v>
      </c>
      <c r="D24" s="11" t="s">
        <v>9</v>
      </c>
    </row>
    <row r="25" spans="1:4" x14ac:dyDescent="0.25">
      <c r="A25" s="12">
        <v>1991</v>
      </c>
      <c r="B25" s="13">
        <f t="shared" si="0"/>
        <v>0.85166059812302519</v>
      </c>
      <c r="C25" s="13">
        <v>0.85166059812302519</v>
      </c>
      <c r="D25" s="13" t="s">
        <v>9</v>
      </c>
    </row>
    <row r="26" spans="1:4" x14ac:dyDescent="0.25">
      <c r="A26" s="12">
        <v>1992</v>
      </c>
      <c r="B26" s="13">
        <f t="shared" si="0"/>
        <v>0.67283003884870796</v>
      </c>
      <c r="C26" s="13">
        <v>0.67283003884870796</v>
      </c>
      <c r="D26" s="13" t="s">
        <v>9</v>
      </c>
    </row>
    <row r="27" spans="1:4" x14ac:dyDescent="0.25">
      <c r="A27" s="12">
        <v>1993</v>
      </c>
      <c r="B27" s="13">
        <f t="shared" si="0"/>
        <v>0.89043053927878424</v>
      </c>
      <c r="C27" s="13">
        <v>0.89043053927878424</v>
      </c>
      <c r="D27" s="13" t="s">
        <v>9</v>
      </c>
    </row>
    <row r="28" spans="1:4" x14ac:dyDescent="0.25">
      <c r="A28" s="12">
        <v>1994</v>
      </c>
      <c r="B28" s="13">
        <f t="shared" si="0"/>
        <v>0.96862235989006829</v>
      </c>
      <c r="C28" s="13">
        <v>0.96862235989006829</v>
      </c>
      <c r="D28" s="13" t="s">
        <v>9</v>
      </c>
    </row>
    <row r="29" spans="1:4" x14ac:dyDescent="0.25">
      <c r="A29" s="12">
        <v>1995</v>
      </c>
      <c r="B29" s="13">
        <f t="shared" si="0"/>
        <v>1.1194978935087054</v>
      </c>
      <c r="C29" s="13">
        <v>1.1194978935087054</v>
      </c>
      <c r="D29" s="13" t="s">
        <v>9</v>
      </c>
    </row>
    <row r="30" spans="1:4" x14ac:dyDescent="0.25">
      <c r="A30" s="10">
        <v>1996</v>
      </c>
      <c r="B30" s="11">
        <f t="shared" si="0"/>
        <v>1.3383914234963865</v>
      </c>
      <c r="C30" s="11">
        <v>1.3383914234963865</v>
      </c>
      <c r="D30" s="11" t="s">
        <v>9</v>
      </c>
    </row>
    <row r="31" spans="1:4" x14ac:dyDescent="0.25">
      <c r="A31" s="10">
        <v>1997</v>
      </c>
      <c r="B31" s="11">
        <f t="shared" si="0"/>
        <v>1.4349094213519378</v>
      </c>
      <c r="C31" s="11">
        <v>1.4349094213519378</v>
      </c>
      <c r="D31" s="11" t="s">
        <v>9</v>
      </c>
    </row>
    <row r="32" spans="1:4" x14ac:dyDescent="0.25">
      <c r="A32" s="10">
        <v>1998</v>
      </c>
      <c r="B32" s="11">
        <f t="shared" si="0"/>
        <v>1.4921789833946002</v>
      </c>
      <c r="C32" s="11">
        <v>1.4921789833946002</v>
      </c>
      <c r="D32" s="11" t="s">
        <v>9</v>
      </c>
    </row>
    <row r="33" spans="1:4" x14ac:dyDescent="0.25">
      <c r="A33" s="10">
        <v>1999</v>
      </c>
      <c r="B33" s="11">
        <f t="shared" ref="B33:B38" si="1">SUM(C33,D33)</f>
        <v>1.623089650727725</v>
      </c>
      <c r="C33" s="11">
        <v>1.623089650727725</v>
      </c>
      <c r="D33" s="11" t="s">
        <v>9</v>
      </c>
    </row>
    <row r="34" spans="1:4" x14ac:dyDescent="0.25">
      <c r="A34" s="10">
        <v>2000</v>
      </c>
      <c r="B34" s="11">
        <f t="shared" si="1"/>
        <v>1.7528607751828178</v>
      </c>
      <c r="C34" s="11">
        <v>1.7528607751828178</v>
      </c>
      <c r="D34" s="11" t="s">
        <v>9</v>
      </c>
    </row>
    <row r="35" spans="1:4" x14ac:dyDescent="0.25">
      <c r="A35" s="12">
        <v>2001</v>
      </c>
      <c r="B35" s="13">
        <f t="shared" si="1"/>
        <v>1.7874153147608698</v>
      </c>
      <c r="C35" s="13">
        <v>1.7874153147608698</v>
      </c>
      <c r="D35" s="13" t="s">
        <v>9</v>
      </c>
    </row>
    <row r="36" spans="1:4" x14ac:dyDescent="0.25">
      <c r="A36" s="12">
        <v>2002</v>
      </c>
      <c r="B36" s="13">
        <f t="shared" si="1"/>
        <v>1.9741337855724437</v>
      </c>
      <c r="C36" s="13">
        <v>1.9741337855724437</v>
      </c>
      <c r="D36" s="13" t="s">
        <v>9</v>
      </c>
    </row>
    <row r="37" spans="1:4" x14ac:dyDescent="0.25">
      <c r="A37" s="12">
        <v>2003</v>
      </c>
      <c r="B37" s="13">
        <f t="shared" si="1"/>
        <v>2.0609073698235933</v>
      </c>
      <c r="C37" s="13">
        <v>2.0609073698235933</v>
      </c>
      <c r="D37" s="13" t="s">
        <v>9</v>
      </c>
    </row>
    <row r="38" spans="1:4" x14ac:dyDescent="0.25">
      <c r="A38" s="12">
        <v>2004</v>
      </c>
      <c r="B38" s="13">
        <f t="shared" si="1"/>
        <v>2.0177181406928431</v>
      </c>
      <c r="C38" s="13">
        <v>2.0177181406928431</v>
      </c>
      <c r="D38" s="13" t="s">
        <v>9</v>
      </c>
    </row>
    <row r="39" spans="1:4" x14ac:dyDescent="0.25">
      <c r="A39" s="12">
        <v>2005</v>
      </c>
      <c r="B39" s="13">
        <f t="shared" ref="B39:B44" si="2">SUM(C39,D39)</f>
        <v>1.8796317415392487</v>
      </c>
      <c r="C39" s="13">
        <v>1.8796317415392487</v>
      </c>
      <c r="D39" s="13" t="s">
        <v>9</v>
      </c>
    </row>
    <row r="40" spans="1:4" x14ac:dyDescent="0.25">
      <c r="A40" s="10">
        <v>2006</v>
      </c>
      <c r="B40" s="11">
        <f t="shared" si="2"/>
        <v>2.099993118633011</v>
      </c>
      <c r="C40" s="11">
        <v>2.099993118633011</v>
      </c>
      <c r="D40" s="11" t="s">
        <v>9</v>
      </c>
    </row>
    <row r="41" spans="1:4" x14ac:dyDescent="0.25">
      <c r="A41" s="10">
        <v>2007</v>
      </c>
      <c r="B41" s="11">
        <f t="shared" si="2"/>
        <v>2.1029840252038854</v>
      </c>
      <c r="C41" s="11">
        <v>2.1029840252038854</v>
      </c>
      <c r="D41" s="11" t="s">
        <v>9</v>
      </c>
    </row>
    <row r="42" spans="1:4" x14ac:dyDescent="0.25">
      <c r="A42" s="10">
        <v>2008</v>
      </c>
      <c r="B42" s="11">
        <f t="shared" si="2"/>
        <v>2.1039446775988626</v>
      </c>
      <c r="C42" s="11">
        <v>2.1039446775988626</v>
      </c>
      <c r="D42" s="11" t="s">
        <v>9</v>
      </c>
    </row>
    <row r="43" spans="1:4" x14ac:dyDescent="0.25">
      <c r="A43" s="10">
        <v>2009</v>
      </c>
      <c r="B43" s="11">
        <f t="shared" si="2"/>
        <v>2.0183398936179309</v>
      </c>
      <c r="C43" s="11">
        <v>2.0183398936179309</v>
      </c>
      <c r="D43" s="11" t="s">
        <v>9</v>
      </c>
    </row>
    <row r="44" spans="1:4" x14ac:dyDescent="0.25">
      <c r="A44" s="10">
        <v>2010</v>
      </c>
      <c r="B44" s="11">
        <f t="shared" si="2"/>
        <v>2.236183463296153</v>
      </c>
      <c r="C44" s="11">
        <v>2.236183463296153</v>
      </c>
      <c r="D44" s="11" t="s">
        <v>9</v>
      </c>
    </row>
    <row r="45" spans="1:4" x14ac:dyDescent="0.25">
      <c r="A45" s="12">
        <v>2011</v>
      </c>
      <c r="B45" s="13">
        <f t="shared" ref="B45:B50" si="3">SUM(C45,D45)</f>
        <v>2.5345655469771105</v>
      </c>
      <c r="C45" s="13">
        <v>2.5345655469771105</v>
      </c>
      <c r="D45" s="13" t="s">
        <v>9</v>
      </c>
    </row>
    <row r="46" spans="1:4" x14ac:dyDescent="0.25">
      <c r="A46" s="12">
        <v>2012</v>
      </c>
      <c r="B46" s="13">
        <f t="shared" si="3"/>
        <v>2.4896613146160691</v>
      </c>
      <c r="C46" s="13">
        <v>2.4896613146160691</v>
      </c>
      <c r="D46" s="13" t="s">
        <v>9</v>
      </c>
    </row>
    <row r="47" spans="1:4" ht="13.2" customHeight="1" x14ac:dyDescent="0.25">
      <c r="A47" s="12">
        <v>2013</v>
      </c>
      <c r="B47" s="13">
        <f t="shared" si="3"/>
        <v>2.8751465867759571</v>
      </c>
      <c r="C47" s="13">
        <v>2.8751465867759571</v>
      </c>
      <c r="D47" s="13" t="s">
        <v>9</v>
      </c>
    </row>
    <row r="48" spans="1:4" ht="13.2" customHeight="1" x14ac:dyDescent="0.25">
      <c r="A48" s="12">
        <v>2014</v>
      </c>
      <c r="B48" s="13">
        <f t="shared" si="3"/>
        <v>2.5176670466952014</v>
      </c>
      <c r="C48" s="13">
        <v>2.5176670466952014</v>
      </c>
      <c r="D48" s="13" t="s">
        <v>9</v>
      </c>
    </row>
    <row r="49" spans="1:4" ht="13.2" customHeight="1" x14ac:dyDescent="0.25">
      <c r="A49" s="14">
        <v>2015</v>
      </c>
      <c r="B49" s="15">
        <f t="shared" si="3"/>
        <v>2.599412031611998</v>
      </c>
      <c r="C49" s="15">
        <v>2.599412031611998</v>
      </c>
      <c r="D49" s="15" t="s">
        <v>9</v>
      </c>
    </row>
    <row r="50" spans="1:4" ht="13.2" customHeight="1" x14ac:dyDescent="0.25">
      <c r="A50" s="16">
        <v>2016</v>
      </c>
      <c r="B50" s="17">
        <f t="shared" si="3"/>
        <v>2.9656031494467636</v>
      </c>
      <c r="C50" s="17">
        <v>2.9656031494467636</v>
      </c>
      <c r="D50" s="17" t="s">
        <v>9</v>
      </c>
    </row>
    <row r="51" spans="1:4" ht="13.2" customHeight="1" x14ac:dyDescent="0.25">
      <c r="A51" s="18">
        <v>2017</v>
      </c>
      <c r="B51" s="19">
        <f>SUM(C51,D51)</f>
        <v>3.2171217614876331</v>
      </c>
      <c r="C51" s="19">
        <v>3.2171217614876331</v>
      </c>
      <c r="D51" s="19" t="s">
        <v>9</v>
      </c>
    </row>
    <row r="52" spans="1:4" ht="13.2" customHeight="1" x14ac:dyDescent="0.25">
      <c r="A52" s="16">
        <v>2018</v>
      </c>
      <c r="B52" s="17">
        <f>SUM(C52,D52)</f>
        <v>3.1704400061063005</v>
      </c>
      <c r="C52" s="17">
        <v>3.1704400061063005</v>
      </c>
      <c r="D52" s="17" t="s">
        <v>9</v>
      </c>
    </row>
    <row r="53" spans="1:4" ht="13.2" customHeight="1" x14ac:dyDescent="0.25">
      <c r="A53" s="16">
        <v>2019</v>
      </c>
      <c r="B53" s="17">
        <f t="shared" ref="B53:B55" si="4">SUM(C53,D53)</f>
        <v>3.2545594212791462</v>
      </c>
      <c r="C53" s="19">
        <v>3.2545594212791462</v>
      </c>
      <c r="D53" s="19" t="s">
        <v>9</v>
      </c>
    </row>
    <row r="54" spans="1:4" ht="13.2" customHeight="1" x14ac:dyDescent="0.25">
      <c r="A54" s="16">
        <v>2020</v>
      </c>
      <c r="B54" s="17">
        <f t="shared" si="4"/>
        <v>3.6271287697661267</v>
      </c>
      <c r="C54" s="17">
        <v>3.6271287697661267</v>
      </c>
      <c r="D54" s="17" t="s">
        <v>9</v>
      </c>
    </row>
    <row r="55" spans="1:4" ht="13.8" thickBot="1" x14ac:dyDescent="0.3">
      <c r="A55" s="93">
        <v>2021</v>
      </c>
      <c r="B55" s="95">
        <f t="shared" si="4"/>
        <v>3.6602891513915035</v>
      </c>
      <c r="C55" s="94">
        <v>3.6602891513915035</v>
      </c>
      <c r="D55" s="95" t="s">
        <v>9</v>
      </c>
    </row>
    <row r="56" spans="1:4" ht="15" customHeight="1" thickTop="1" x14ac:dyDescent="0.25">
      <c r="A56" s="5" t="s">
        <v>12</v>
      </c>
    </row>
    <row r="57" spans="1:4" x14ac:dyDescent="0.25">
      <c r="A57" s="5"/>
    </row>
    <row r="58" spans="1:4" ht="15" customHeight="1" x14ac:dyDescent="0.25">
      <c r="A58" s="5" t="s">
        <v>31</v>
      </c>
    </row>
    <row r="59" spans="1:4" x14ac:dyDescent="0.25">
      <c r="A59" s="5"/>
    </row>
    <row r="60" spans="1:4" x14ac:dyDescent="0.25">
      <c r="A60" s="5"/>
    </row>
    <row r="61" spans="1:4" x14ac:dyDescent="0.25">
      <c r="A61" s="5"/>
    </row>
    <row r="62" spans="1:4" x14ac:dyDescent="0.25">
      <c r="A62" s="5"/>
    </row>
  </sheetData>
  <phoneticPr fontId="4" type="noConversion"/>
  <printOptions horizontalCentered="1" verticalCentered="1"/>
  <pageMargins left="0.5" right="0.5" top="0.57999999999999996" bottom="0.52" header="0.5" footer="0.5"/>
  <pageSetup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T63"/>
  <sheetViews>
    <sheetView workbookViewId="0">
      <pane ySplit="3" topLeftCell="A4"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5" ht="13.8" thickBot="1" x14ac:dyDescent="0.3">
      <c r="A1" s="4" t="s">
        <v>60</v>
      </c>
      <c r="B1" s="4"/>
      <c r="C1" s="4"/>
      <c r="D1" s="4"/>
    </row>
    <row r="2" spans="1:5" ht="20.25" customHeight="1" thickTop="1" x14ac:dyDescent="0.25">
      <c r="A2" s="46" t="s">
        <v>3</v>
      </c>
      <c r="B2" s="48" t="s">
        <v>0</v>
      </c>
      <c r="C2" s="48" t="s">
        <v>17</v>
      </c>
      <c r="D2" s="49" t="s">
        <v>2</v>
      </c>
      <c r="E2" s="108"/>
    </row>
    <row r="3" spans="1:5" x14ac:dyDescent="0.25">
      <c r="A3" s="9"/>
      <c r="B3" s="50" t="s">
        <v>14</v>
      </c>
      <c r="C3" s="51"/>
      <c r="D3" s="51"/>
      <c r="E3" s="108"/>
    </row>
    <row r="4" spans="1:5" x14ac:dyDescent="0.25">
      <c r="A4" s="10">
        <v>1970</v>
      </c>
      <c r="B4" s="11" t="s">
        <v>9</v>
      </c>
      <c r="C4" s="11">
        <v>0.96168112597587729</v>
      </c>
      <c r="D4" s="11">
        <f t="shared" ref="D4:D32" si="0">SUM(B4,C4)</f>
        <v>0.96168112597587729</v>
      </c>
    </row>
    <row r="5" spans="1:5" x14ac:dyDescent="0.25">
      <c r="A5" s="12">
        <v>1971</v>
      </c>
      <c r="B5" s="13" t="s">
        <v>9</v>
      </c>
      <c r="C5" s="13">
        <v>1.0102627341081696</v>
      </c>
      <c r="D5" s="13">
        <f t="shared" si="0"/>
        <v>1.0102627341081696</v>
      </c>
    </row>
    <row r="6" spans="1:5" x14ac:dyDescent="0.25">
      <c r="A6" s="12">
        <v>1972</v>
      </c>
      <c r="B6" s="13" t="s">
        <v>9</v>
      </c>
      <c r="C6" s="13">
        <v>0.81778436701548252</v>
      </c>
      <c r="D6" s="13">
        <f t="shared" si="0"/>
        <v>0.81778436701548252</v>
      </c>
    </row>
    <row r="7" spans="1:5" x14ac:dyDescent="0.25">
      <c r="A7" s="12">
        <v>1973</v>
      </c>
      <c r="B7" s="13" t="s">
        <v>9</v>
      </c>
      <c r="C7" s="13">
        <v>0.91037501101079799</v>
      </c>
      <c r="D7" s="13">
        <f t="shared" si="0"/>
        <v>0.91037501101079799</v>
      </c>
    </row>
    <row r="8" spans="1:5" x14ac:dyDescent="0.25">
      <c r="A8" s="12">
        <v>1974</v>
      </c>
      <c r="B8" s="13" t="s">
        <v>9</v>
      </c>
      <c r="C8" s="13">
        <v>0.78951593723428048</v>
      </c>
      <c r="D8" s="13">
        <f t="shared" si="0"/>
        <v>0.78951593723428048</v>
      </c>
    </row>
    <row r="9" spans="1:5" x14ac:dyDescent="0.25">
      <c r="A9" s="12">
        <v>1975</v>
      </c>
      <c r="B9" s="13" t="s">
        <v>9</v>
      </c>
      <c r="C9" s="13">
        <v>0.96729595448052086</v>
      </c>
      <c r="D9" s="13">
        <f t="shared" si="0"/>
        <v>0.96729595448052086</v>
      </c>
    </row>
    <row r="10" spans="1:5" x14ac:dyDescent="0.25">
      <c r="A10" s="10">
        <v>1976</v>
      </c>
      <c r="B10" s="11" t="s">
        <v>9</v>
      </c>
      <c r="C10" s="11">
        <v>1.0441650838016745</v>
      </c>
      <c r="D10" s="11">
        <f t="shared" si="0"/>
        <v>1.0441650838016745</v>
      </c>
    </row>
    <row r="11" spans="1:5" x14ac:dyDescent="0.25">
      <c r="A11" s="10">
        <v>1977</v>
      </c>
      <c r="B11" s="11" t="s">
        <v>9</v>
      </c>
      <c r="C11" s="11">
        <v>1.1281896153286273</v>
      </c>
      <c r="D11" s="11">
        <f t="shared" si="0"/>
        <v>1.1281896153286273</v>
      </c>
    </row>
    <row r="12" spans="1:5" x14ac:dyDescent="0.25">
      <c r="A12" s="10">
        <v>1978</v>
      </c>
      <c r="B12" s="11" t="s">
        <v>9</v>
      </c>
      <c r="C12" s="11">
        <v>1.7922044974046885</v>
      </c>
      <c r="D12" s="11">
        <f t="shared" si="0"/>
        <v>1.7922044974046885</v>
      </c>
    </row>
    <row r="13" spans="1:5" x14ac:dyDescent="0.25">
      <c r="A13" s="10">
        <v>1979</v>
      </c>
      <c r="B13" s="11" t="s">
        <v>9</v>
      </c>
      <c r="C13" s="11">
        <v>0.88323109151446966</v>
      </c>
      <c r="D13" s="11">
        <f t="shared" si="0"/>
        <v>0.88323109151446966</v>
      </c>
    </row>
    <row r="14" spans="1:5" x14ac:dyDescent="0.25">
      <c r="A14" s="10">
        <v>1980</v>
      </c>
      <c r="B14" s="11" t="s">
        <v>9</v>
      </c>
      <c r="C14" s="11">
        <v>0.52000086986205429</v>
      </c>
      <c r="D14" s="11">
        <f t="shared" si="0"/>
        <v>0.52000086986205429</v>
      </c>
    </row>
    <row r="15" spans="1:5" x14ac:dyDescent="0.25">
      <c r="A15" s="12">
        <v>1981</v>
      </c>
      <c r="B15" s="13" t="s">
        <v>9</v>
      </c>
      <c r="C15" s="13">
        <v>0.59020933583029889</v>
      </c>
      <c r="D15" s="13">
        <f t="shared" si="0"/>
        <v>0.59020933583029889</v>
      </c>
    </row>
    <row r="16" spans="1:5" x14ac:dyDescent="0.25">
      <c r="A16" s="12">
        <v>1982</v>
      </c>
      <c r="B16" s="13" t="s">
        <v>9</v>
      </c>
      <c r="C16" s="13">
        <v>1.3895154653118629</v>
      </c>
      <c r="D16" s="13">
        <f t="shared" si="0"/>
        <v>1.3895154653118629</v>
      </c>
    </row>
    <row r="17" spans="1:4" x14ac:dyDescent="0.25">
      <c r="A17" s="12">
        <v>1983</v>
      </c>
      <c r="B17" s="13" t="s">
        <v>9</v>
      </c>
      <c r="C17" s="13">
        <v>1.0309665175650846</v>
      </c>
      <c r="D17" s="13">
        <f t="shared" si="0"/>
        <v>1.0309665175650846</v>
      </c>
    </row>
    <row r="18" spans="1:4" x14ac:dyDescent="0.25">
      <c r="A18" s="12">
        <v>1984</v>
      </c>
      <c r="B18" s="13" t="s">
        <v>9</v>
      </c>
      <c r="C18" s="13">
        <v>1.1874404077462817</v>
      </c>
      <c r="D18" s="13">
        <f t="shared" si="0"/>
        <v>1.1874404077462817</v>
      </c>
    </row>
    <row r="19" spans="1:4" x14ac:dyDescent="0.25">
      <c r="A19" s="12">
        <v>1985</v>
      </c>
      <c r="B19" s="13" t="s">
        <v>9</v>
      </c>
      <c r="C19" s="13">
        <v>1.3263514988792133</v>
      </c>
      <c r="D19" s="13">
        <f t="shared" si="0"/>
        <v>1.3263514988792133</v>
      </c>
    </row>
    <row r="20" spans="1:4" x14ac:dyDescent="0.25">
      <c r="A20" s="10">
        <v>1986</v>
      </c>
      <c r="B20" s="11" t="s">
        <v>9</v>
      </c>
      <c r="C20" s="11">
        <v>1.4054217312370687</v>
      </c>
      <c r="D20" s="11">
        <f t="shared" si="0"/>
        <v>1.4054217312370687</v>
      </c>
    </row>
    <row r="21" spans="1:4" x14ac:dyDescent="0.25">
      <c r="A21" s="10">
        <v>1987</v>
      </c>
      <c r="B21" s="11" t="s">
        <v>9</v>
      </c>
      <c r="C21" s="11">
        <v>1.2676213729516257</v>
      </c>
      <c r="D21" s="11">
        <f t="shared" si="0"/>
        <v>1.2676213729516257</v>
      </c>
    </row>
    <row r="22" spans="1:4" x14ac:dyDescent="0.25">
      <c r="A22" s="10">
        <v>1988</v>
      </c>
      <c r="B22" s="11" t="s">
        <v>9</v>
      </c>
      <c r="C22" s="11">
        <v>1.1631743981301357</v>
      </c>
      <c r="D22" s="11">
        <f t="shared" si="0"/>
        <v>1.1631743981301357</v>
      </c>
    </row>
    <row r="23" spans="1:4" x14ac:dyDescent="0.25">
      <c r="A23" s="10">
        <v>1989</v>
      </c>
      <c r="B23" s="11" t="s">
        <v>9</v>
      </c>
      <c r="C23" s="11">
        <v>1.3508178471022554</v>
      </c>
      <c r="D23" s="11">
        <f t="shared" si="0"/>
        <v>1.3508178471022554</v>
      </c>
    </row>
    <row r="24" spans="1:4" x14ac:dyDescent="0.25">
      <c r="A24" s="10">
        <v>1990</v>
      </c>
      <c r="B24" s="11" t="s">
        <v>9</v>
      </c>
      <c r="C24" s="11">
        <v>1.2910762765436063</v>
      </c>
      <c r="D24" s="11">
        <f t="shared" si="0"/>
        <v>1.2910762765436063</v>
      </c>
    </row>
    <row r="25" spans="1:4" x14ac:dyDescent="0.25">
      <c r="A25" s="12">
        <v>1991</v>
      </c>
      <c r="B25" s="13" t="s">
        <v>9</v>
      </c>
      <c r="C25" s="13">
        <v>0.84426226376892421</v>
      </c>
      <c r="D25" s="13">
        <f t="shared" si="0"/>
        <v>0.84426226376892421</v>
      </c>
    </row>
    <row r="26" spans="1:4" x14ac:dyDescent="0.25">
      <c r="A26" s="12">
        <v>1992</v>
      </c>
      <c r="B26" s="13" t="s">
        <v>9</v>
      </c>
      <c r="C26" s="13">
        <v>1.6057519468308579</v>
      </c>
      <c r="D26" s="13">
        <f t="shared" si="0"/>
        <v>1.6057519468308579</v>
      </c>
    </row>
    <row r="27" spans="1:4" x14ac:dyDescent="0.25">
      <c r="A27" s="12">
        <v>1993</v>
      </c>
      <c r="B27" s="13" t="s">
        <v>9</v>
      </c>
      <c r="C27" s="13">
        <v>1.3020581274074148</v>
      </c>
      <c r="D27" s="13">
        <f t="shared" si="0"/>
        <v>1.3020581274074148</v>
      </c>
    </row>
    <row r="28" spans="1:4" x14ac:dyDescent="0.25">
      <c r="A28" s="12">
        <v>1994</v>
      </c>
      <c r="B28" s="13" t="s">
        <v>9</v>
      </c>
      <c r="C28" s="13">
        <v>0.95841239121384714</v>
      </c>
      <c r="D28" s="13">
        <f t="shared" si="0"/>
        <v>0.95841239121384714</v>
      </c>
    </row>
    <row r="29" spans="1:4" x14ac:dyDescent="0.25">
      <c r="A29" s="12">
        <v>1995</v>
      </c>
      <c r="B29" s="13" t="s">
        <v>9</v>
      </c>
      <c r="C29" s="13">
        <v>0.89661154160804335</v>
      </c>
      <c r="D29" s="13">
        <f t="shared" si="0"/>
        <v>0.89661154160804335</v>
      </c>
    </row>
    <row r="30" spans="1:4" x14ac:dyDescent="0.25">
      <c r="A30" s="10">
        <v>1996</v>
      </c>
      <c r="B30" s="11" t="s">
        <v>9</v>
      </c>
      <c r="C30" s="11">
        <v>1.5645226081080896</v>
      </c>
      <c r="D30" s="11">
        <f t="shared" si="0"/>
        <v>1.5645226081080896</v>
      </c>
    </row>
    <row r="31" spans="1:4" x14ac:dyDescent="0.25">
      <c r="A31" s="10">
        <v>1997</v>
      </c>
      <c r="B31" s="11" t="s">
        <v>9</v>
      </c>
      <c r="C31" s="11">
        <v>1.1625578497686009</v>
      </c>
      <c r="D31" s="11">
        <f t="shared" si="0"/>
        <v>1.1625578497686009</v>
      </c>
    </row>
    <row r="32" spans="1:4" x14ac:dyDescent="0.25">
      <c r="A32" s="10">
        <v>1998</v>
      </c>
      <c r="B32" s="11" t="s">
        <v>9</v>
      </c>
      <c r="C32" s="11">
        <v>1.0581074824368344</v>
      </c>
      <c r="D32" s="11">
        <f t="shared" si="0"/>
        <v>1.0581074824368344</v>
      </c>
    </row>
    <row r="33" spans="1:4" x14ac:dyDescent="0.25">
      <c r="A33" s="10">
        <v>1999</v>
      </c>
      <c r="B33" s="11" t="s">
        <v>9</v>
      </c>
      <c r="C33" s="11">
        <v>1.3886018442735688</v>
      </c>
      <c r="D33" s="11">
        <f t="shared" ref="D33:D39" si="1">SUM(B33,C33)</f>
        <v>1.3886018442735688</v>
      </c>
    </row>
    <row r="34" spans="1:4" x14ac:dyDescent="0.25">
      <c r="A34" s="10">
        <v>2000</v>
      </c>
      <c r="B34" s="11" t="s">
        <v>9</v>
      </c>
      <c r="C34" s="11">
        <v>0.90125179227017838</v>
      </c>
      <c r="D34" s="11">
        <f t="shared" si="1"/>
        <v>0.90125179227017838</v>
      </c>
    </row>
    <row r="35" spans="1:4" x14ac:dyDescent="0.25">
      <c r="A35" s="12">
        <v>2001</v>
      </c>
      <c r="B35" s="13" t="s">
        <v>9</v>
      </c>
      <c r="C35" s="13">
        <v>1.4943562416097753</v>
      </c>
      <c r="D35" s="13">
        <f t="shared" si="1"/>
        <v>1.4943562416097753</v>
      </c>
    </row>
    <row r="36" spans="1:4" x14ac:dyDescent="0.25">
      <c r="A36" s="12">
        <v>2002</v>
      </c>
      <c r="B36" s="13" t="s">
        <v>9</v>
      </c>
      <c r="C36" s="13">
        <v>1.3241516904287081</v>
      </c>
      <c r="D36" s="13">
        <f t="shared" si="1"/>
        <v>1.3241516904287081</v>
      </c>
    </row>
    <row r="37" spans="1:4" x14ac:dyDescent="0.25">
      <c r="A37" s="12">
        <v>2003</v>
      </c>
      <c r="B37" s="13" t="s">
        <v>9</v>
      </c>
      <c r="C37" s="13">
        <v>1.4087564021667647</v>
      </c>
      <c r="D37" s="13">
        <f t="shared" si="1"/>
        <v>1.4087564021667647</v>
      </c>
    </row>
    <row r="38" spans="1:4" x14ac:dyDescent="0.25">
      <c r="A38" s="12">
        <v>2004</v>
      </c>
      <c r="B38" s="13" t="s">
        <v>9</v>
      </c>
      <c r="C38" s="13">
        <v>1.2958840888805756</v>
      </c>
      <c r="D38" s="13">
        <f t="shared" si="1"/>
        <v>1.2958840888805756</v>
      </c>
    </row>
    <row r="39" spans="1:4" x14ac:dyDescent="0.25">
      <c r="A39" s="12">
        <v>2005</v>
      </c>
      <c r="B39" s="13" t="s">
        <v>9</v>
      </c>
      <c r="C39" s="13">
        <v>1.4828703990052776</v>
      </c>
      <c r="D39" s="13">
        <f t="shared" si="1"/>
        <v>1.4828703990052776</v>
      </c>
    </row>
    <row r="40" spans="1:4" x14ac:dyDescent="0.25">
      <c r="A40" s="10">
        <v>2006</v>
      </c>
      <c r="B40" s="11" t="s">
        <v>9</v>
      </c>
      <c r="C40" s="11">
        <v>0.81412405995038717</v>
      </c>
      <c r="D40" s="11">
        <f t="shared" ref="D40:D45" si="2">SUM(B40,C40)</f>
        <v>0.81412405995038717</v>
      </c>
    </row>
    <row r="41" spans="1:4" x14ac:dyDescent="0.25">
      <c r="A41" s="10">
        <v>2007</v>
      </c>
      <c r="B41" s="11" t="s">
        <v>9</v>
      </c>
      <c r="C41" s="11">
        <v>1.4554511733074769</v>
      </c>
      <c r="D41" s="11">
        <f t="shared" si="2"/>
        <v>1.4554511733074769</v>
      </c>
    </row>
    <row r="42" spans="1:4" x14ac:dyDescent="0.25">
      <c r="A42" s="10">
        <v>2008</v>
      </c>
      <c r="B42" s="11" t="s">
        <v>9</v>
      </c>
      <c r="C42" s="11">
        <v>0.97390695226657964</v>
      </c>
      <c r="D42" s="11">
        <f t="shared" si="2"/>
        <v>0.97390695226657964</v>
      </c>
    </row>
    <row r="43" spans="1:4" x14ac:dyDescent="0.25">
      <c r="A43" s="10">
        <v>2009</v>
      </c>
      <c r="B43" s="11" t="s">
        <v>9</v>
      </c>
      <c r="C43" s="11">
        <v>0.95770938472121714</v>
      </c>
      <c r="D43" s="11">
        <f t="shared" si="2"/>
        <v>0.95770938472121714</v>
      </c>
    </row>
    <row r="44" spans="1:4" x14ac:dyDescent="0.25">
      <c r="A44" s="10">
        <v>2010</v>
      </c>
      <c r="B44" s="11" t="s">
        <v>9</v>
      </c>
      <c r="C44" s="11">
        <v>1.7362024177599906</v>
      </c>
      <c r="D44" s="11">
        <f t="shared" si="2"/>
        <v>1.7362024177599906</v>
      </c>
    </row>
    <row r="45" spans="1:4" x14ac:dyDescent="0.25">
      <c r="A45" s="12">
        <v>2011</v>
      </c>
      <c r="B45" s="13" t="s">
        <v>9</v>
      </c>
      <c r="C45" s="13">
        <v>0.8643552719329235</v>
      </c>
      <c r="D45" s="13">
        <f t="shared" si="2"/>
        <v>0.8643552719329235</v>
      </c>
    </row>
    <row r="46" spans="1:4" x14ac:dyDescent="0.25">
      <c r="A46" s="12">
        <v>2012</v>
      </c>
      <c r="B46" s="13" t="s">
        <v>9</v>
      </c>
      <c r="C46" s="13">
        <v>1.2233006750640816</v>
      </c>
      <c r="D46" s="13">
        <f t="shared" ref="D46:D55" si="3">SUM(B46,C46)</f>
        <v>1.2233006750640816</v>
      </c>
    </row>
    <row r="47" spans="1:4" x14ac:dyDescent="0.25">
      <c r="A47" s="12">
        <v>2013</v>
      </c>
      <c r="B47" s="13" t="s">
        <v>9</v>
      </c>
      <c r="C47" s="13">
        <v>1.2282715490934504</v>
      </c>
      <c r="D47" s="13">
        <f t="shared" si="3"/>
        <v>1.2282715490934504</v>
      </c>
    </row>
    <row r="48" spans="1:4" x14ac:dyDescent="0.25">
      <c r="A48" s="12">
        <v>2014</v>
      </c>
      <c r="B48" s="13" t="s">
        <v>9</v>
      </c>
      <c r="C48" s="13">
        <v>0.8836513095187235</v>
      </c>
      <c r="D48" s="13">
        <f t="shared" si="3"/>
        <v>0.8836513095187235</v>
      </c>
    </row>
    <row r="49" spans="1:4" x14ac:dyDescent="0.25">
      <c r="A49" s="14">
        <v>2015</v>
      </c>
      <c r="B49" s="15" t="s">
        <v>9</v>
      </c>
      <c r="C49" s="15">
        <v>1.1554144011972429</v>
      </c>
      <c r="D49" s="15">
        <f t="shared" si="3"/>
        <v>1.1554144011972429</v>
      </c>
    </row>
    <row r="50" spans="1:4" x14ac:dyDescent="0.25">
      <c r="A50" s="16">
        <v>2016</v>
      </c>
      <c r="B50" s="17" t="s">
        <v>9</v>
      </c>
      <c r="C50" s="17">
        <v>1.0320778303710738</v>
      </c>
      <c r="D50" s="17">
        <f t="shared" si="3"/>
        <v>1.0320778303710738</v>
      </c>
    </row>
    <row r="51" spans="1:4" x14ac:dyDescent="0.25">
      <c r="A51" s="18">
        <v>2017</v>
      </c>
      <c r="B51" s="19" t="s">
        <v>9</v>
      </c>
      <c r="C51" s="19">
        <v>1.1732605475559033</v>
      </c>
      <c r="D51" s="17">
        <f t="shared" si="3"/>
        <v>1.1732605475559033</v>
      </c>
    </row>
    <row r="52" spans="1:4" x14ac:dyDescent="0.25">
      <c r="A52" s="18">
        <v>2018</v>
      </c>
      <c r="B52" s="19" t="s">
        <v>9</v>
      </c>
      <c r="C52" s="19">
        <v>0.79762065519497694</v>
      </c>
      <c r="D52" s="17">
        <f t="shared" si="3"/>
        <v>0.79762065519497694</v>
      </c>
    </row>
    <row r="53" spans="1:4" x14ac:dyDescent="0.25">
      <c r="A53" s="18">
        <v>2019</v>
      </c>
      <c r="B53" s="19" t="s">
        <v>9</v>
      </c>
      <c r="C53" s="19">
        <v>1.058076358838179</v>
      </c>
      <c r="D53" s="17">
        <f t="shared" si="3"/>
        <v>1.058076358838179</v>
      </c>
    </row>
    <row r="54" spans="1:4" x14ac:dyDescent="0.25">
      <c r="A54" s="18">
        <v>2020</v>
      </c>
      <c r="B54" s="19" t="s">
        <v>9</v>
      </c>
      <c r="C54" s="17">
        <v>0.76549566962998261</v>
      </c>
      <c r="D54" s="17">
        <f t="shared" si="3"/>
        <v>0.76549566962998261</v>
      </c>
    </row>
    <row r="55" spans="1:4" ht="13.8" thickBot="1" x14ac:dyDescent="0.3">
      <c r="A55" s="93">
        <v>2021</v>
      </c>
      <c r="B55" s="95" t="s">
        <v>9</v>
      </c>
      <c r="C55" s="94">
        <v>0.89404374397790853</v>
      </c>
      <c r="D55" s="95">
        <f t="shared" si="3"/>
        <v>0.89404374397790853</v>
      </c>
    </row>
    <row r="56" spans="1:4" ht="15" customHeight="1" thickTop="1" x14ac:dyDescent="0.25">
      <c r="A56" s="5" t="s">
        <v>12</v>
      </c>
    </row>
    <row r="57" spans="1:4" x14ac:dyDescent="0.25">
      <c r="A57" s="5"/>
    </row>
    <row r="58" spans="1:4" ht="15" customHeight="1" x14ac:dyDescent="0.25">
      <c r="A58" s="5" t="s">
        <v>25</v>
      </c>
    </row>
    <row r="59" spans="1:4" x14ac:dyDescent="0.25">
      <c r="A59" s="5"/>
    </row>
    <row r="60" spans="1:4" ht="15" customHeight="1" x14ac:dyDescent="0.25">
      <c r="A60" s="5" t="s">
        <v>31</v>
      </c>
    </row>
    <row r="61" spans="1:4" x14ac:dyDescent="0.25">
      <c r="A61" s="5"/>
    </row>
    <row r="62" spans="1:4" x14ac:dyDescent="0.25">
      <c r="A62" s="5"/>
    </row>
    <row r="63" spans="1:4" x14ac:dyDescent="0.25">
      <c r="A63" s="5"/>
    </row>
  </sheetData>
  <phoneticPr fontId="4" type="noConversion"/>
  <printOptions horizontalCentered="1" verticalCentered="1"/>
  <pageMargins left="0.5" right="0.5" top="0.57999999999999996" bottom="0.52" header="0.5" footer="0.5"/>
  <pageSetup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T62"/>
  <sheetViews>
    <sheetView workbookViewId="0">
      <pane ySplit="3" topLeftCell="A4"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5" ht="13.8" thickBot="1" x14ac:dyDescent="0.3">
      <c r="A1" s="4" t="s">
        <v>61</v>
      </c>
      <c r="B1" s="4"/>
      <c r="C1" s="4"/>
      <c r="D1" s="4"/>
    </row>
    <row r="2" spans="1:5" ht="20.25" customHeight="1" thickTop="1" x14ac:dyDescent="0.25">
      <c r="A2" s="46" t="s">
        <v>3</v>
      </c>
      <c r="B2" s="73" t="s">
        <v>2</v>
      </c>
      <c r="C2" s="48" t="s">
        <v>0</v>
      </c>
      <c r="D2" s="49" t="s">
        <v>1</v>
      </c>
      <c r="E2" s="108"/>
    </row>
    <row r="3" spans="1:5" x14ac:dyDescent="0.25">
      <c r="A3" s="9"/>
      <c r="B3" s="50" t="s">
        <v>14</v>
      </c>
      <c r="C3" s="80"/>
      <c r="D3" s="80"/>
      <c r="E3" s="108"/>
    </row>
    <row r="4" spans="1:5" x14ac:dyDescent="0.25">
      <c r="A4" s="10">
        <v>1970</v>
      </c>
      <c r="B4" s="11">
        <f t="shared" ref="B4:B32" si="0">SUM(C4,D4)</f>
        <v>0.1180188440005462</v>
      </c>
      <c r="C4" s="11">
        <v>0.1180188440005462</v>
      </c>
      <c r="D4" s="11" t="s">
        <v>9</v>
      </c>
    </row>
    <row r="5" spans="1:5" x14ac:dyDescent="0.25">
      <c r="A5" s="12">
        <v>1971</v>
      </c>
      <c r="B5" s="13">
        <f t="shared" si="0"/>
        <v>9.6792368331078044E-2</v>
      </c>
      <c r="C5" s="13">
        <v>9.6792368331078044E-2</v>
      </c>
      <c r="D5" s="13" t="s">
        <v>9</v>
      </c>
    </row>
    <row r="6" spans="1:5" x14ac:dyDescent="0.25">
      <c r="A6" s="12">
        <v>1972</v>
      </c>
      <c r="B6" s="13">
        <f t="shared" si="0"/>
        <v>0.11053092960323208</v>
      </c>
      <c r="C6" s="13">
        <v>0.11053092960323208</v>
      </c>
      <c r="D6" s="13" t="s">
        <v>9</v>
      </c>
    </row>
    <row r="7" spans="1:5" x14ac:dyDescent="0.25">
      <c r="A7" s="12">
        <v>1973</v>
      </c>
      <c r="B7" s="13">
        <f t="shared" si="0"/>
        <v>0.14015450028078091</v>
      </c>
      <c r="C7" s="13">
        <v>0.14015450028078091</v>
      </c>
      <c r="D7" s="13" t="s">
        <v>9</v>
      </c>
    </row>
    <row r="8" spans="1:5" x14ac:dyDescent="0.25">
      <c r="A8" s="12">
        <v>1974</v>
      </c>
      <c r="B8" s="13">
        <f t="shared" si="0"/>
        <v>0.16272784235974072</v>
      </c>
      <c r="C8" s="13">
        <v>0.16272784235974072</v>
      </c>
      <c r="D8" s="13" t="s">
        <v>9</v>
      </c>
    </row>
    <row r="9" spans="1:5" x14ac:dyDescent="0.25">
      <c r="A9" s="12">
        <v>1975</v>
      </c>
      <c r="B9" s="13">
        <f t="shared" si="0"/>
        <v>0.16368712755761133</v>
      </c>
      <c r="C9" s="13">
        <v>0.16368712755761133</v>
      </c>
      <c r="D9" s="13" t="s">
        <v>9</v>
      </c>
    </row>
    <row r="10" spans="1:5" x14ac:dyDescent="0.25">
      <c r="A10" s="10">
        <v>1976</v>
      </c>
      <c r="B10" s="11">
        <f t="shared" si="0"/>
        <v>0.20220606783314607</v>
      </c>
      <c r="C10" s="11">
        <v>0.20220606783314607</v>
      </c>
      <c r="D10" s="11" t="s">
        <v>9</v>
      </c>
    </row>
    <row r="11" spans="1:5" x14ac:dyDescent="0.25">
      <c r="A11" s="10">
        <v>1977</v>
      </c>
      <c r="B11" s="11">
        <f t="shared" si="0"/>
        <v>0.25012372922143677</v>
      </c>
      <c r="C11" s="11">
        <v>0.25012372922143677</v>
      </c>
      <c r="D11" s="11" t="s">
        <v>9</v>
      </c>
    </row>
    <row r="12" spans="1:5" x14ac:dyDescent="0.25">
      <c r="A12" s="10">
        <v>1978</v>
      </c>
      <c r="B12" s="11">
        <f t="shared" si="0"/>
        <v>0.25214637104926207</v>
      </c>
      <c r="C12" s="11">
        <v>0.25214637104926207</v>
      </c>
      <c r="D12" s="11" t="s">
        <v>9</v>
      </c>
    </row>
    <row r="13" spans="1:5" x14ac:dyDescent="0.25">
      <c r="A13" s="10">
        <v>1979</v>
      </c>
      <c r="B13" s="11">
        <f t="shared" si="0"/>
        <v>0.17082935282486503</v>
      </c>
      <c r="C13" s="11">
        <v>0.17082935282486503</v>
      </c>
      <c r="D13" s="11" t="s">
        <v>9</v>
      </c>
    </row>
    <row r="14" spans="1:5" x14ac:dyDescent="0.25">
      <c r="A14" s="10">
        <v>1980</v>
      </c>
      <c r="B14" s="11">
        <f t="shared" si="0"/>
        <v>0.20638837901688872</v>
      </c>
      <c r="C14" s="11">
        <v>0.20638837901688872</v>
      </c>
      <c r="D14" s="11" t="s">
        <v>9</v>
      </c>
    </row>
    <row r="15" spans="1:5" x14ac:dyDescent="0.25">
      <c r="A15" s="12">
        <v>1981</v>
      </c>
      <c r="B15" s="13">
        <f t="shared" si="0"/>
        <v>0.21675812946261622</v>
      </c>
      <c r="C15" s="13">
        <v>0.21675812946261622</v>
      </c>
      <c r="D15" s="13" t="s">
        <v>9</v>
      </c>
    </row>
    <row r="16" spans="1:5" x14ac:dyDescent="0.25">
      <c r="A16" s="12">
        <v>1982</v>
      </c>
      <c r="B16" s="13">
        <f t="shared" si="0"/>
        <v>0.16380260823126086</v>
      </c>
      <c r="C16" s="13">
        <v>0.16380260823126086</v>
      </c>
      <c r="D16" s="13" t="s">
        <v>9</v>
      </c>
    </row>
    <row r="17" spans="1:4" x14ac:dyDescent="0.25">
      <c r="A17" s="12">
        <v>1983</v>
      </c>
      <c r="B17" s="13">
        <f t="shared" si="0"/>
        <v>0.1796489221406104</v>
      </c>
      <c r="C17" s="13">
        <v>0.1796489221406104</v>
      </c>
      <c r="D17" s="13" t="s">
        <v>9</v>
      </c>
    </row>
    <row r="18" spans="1:4" x14ac:dyDescent="0.25">
      <c r="A18" s="12">
        <v>1984</v>
      </c>
      <c r="B18" s="13">
        <f t="shared" si="0"/>
        <v>0.26100072774045052</v>
      </c>
      <c r="C18" s="13">
        <v>0.26100072774045052</v>
      </c>
      <c r="D18" s="13" t="s">
        <v>9</v>
      </c>
    </row>
    <row r="19" spans="1:4" x14ac:dyDescent="0.25">
      <c r="A19" s="12">
        <v>1985</v>
      </c>
      <c r="B19" s="13">
        <f t="shared" si="0"/>
        <v>0.18341398773829393</v>
      </c>
      <c r="C19" s="13">
        <v>0.18341398773829393</v>
      </c>
      <c r="D19" s="13" t="s">
        <v>9</v>
      </c>
    </row>
    <row r="20" spans="1:4" x14ac:dyDescent="0.25">
      <c r="A20" s="10">
        <v>1986</v>
      </c>
      <c r="B20" s="11">
        <f t="shared" si="0"/>
        <v>0.17608486979069277</v>
      </c>
      <c r="C20" s="11">
        <v>0.17608486979069277</v>
      </c>
      <c r="D20" s="11" t="s">
        <v>9</v>
      </c>
    </row>
    <row r="21" spans="1:4" x14ac:dyDescent="0.25">
      <c r="A21" s="10">
        <v>1987</v>
      </c>
      <c r="B21" s="11">
        <f t="shared" si="0"/>
        <v>0.1869614998105468</v>
      </c>
      <c r="C21" s="11">
        <v>0.1869614998105468</v>
      </c>
      <c r="D21" s="11" t="s">
        <v>9</v>
      </c>
    </row>
    <row r="22" spans="1:4" x14ac:dyDescent="0.25">
      <c r="A22" s="10">
        <v>1988</v>
      </c>
      <c r="B22" s="11">
        <f t="shared" si="0"/>
        <v>0.15638659543467703</v>
      </c>
      <c r="C22" s="11">
        <v>0.15638659543467703</v>
      </c>
      <c r="D22" s="11" t="s">
        <v>9</v>
      </c>
    </row>
    <row r="23" spans="1:4" x14ac:dyDescent="0.25">
      <c r="A23" s="10">
        <v>1989</v>
      </c>
      <c r="B23" s="11">
        <f t="shared" si="0"/>
        <v>0.13989941053278457</v>
      </c>
      <c r="C23" s="11">
        <v>0.13989941053278457</v>
      </c>
      <c r="D23" s="11" t="s">
        <v>9</v>
      </c>
    </row>
    <row r="24" spans="1:4" x14ac:dyDescent="0.25">
      <c r="A24" s="10">
        <v>1990</v>
      </c>
      <c r="B24" s="11">
        <f t="shared" si="0"/>
        <v>0.17626693106040012</v>
      </c>
      <c r="C24" s="11">
        <v>0.17626693106040012</v>
      </c>
      <c r="D24" s="11" t="s">
        <v>9</v>
      </c>
    </row>
    <row r="25" spans="1:4" x14ac:dyDescent="0.25">
      <c r="A25" s="12">
        <v>1991</v>
      </c>
      <c r="B25" s="13">
        <f t="shared" si="0"/>
        <v>0.16923544239880392</v>
      </c>
      <c r="C25" s="13">
        <v>0.16923544239880392</v>
      </c>
      <c r="D25" s="13" t="s">
        <v>9</v>
      </c>
    </row>
    <row r="26" spans="1:4" x14ac:dyDescent="0.25">
      <c r="A26" s="12">
        <v>1992</v>
      </c>
      <c r="B26" s="13">
        <f t="shared" si="0"/>
        <v>0.23754155410402739</v>
      </c>
      <c r="C26" s="13">
        <v>0.23754155410402739</v>
      </c>
      <c r="D26" s="13" t="s">
        <v>9</v>
      </c>
    </row>
    <row r="27" spans="1:4" x14ac:dyDescent="0.25">
      <c r="A27" s="12">
        <v>1993</v>
      </c>
      <c r="B27" s="13">
        <f t="shared" si="0"/>
        <v>0.27972949607116099</v>
      </c>
      <c r="C27" s="13">
        <v>0.27972949607116099</v>
      </c>
      <c r="D27" s="13" t="s">
        <v>9</v>
      </c>
    </row>
    <row r="28" spans="1:4" x14ac:dyDescent="0.25">
      <c r="A28" s="12">
        <v>1994</v>
      </c>
      <c r="B28" s="13">
        <f t="shared" si="0"/>
        <v>0.30026268239724263</v>
      </c>
      <c r="C28" s="13">
        <v>0.30026268239724263</v>
      </c>
      <c r="D28" s="13" t="s">
        <v>9</v>
      </c>
    </row>
    <row r="29" spans="1:4" x14ac:dyDescent="0.25">
      <c r="A29" s="12">
        <v>1995</v>
      </c>
      <c r="B29" s="13">
        <f t="shared" si="0"/>
        <v>0.36765119655458312</v>
      </c>
      <c r="C29" s="13">
        <v>0.36765119655458312</v>
      </c>
      <c r="D29" s="13" t="s">
        <v>9</v>
      </c>
    </row>
    <row r="30" spans="1:4" x14ac:dyDescent="0.25">
      <c r="A30" s="10">
        <v>1996</v>
      </c>
      <c r="B30" s="11">
        <f t="shared" si="0"/>
        <v>0.54215013331256701</v>
      </c>
      <c r="C30" s="11">
        <v>0.54215013331256701</v>
      </c>
      <c r="D30" s="11" t="s">
        <v>9</v>
      </c>
    </row>
    <row r="31" spans="1:4" x14ac:dyDescent="0.25">
      <c r="A31" s="10">
        <v>1997</v>
      </c>
      <c r="B31" s="11">
        <f t="shared" si="0"/>
        <v>0.46945535557249229</v>
      </c>
      <c r="C31" s="11">
        <v>0.46945535557249229</v>
      </c>
      <c r="D31" s="11" t="s">
        <v>9</v>
      </c>
    </row>
    <row r="32" spans="1:4" x14ac:dyDescent="0.25">
      <c r="A32" s="10">
        <v>1998</v>
      </c>
      <c r="B32" s="11">
        <f t="shared" si="0"/>
        <v>0.46507795664849788</v>
      </c>
      <c r="C32" s="11">
        <v>0.46507795664849788</v>
      </c>
      <c r="D32" s="11" t="s">
        <v>9</v>
      </c>
    </row>
    <row r="33" spans="1:4" x14ac:dyDescent="0.25">
      <c r="A33" s="10">
        <v>1999</v>
      </c>
      <c r="B33" s="11">
        <f t="shared" ref="B33:B38" si="1">SUM(C33,D33)</f>
        <v>0.62367458422098487</v>
      </c>
      <c r="C33" s="11">
        <v>0.62367458422098487</v>
      </c>
      <c r="D33" s="11" t="s">
        <v>9</v>
      </c>
    </row>
    <row r="34" spans="1:4" x14ac:dyDescent="0.25">
      <c r="A34" s="10">
        <v>2000</v>
      </c>
      <c r="B34" s="11">
        <f t="shared" si="1"/>
        <v>0.68299503514705096</v>
      </c>
      <c r="C34" s="11">
        <v>0.68299503514705096</v>
      </c>
      <c r="D34" s="11" t="s">
        <v>9</v>
      </c>
    </row>
    <row r="35" spans="1:4" x14ac:dyDescent="0.25">
      <c r="A35" s="12">
        <v>2001</v>
      </c>
      <c r="B35" s="13">
        <f t="shared" si="1"/>
        <v>0.78483390320023505</v>
      </c>
      <c r="C35" s="13">
        <v>0.78483390320023505</v>
      </c>
      <c r="D35" s="13" t="s">
        <v>9</v>
      </c>
    </row>
    <row r="36" spans="1:4" x14ac:dyDescent="0.25">
      <c r="A36" s="12">
        <v>2002</v>
      </c>
      <c r="B36" s="13">
        <f t="shared" si="1"/>
        <v>0.78841622148783363</v>
      </c>
      <c r="C36" s="13">
        <v>0.78841622148783363</v>
      </c>
      <c r="D36" s="13" t="s">
        <v>9</v>
      </c>
    </row>
    <row r="37" spans="1:4" x14ac:dyDescent="0.25">
      <c r="A37" s="12">
        <v>2003</v>
      </c>
      <c r="B37" s="13">
        <f t="shared" si="1"/>
        <v>0.87278788405324781</v>
      </c>
      <c r="C37" s="13">
        <v>0.87278788405324781</v>
      </c>
      <c r="D37" s="13" t="s">
        <v>9</v>
      </c>
    </row>
    <row r="38" spans="1:4" x14ac:dyDescent="0.25">
      <c r="A38" s="12">
        <v>2004</v>
      </c>
      <c r="B38" s="13">
        <f t="shared" si="1"/>
        <v>1.0287598391600636</v>
      </c>
      <c r="C38" s="13">
        <v>1.0287598391600636</v>
      </c>
      <c r="D38" s="13" t="s">
        <v>9</v>
      </c>
    </row>
    <row r="39" spans="1:4" x14ac:dyDescent="0.25">
      <c r="A39" s="12">
        <v>2005</v>
      </c>
      <c r="B39" s="13">
        <f t="shared" ref="B39:B44" si="2">SUM(C39,D39)</f>
        <v>0.93585293314257378</v>
      </c>
      <c r="C39" s="13">
        <v>0.93585293314257378</v>
      </c>
      <c r="D39" s="13" t="s">
        <v>9</v>
      </c>
    </row>
    <row r="40" spans="1:4" x14ac:dyDescent="0.25">
      <c r="A40" s="10">
        <v>2006</v>
      </c>
      <c r="B40" s="11">
        <f t="shared" si="2"/>
        <v>1.0370619221857029</v>
      </c>
      <c r="C40" s="11">
        <v>1.0370619221857029</v>
      </c>
      <c r="D40" s="11" t="s">
        <v>9</v>
      </c>
    </row>
    <row r="41" spans="1:4" x14ac:dyDescent="0.25">
      <c r="A41" s="10">
        <v>2007</v>
      </c>
      <c r="B41" s="11">
        <f t="shared" si="2"/>
        <v>1.0835959985247474</v>
      </c>
      <c r="C41" s="11">
        <v>1.0835959985247474</v>
      </c>
      <c r="D41" s="11" t="s">
        <v>9</v>
      </c>
    </row>
    <row r="42" spans="1:4" x14ac:dyDescent="0.25">
      <c r="A42" s="10">
        <v>2008</v>
      </c>
      <c r="B42" s="11">
        <f t="shared" si="2"/>
        <v>0.97768435379024976</v>
      </c>
      <c r="C42" s="11">
        <v>0.97768435379024976</v>
      </c>
      <c r="D42" s="11" t="s">
        <v>9</v>
      </c>
    </row>
    <row r="43" spans="1:4" x14ac:dyDescent="0.25">
      <c r="A43" s="10">
        <v>2009</v>
      </c>
      <c r="B43" s="11">
        <f t="shared" si="2"/>
        <v>1.1956644100463816</v>
      </c>
      <c r="C43" s="11">
        <v>1.1956644100463816</v>
      </c>
      <c r="D43" s="11" t="s">
        <v>9</v>
      </c>
    </row>
    <row r="44" spans="1:4" x14ac:dyDescent="0.25">
      <c r="A44" s="10">
        <v>2010</v>
      </c>
      <c r="B44" s="11">
        <f t="shared" si="2"/>
        <v>1.1662514475508441</v>
      </c>
      <c r="C44" s="11">
        <v>1.1662514475508441</v>
      </c>
      <c r="D44" s="11" t="s">
        <v>9</v>
      </c>
    </row>
    <row r="45" spans="1:4" ht="13.2" customHeight="1" x14ac:dyDescent="0.25">
      <c r="A45" s="14">
        <v>2011</v>
      </c>
      <c r="B45" s="15">
        <f t="shared" ref="B45:B50" si="3">SUM(C45,D45)</f>
        <v>1.0483942013818499</v>
      </c>
      <c r="C45" s="15">
        <v>1.0483942013818499</v>
      </c>
      <c r="D45" s="15" t="s">
        <v>9</v>
      </c>
    </row>
    <row r="46" spans="1:4" ht="13.2" customHeight="1" x14ac:dyDescent="0.25">
      <c r="A46" s="12">
        <v>2012</v>
      </c>
      <c r="B46" s="13">
        <f t="shared" si="3"/>
        <v>0.9668524473809611</v>
      </c>
      <c r="C46" s="13">
        <v>0.9668524473809611</v>
      </c>
      <c r="D46" s="13" t="s">
        <v>9</v>
      </c>
    </row>
    <row r="47" spans="1:4" ht="13.2" customHeight="1" x14ac:dyDescent="0.25">
      <c r="A47" s="12">
        <v>2013</v>
      </c>
      <c r="B47" s="13">
        <f t="shared" si="3"/>
        <v>1.1200099429719934</v>
      </c>
      <c r="C47" s="13">
        <v>1.1200099429719934</v>
      </c>
      <c r="D47" s="13" t="s">
        <v>9</v>
      </c>
    </row>
    <row r="48" spans="1:4" ht="13.2" customHeight="1" x14ac:dyDescent="0.25">
      <c r="A48" s="12">
        <v>2014</v>
      </c>
      <c r="B48" s="13">
        <f t="shared" si="3"/>
        <v>1.1393111704517356</v>
      </c>
      <c r="C48" s="13">
        <v>1.1393111704517356</v>
      </c>
      <c r="D48" s="13" t="s">
        <v>9</v>
      </c>
    </row>
    <row r="49" spans="1:4" ht="13.2" customHeight="1" x14ac:dyDescent="0.25">
      <c r="A49" s="14">
        <v>2015</v>
      </c>
      <c r="B49" s="15">
        <f t="shared" si="3"/>
        <v>1.3261686034921514</v>
      </c>
      <c r="C49" s="15">
        <v>1.3261686034921514</v>
      </c>
      <c r="D49" s="15" t="s">
        <v>9</v>
      </c>
    </row>
    <row r="50" spans="1:4" ht="13.2" customHeight="1" x14ac:dyDescent="0.25">
      <c r="A50" s="16">
        <v>2016</v>
      </c>
      <c r="B50" s="17">
        <f t="shared" si="3"/>
        <v>1.4300766193485646</v>
      </c>
      <c r="C50" s="17">
        <v>1.4300766193485646</v>
      </c>
      <c r="D50" s="17" t="s">
        <v>9</v>
      </c>
    </row>
    <row r="51" spans="1:4" ht="13.2" customHeight="1" x14ac:dyDescent="0.25">
      <c r="A51" s="18">
        <v>2017</v>
      </c>
      <c r="B51" s="19">
        <f>SUM(C51,D51)</f>
        <v>1.363330132897435</v>
      </c>
      <c r="C51" s="19">
        <v>1.363330132897435</v>
      </c>
      <c r="D51" s="19" t="s">
        <v>9</v>
      </c>
    </row>
    <row r="52" spans="1:4" ht="13.2" customHeight="1" x14ac:dyDescent="0.25">
      <c r="A52" s="18">
        <v>2018</v>
      </c>
      <c r="B52" s="19">
        <f>SUM(C52,D52)</f>
        <v>1.2607241083168523</v>
      </c>
      <c r="C52" s="19">
        <v>1.2607241083168523</v>
      </c>
      <c r="D52" s="19" t="s">
        <v>9</v>
      </c>
    </row>
    <row r="53" spans="1:4" ht="13.2" customHeight="1" x14ac:dyDescent="0.25">
      <c r="A53" s="18">
        <v>2019</v>
      </c>
      <c r="B53" s="19">
        <f t="shared" ref="B53:B55" si="4">SUM(C53,D53)</f>
        <v>1.2683092760359127</v>
      </c>
      <c r="C53" s="19">
        <v>1.2683092760359127</v>
      </c>
      <c r="D53" s="19" t="s">
        <v>9</v>
      </c>
    </row>
    <row r="54" spans="1:4" ht="13.2" customHeight="1" x14ac:dyDescent="0.25">
      <c r="A54" s="18">
        <v>2020</v>
      </c>
      <c r="B54" s="19">
        <f t="shared" si="4"/>
        <v>1.2660739357678596</v>
      </c>
      <c r="C54" s="17">
        <v>1.2660739357678596</v>
      </c>
      <c r="D54" s="17" t="s">
        <v>9</v>
      </c>
    </row>
    <row r="55" spans="1:4" ht="13.8" thickBot="1" x14ac:dyDescent="0.3">
      <c r="A55" s="93">
        <v>2021</v>
      </c>
      <c r="B55" s="95">
        <f t="shared" si="4"/>
        <v>1.3395372972620743</v>
      </c>
      <c r="C55" s="94">
        <v>1.3395372972620743</v>
      </c>
      <c r="D55" s="95" t="s">
        <v>9</v>
      </c>
    </row>
    <row r="56" spans="1:4" ht="15" customHeight="1" thickTop="1" x14ac:dyDescent="0.25">
      <c r="A56" s="5" t="s">
        <v>12</v>
      </c>
    </row>
    <row r="57" spans="1:4" x14ac:dyDescent="0.25">
      <c r="A57" s="5"/>
    </row>
    <row r="58" spans="1:4" ht="15" customHeight="1" x14ac:dyDescent="0.25">
      <c r="A58" s="5" t="s">
        <v>31</v>
      </c>
    </row>
    <row r="59" spans="1:4" x14ac:dyDescent="0.25">
      <c r="A59" s="5"/>
    </row>
    <row r="60" spans="1:4" x14ac:dyDescent="0.25">
      <c r="A60" s="5"/>
    </row>
    <row r="61" spans="1:4" x14ac:dyDescent="0.25">
      <c r="A61" s="5"/>
    </row>
    <row r="62" spans="1:4" x14ac:dyDescent="0.25">
      <c r="A62" s="5"/>
    </row>
  </sheetData>
  <phoneticPr fontId="4" type="noConversion"/>
  <printOptions horizontalCentered="1" verticalCentered="1"/>
  <pageMargins left="0.5" right="0.5" top="0.57999999999999996" bottom="0.52" header="0.5" footer="0.5"/>
  <pageSetup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T63"/>
  <sheetViews>
    <sheetView workbookViewId="0">
      <pane ySplit="4" topLeftCell="A5"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8" ht="13.8" thickBot="1" x14ac:dyDescent="0.3">
      <c r="A1" s="4" t="s">
        <v>62</v>
      </c>
      <c r="B1" s="4"/>
      <c r="C1" s="4"/>
      <c r="D1" s="4"/>
      <c r="E1" s="4"/>
      <c r="F1" s="4"/>
      <c r="G1" s="4"/>
    </row>
    <row r="2" spans="1:8" ht="20.25" customHeight="1" thickTop="1" x14ac:dyDescent="0.25">
      <c r="A2" s="60" t="s">
        <v>3</v>
      </c>
      <c r="B2" s="61" t="s">
        <v>2</v>
      </c>
      <c r="C2" s="62" t="s">
        <v>0</v>
      </c>
      <c r="D2" s="54" t="s">
        <v>1</v>
      </c>
      <c r="E2" s="55"/>
      <c r="F2" s="55"/>
      <c r="G2" s="55"/>
      <c r="H2" s="108"/>
    </row>
    <row r="3" spans="1:8" x14ac:dyDescent="0.25">
      <c r="A3" s="26"/>
      <c r="B3" s="27"/>
      <c r="C3" s="28"/>
      <c r="D3" s="34" t="s">
        <v>2</v>
      </c>
      <c r="E3" s="34" t="s">
        <v>4</v>
      </c>
      <c r="F3" s="81" t="s">
        <v>6</v>
      </c>
      <c r="G3" s="35" t="s">
        <v>7</v>
      </c>
      <c r="H3" s="108"/>
    </row>
    <row r="4" spans="1:8" x14ac:dyDescent="0.25">
      <c r="A4" s="9"/>
      <c r="B4" s="20" t="s">
        <v>35</v>
      </c>
      <c r="C4" s="45"/>
      <c r="D4" s="45"/>
      <c r="E4" s="45"/>
      <c r="F4" s="45"/>
      <c r="G4" s="45"/>
      <c r="H4" s="108"/>
    </row>
    <row r="5" spans="1:8" x14ac:dyDescent="0.25">
      <c r="A5" s="10">
        <v>1970</v>
      </c>
      <c r="B5" s="11">
        <f t="shared" ref="B5:B33" si="0">SUM(C5,D5)</f>
        <v>13.070340949651463</v>
      </c>
      <c r="C5" s="11">
        <v>5.8180364005227956</v>
      </c>
      <c r="D5" s="11">
        <f>SUM(E5,F5,G5)</f>
        <v>7.2523045491286684</v>
      </c>
      <c r="E5" s="11">
        <v>6.7783015859778573</v>
      </c>
      <c r="F5" s="11">
        <v>0.35370296315081051</v>
      </c>
      <c r="G5" s="11">
        <v>0.12029999999999999</v>
      </c>
    </row>
    <row r="6" spans="1:8" x14ac:dyDescent="0.25">
      <c r="A6" s="12">
        <v>1971</v>
      </c>
      <c r="B6" s="13">
        <f t="shared" si="0"/>
        <v>12.944065832946833</v>
      </c>
      <c r="C6" s="13">
        <v>5.6568156755481294</v>
      </c>
      <c r="D6" s="13">
        <f t="shared" ref="D6:D33" si="1">SUM(E6,F6,G6)</f>
        <v>7.287250157398705</v>
      </c>
      <c r="E6" s="13">
        <v>6.8376875611480843</v>
      </c>
      <c r="F6" s="13">
        <v>0.32926259625062004</v>
      </c>
      <c r="G6" s="13">
        <v>0.12029999999999999</v>
      </c>
    </row>
    <row r="7" spans="1:8" x14ac:dyDescent="0.25">
      <c r="A7" s="12">
        <v>1972</v>
      </c>
      <c r="B7" s="13">
        <f t="shared" si="0"/>
        <v>10.523065273403851</v>
      </c>
      <c r="C7" s="13">
        <v>3.8838281815756375</v>
      </c>
      <c r="D7" s="13">
        <f t="shared" si="1"/>
        <v>6.639237091828214</v>
      </c>
      <c r="E7" s="13">
        <v>6.1360093561877056</v>
      </c>
      <c r="F7" s="13">
        <v>0.38292773564050764</v>
      </c>
      <c r="G7" s="13">
        <v>0.12029999999999999</v>
      </c>
    </row>
    <row r="8" spans="1:8" x14ac:dyDescent="0.25">
      <c r="A8" s="12">
        <v>1973</v>
      </c>
      <c r="B8" s="13">
        <f t="shared" si="0"/>
        <v>10.42957598069855</v>
      </c>
      <c r="C8" s="13">
        <v>4.261263089344955</v>
      </c>
      <c r="D8" s="13">
        <f t="shared" si="1"/>
        <v>6.1683128913535947</v>
      </c>
      <c r="E8" s="13">
        <v>5.8167642249449001</v>
      </c>
      <c r="F8" s="13">
        <v>0.29139866640869433</v>
      </c>
      <c r="G8" s="13">
        <v>6.0149999999999995E-2</v>
      </c>
    </row>
    <row r="9" spans="1:8" x14ac:dyDescent="0.25">
      <c r="A9" s="12">
        <v>1974</v>
      </c>
      <c r="B9" s="13">
        <f t="shared" si="0"/>
        <v>11.473770464066824</v>
      </c>
      <c r="C9" s="13">
        <v>4.3352006509113696</v>
      </c>
      <c r="D9" s="13">
        <f t="shared" si="1"/>
        <v>7.1385698131554554</v>
      </c>
      <c r="E9" s="13">
        <v>6.7318048328417834</v>
      </c>
      <c r="F9" s="13">
        <v>0.34661498031367199</v>
      </c>
      <c r="G9" s="13">
        <v>6.0149999999999995E-2</v>
      </c>
    </row>
    <row r="10" spans="1:8" x14ac:dyDescent="0.25">
      <c r="A10" s="12">
        <v>1975</v>
      </c>
      <c r="B10" s="13">
        <f t="shared" si="0"/>
        <v>11.376575975424913</v>
      </c>
      <c r="C10" s="13">
        <v>4.9811782028309093</v>
      </c>
      <c r="D10" s="13">
        <f t="shared" si="1"/>
        <v>6.3953977725940048</v>
      </c>
      <c r="E10" s="13">
        <v>5.9197292774580381</v>
      </c>
      <c r="F10" s="13">
        <v>0.35536849513596602</v>
      </c>
      <c r="G10" s="13">
        <v>0.12029999999999999</v>
      </c>
    </row>
    <row r="11" spans="1:8" x14ac:dyDescent="0.25">
      <c r="A11" s="10">
        <v>1976</v>
      </c>
      <c r="B11" s="11">
        <f t="shared" si="0"/>
        <v>11.361546889587178</v>
      </c>
      <c r="C11" s="11">
        <v>5.1354140390304304</v>
      </c>
      <c r="D11" s="11">
        <f t="shared" si="1"/>
        <v>6.2261328505567475</v>
      </c>
      <c r="E11" s="11">
        <v>5.9373392600781543</v>
      </c>
      <c r="F11" s="11">
        <v>0.1684935904785928</v>
      </c>
      <c r="G11" s="11">
        <v>0.12029999999999999</v>
      </c>
    </row>
    <row r="12" spans="1:8" x14ac:dyDescent="0.25">
      <c r="A12" s="10">
        <v>1977</v>
      </c>
      <c r="B12" s="11">
        <f t="shared" si="0"/>
        <v>11.698004287138074</v>
      </c>
      <c r="C12" s="11">
        <v>5.0931034013049468</v>
      </c>
      <c r="D12" s="11">
        <f t="shared" si="1"/>
        <v>6.6049008858331275</v>
      </c>
      <c r="E12" s="11">
        <v>6.1355482657249718</v>
      </c>
      <c r="F12" s="11">
        <v>0.3490526201081553</v>
      </c>
      <c r="G12" s="11">
        <v>0.12029999999999999</v>
      </c>
    </row>
    <row r="13" spans="1:8" x14ac:dyDescent="0.25">
      <c r="A13" s="10">
        <v>1978</v>
      </c>
      <c r="B13" s="11">
        <f t="shared" si="0"/>
        <v>12.022212386780822</v>
      </c>
      <c r="C13" s="11">
        <v>6.0896825931666561</v>
      </c>
      <c r="D13" s="11">
        <f t="shared" si="1"/>
        <v>5.9325297936141652</v>
      </c>
      <c r="E13" s="11">
        <v>5.5387993636660555</v>
      </c>
      <c r="F13" s="11">
        <v>0.33358042994810966</v>
      </c>
      <c r="G13" s="11">
        <v>6.0149999999999995E-2</v>
      </c>
    </row>
    <row r="14" spans="1:8" x14ac:dyDescent="0.25">
      <c r="A14" s="10">
        <v>1979</v>
      </c>
      <c r="B14" s="11">
        <f t="shared" si="0"/>
        <v>12.652219372988974</v>
      </c>
      <c r="C14" s="11">
        <v>6.6608873386505509</v>
      </c>
      <c r="D14" s="11">
        <f t="shared" si="1"/>
        <v>5.9913320343384235</v>
      </c>
      <c r="E14" s="11">
        <v>5.6656913764992289</v>
      </c>
      <c r="F14" s="11">
        <v>0.26549065783919484</v>
      </c>
      <c r="G14" s="11">
        <v>6.0149999999999995E-2</v>
      </c>
    </row>
    <row r="15" spans="1:8" x14ac:dyDescent="0.25">
      <c r="A15" s="10">
        <v>1980</v>
      </c>
      <c r="B15" s="11">
        <f t="shared" si="0"/>
        <v>13.219471985287653</v>
      </c>
      <c r="C15" s="11">
        <v>7.083868332996671</v>
      </c>
      <c r="D15" s="11">
        <f t="shared" si="1"/>
        <v>6.1356036522909818</v>
      </c>
      <c r="E15" s="11">
        <v>5.7428170627052513</v>
      </c>
      <c r="F15" s="11">
        <v>0.33263658958573022</v>
      </c>
      <c r="G15" s="11">
        <v>6.0149999999999995E-2</v>
      </c>
    </row>
    <row r="16" spans="1:8" x14ac:dyDescent="0.25">
      <c r="A16" s="12">
        <v>1981</v>
      </c>
      <c r="B16" s="13">
        <f t="shared" si="0"/>
        <v>11.894966782657697</v>
      </c>
      <c r="C16" s="13">
        <v>6.8716027586686721</v>
      </c>
      <c r="D16" s="13">
        <f t="shared" si="1"/>
        <v>5.0233640239890258</v>
      </c>
      <c r="E16" s="13">
        <v>4.6611804411985256</v>
      </c>
      <c r="F16" s="13">
        <v>0.24188358279049954</v>
      </c>
      <c r="G16" s="13">
        <v>0.12029999999999999</v>
      </c>
    </row>
    <row r="17" spans="1:7" x14ac:dyDescent="0.25">
      <c r="A17" s="12">
        <v>1982</v>
      </c>
      <c r="B17" s="13">
        <f t="shared" si="0"/>
        <v>10.157409450344243</v>
      </c>
      <c r="C17" s="13">
        <v>5.3463185005254372</v>
      </c>
      <c r="D17" s="13">
        <f t="shared" si="1"/>
        <v>4.8110909498188059</v>
      </c>
      <c r="E17" s="13">
        <v>4.4006166083369029</v>
      </c>
      <c r="F17" s="13">
        <v>0.29017434148190258</v>
      </c>
      <c r="G17" s="13">
        <v>0.12029999999999999</v>
      </c>
    </row>
    <row r="18" spans="1:7" x14ac:dyDescent="0.25">
      <c r="A18" s="12">
        <v>1983</v>
      </c>
      <c r="B18" s="13">
        <f t="shared" si="0"/>
        <v>9.7030792799221892</v>
      </c>
      <c r="C18" s="13">
        <v>5.4320144084470376</v>
      </c>
      <c r="D18" s="13">
        <f t="shared" si="1"/>
        <v>4.2710648714751516</v>
      </c>
      <c r="E18" s="13">
        <v>3.6458199398256492</v>
      </c>
      <c r="F18" s="13">
        <v>0.3846449316495027</v>
      </c>
      <c r="G18" s="13">
        <v>0.24059999999999998</v>
      </c>
    </row>
    <row r="19" spans="1:7" x14ac:dyDescent="0.25">
      <c r="A19" s="12">
        <v>1984</v>
      </c>
      <c r="B19" s="13">
        <f t="shared" si="0"/>
        <v>11.298572792431539</v>
      </c>
      <c r="C19" s="13">
        <v>6.6994558870817604</v>
      </c>
      <c r="D19" s="13">
        <f t="shared" si="1"/>
        <v>4.5991169053497787</v>
      </c>
      <c r="E19" s="13">
        <v>4.0083975897642867</v>
      </c>
      <c r="F19" s="13">
        <v>0.35011931558549259</v>
      </c>
      <c r="G19" s="13">
        <v>0.24059999999999998</v>
      </c>
    </row>
    <row r="20" spans="1:7" x14ac:dyDescent="0.25">
      <c r="A20" s="12">
        <v>1985</v>
      </c>
      <c r="B20" s="13">
        <f t="shared" si="0"/>
        <v>10.098030266520002</v>
      </c>
      <c r="C20" s="13">
        <v>5.495324281029581</v>
      </c>
      <c r="D20" s="13">
        <f t="shared" si="1"/>
        <v>4.6027059854904211</v>
      </c>
      <c r="E20" s="13">
        <v>3.9760444916086932</v>
      </c>
      <c r="F20" s="13">
        <v>0.50636149388172735</v>
      </c>
      <c r="G20" s="13">
        <v>0.12029999999999999</v>
      </c>
    </row>
    <row r="21" spans="1:7" x14ac:dyDescent="0.25">
      <c r="A21" s="10">
        <v>1986</v>
      </c>
      <c r="B21" s="11">
        <f t="shared" si="0"/>
        <v>10.653811448357398</v>
      </c>
      <c r="C21" s="11">
        <v>5.8366472609712812</v>
      </c>
      <c r="D21" s="11">
        <f t="shared" si="1"/>
        <v>4.8171641873861173</v>
      </c>
      <c r="E21" s="11">
        <v>4.2417451878806087</v>
      </c>
      <c r="F21" s="11">
        <v>0.51526899950550797</v>
      </c>
      <c r="G21" s="11">
        <v>6.0149999999999995E-2</v>
      </c>
    </row>
    <row r="22" spans="1:7" x14ac:dyDescent="0.25">
      <c r="A22" s="10">
        <v>1987</v>
      </c>
      <c r="B22" s="11">
        <f t="shared" si="0"/>
        <v>10.497447316730362</v>
      </c>
      <c r="C22" s="11">
        <v>6.0495790843643436</v>
      </c>
      <c r="D22" s="11">
        <f t="shared" si="1"/>
        <v>4.4478682323660177</v>
      </c>
      <c r="E22" s="11">
        <v>3.9877879981029904</v>
      </c>
      <c r="F22" s="11">
        <v>0.33978023426302695</v>
      </c>
      <c r="G22" s="11">
        <v>0.12029999999999999</v>
      </c>
    </row>
    <row r="23" spans="1:7" x14ac:dyDescent="0.25">
      <c r="A23" s="10">
        <v>1988</v>
      </c>
      <c r="B23" s="11">
        <f t="shared" si="0"/>
        <v>11.411759085998341</v>
      </c>
      <c r="C23" s="11">
        <v>6.7493194460882941</v>
      </c>
      <c r="D23" s="11">
        <f t="shared" si="1"/>
        <v>4.6624396399100476</v>
      </c>
      <c r="E23" s="11">
        <v>4.1294199138457506</v>
      </c>
      <c r="F23" s="11">
        <v>0.41271972606429652</v>
      </c>
      <c r="G23" s="11">
        <v>0.12029999999999999</v>
      </c>
    </row>
    <row r="24" spans="1:7" x14ac:dyDescent="0.25">
      <c r="A24" s="10">
        <v>1989</v>
      </c>
      <c r="B24" s="11">
        <f t="shared" si="0"/>
        <v>10.37907850250539</v>
      </c>
      <c r="C24" s="11">
        <v>5.8552166635670444</v>
      </c>
      <c r="D24" s="11">
        <f t="shared" si="1"/>
        <v>4.5238618389383456</v>
      </c>
      <c r="E24" s="11">
        <v>3.9103282647778714</v>
      </c>
      <c r="F24" s="11">
        <v>0.55338357416047401</v>
      </c>
      <c r="G24" s="11">
        <v>6.0149999999999995E-2</v>
      </c>
    </row>
    <row r="25" spans="1:7" x14ac:dyDescent="0.25">
      <c r="A25" s="10">
        <v>1990</v>
      </c>
      <c r="B25" s="11">
        <f t="shared" si="0"/>
        <v>9.8658158221803625</v>
      </c>
      <c r="C25" s="11">
        <v>5.5387515391873094</v>
      </c>
      <c r="D25" s="11">
        <f t="shared" si="1"/>
        <v>4.3270642829930521</v>
      </c>
      <c r="E25" s="11">
        <v>3.8301448972287351</v>
      </c>
      <c r="F25" s="11">
        <v>0.43676938576431651</v>
      </c>
      <c r="G25" s="11">
        <v>6.0149999999999995E-2</v>
      </c>
    </row>
    <row r="26" spans="1:7" x14ac:dyDescent="0.25">
      <c r="A26" s="12">
        <v>1991</v>
      </c>
      <c r="B26" s="13">
        <f t="shared" si="0"/>
        <v>11.168899146662207</v>
      </c>
      <c r="C26" s="13">
        <v>6.408890975293204</v>
      </c>
      <c r="D26" s="13">
        <f t="shared" si="1"/>
        <v>4.7600081713690034</v>
      </c>
      <c r="E26" s="13">
        <v>4.0273030316263645</v>
      </c>
      <c r="F26" s="13">
        <v>0.62625003451771855</v>
      </c>
      <c r="G26" s="13">
        <v>0.10645510522492048</v>
      </c>
    </row>
    <row r="27" spans="1:7" x14ac:dyDescent="0.25">
      <c r="A27" s="12">
        <v>1992</v>
      </c>
      <c r="B27" s="13">
        <f t="shared" si="0"/>
        <v>10.928671826966026</v>
      </c>
      <c r="C27" s="13">
        <v>5.9901827212780372</v>
      </c>
      <c r="D27" s="13">
        <f t="shared" si="1"/>
        <v>4.9384891056879887</v>
      </c>
      <c r="E27" s="13">
        <v>4.311943440929312</v>
      </c>
      <c r="F27" s="13">
        <v>0.52744030611847692</v>
      </c>
      <c r="G27" s="13">
        <v>9.9105358640199981E-2</v>
      </c>
    </row>
    <row r="28" spans="1:7" x14ac:dyDescent="0.25">
      <c r="A28" s="12">
        <v>1993</v>
      </c>
      <c r="B28" s="13">
        <f t="shared" si="0"/>
        <v>10.33257440187981</v>
      </c>
      <c r="C28" s="13">
        <v>5.8427311675087905</v>
      </c>
      <c r="D28" s="13">
        <f t="shared" si="1"/>
        <v>4.4898432343710208</v>
      </c>
      <c r="E28" s="13">
        <v>4.051836445942655</v>
      </c>
      <c r="F28" s="13">
        <v>0.35034389348907802</v>
      </c>
      <c r="G28" s="13">
        <v>8.7662894939287694E-2</v>
      </c>
    </row>
    <row r="29" spans="1:7" x14ac:dyDescent="0.25">
      <c r="A29" s="12">
        <v>1994</v>
      </c>
      <c r="B29" s="13">
        <f t="shared" si="0"/>
        <v>10.081321389813983</v>
      </c>
      <c r="C29" s="13">
        <v>5.4157366495087995</v>
      </c>
      <c r="D29" s="13">
        <f t="shared" si="1"/>
        <v>4.6655847403051824</v>
      </c>
      <c r="E29" s="13">
        <v>4.0017110887971734</v>
      </c>
      <c r="F29" s="13">
        <v>0.59569022457067367</v>
      </c>
      <c r="G29" s="13">
        <v>6.8183426937335589E-2</v>
      </c>
    </row>
    <row r="30" spans="1:7" x14ac:dyDescent="0.25">
      <c r="A30" s="12">
        <v>1995</v>
      </c>
      <c r="B30" s="13">
        <f t="shared" si="0"/>
        <v>8.9664389288609314</v>
      </c>
      <c r="C30" s="13">
        <v>5.3223138015508873</v>
      </c>
      <c r="D30" s="13">
        <f t="shared" si="1"/>
        <v>3.6441251273100437</v>
      </c>
      <c r="E30" s="13">
        <v>3.0194357666400049</v>
      </c>
      <c r="F30" s="13">
        <v>0.55347918081310921</v>
      </c>
      <c r="G30" s="13">
        <v>7.1210179856929415E-2</v>
      </c>
    </row>
    <row r="31" spans="1:7" x14ac:dyDescent="0.25">
      <c r="A31" s="10">
        <v>1996</v>
      </c>
      <c r="B31" s="11">
        <f t="shared" si="0"/>
        <v>8.7390255649205706</v>
      </c>
      <c r="C31" s="11">
        <v>4.3753555310809267</v>
      </c>
      <c r="D31" s="11">
        <f t="shared" si="1"/>
        <v>4.3636700338396448</v>
      </c>
      <c r="E31" s="11">
        <v>3.7907621700708436</v>
      </c>
      <c r="F31" s="11">
        <v>0.49610260061483247</v>
      </c>
      <c r="G31" s="11">
        <v>7.6805263153969211E-2</v>
      </c>
    </row>
    <row r="32" spans="1:7" x14ac:dyDescent="0.25">
      <c r="A32" s="10">
        <v>1997</v>
      </c>
      <c r="B32" s="11">
        <f t="shared" si="0"/>
        <v>10.166822426822417</v>
      </c>
      <c r="C32" s="11">
        <v>5.5103036876355755</v>
      </c>
      <c r="D32" s="11">
        <f t="shared" si="1"/>
        <v>4.6565187391868417</v>
      </c>
      <c r="E32" s="11">
        <v>4.102744816234277</v>
      </c>
      <c r="F32" s="11">
        <v>0.46889656739168678</v>
      </c>
      <c r="G32" s="11">
        <v>8.487735556087854E-2</v>
      </c>
    </row>
    <row r="33" spans="1:7" x14ac:dyDescent="0.25">
      <c r="A33" s="10">
        <v>1998</v>
      </c>
      <c r="B33" s="11">
        <f t="shared" si="0"/>
        <v>8.7557358071713161</v>
      </c>
      <c r="C33" s="11">
        <v>4.6918256374145564</v>
      </c>
      <c r="D33" s="11">
        <f t="shared" si="1"/>
        <v>4.0639101697567606</v>
      </c>
      <c r="E33" s="11">
        <v>3.4976303135901197</v>
      </c>
      <c r="F33" s="11">
        <v>0.49771381489596722</v>
      </c>
      <c r="G33" s="11">
        <v>6.8566041270673561E-2</v>
      </c>
    </row>
    <row r="34" spans="1:7" x14ac:dyDescent="0.25">
      <c r="A34" s="10">
        <v>1999</v>
      </c>
      <c r="B34" s="11">
        <f t="shared" ref="B34:B39" si="2">SUM(C34,D34)</f>
        <v>9.5579162488931857</v>
      </c>
      <c r="C34" s="11">
        <v>5.2833300468436093</v>
      </c>
      <c r="D34" s="11">
        <f t="shared" ref="D34:D39" si="3">SUM(E34,F34,G34)</f>
        <v>4.2745862020495764</v>
      </c>
      <c r="E34" s="11">
        <v>3.6230938898688456</v>
      </c>
      <c r="F34" s="11">
        <v>0.56483735834869941</v>
      </c>
      <c r="G34" s="11">
        <v>8.6654953832031367E-2</v>
      </c>
    </row>
    <row r="35" spans="1:7" x14ac:dyDescent="0.25">
      <c r="A35" s="10">
        <v>2000</v>
      </c>
      <c r="B35" s="11">
        <f t="shared" si="2"/>
        <v>10.00382440723862</v>
      </c>
      <c r="C35" s="11">
        <v>5.3029254046141832</v>
      </c>
      <c r="D35" s="11">
        <f t="shared" si="3"/>
        <v>4.7008990026244364</v>
      </c>
      <c r="E35" s="11">
        <v>3.8746776622677146</v>
      </c>
      <c r="F35" s="11">
        <v>0.75939763089399226</v>
      </c>
      <c r="G35" s="11">
        <v>6.6823709462729905E-2</v>
      </c>
    </row>
    <row r="36" spans="1:7" x14ac:dyDescent="0.25">
      <c r="A36" s="12">
        <v>2001</v>
      </c>
      <c r="B36" s="13">
        <f t="shared" si="2"/>
        <v>9.5067359314339566</v>
      </c>
      <c r="C36" s="13">
        <v>5.1578432179544595</v>
      </c>
      <c r="D36" s="13">
        <f t="shared" si="3"/>
        <v>4.348892713479497</v>
      </c>
      <c r="E36" s="13">
        <v>3.5415613099664931</v>
      </c>
      <c r="F36" s="13">
        <v>0.74466625956889232</v>
      </c>
      <c r="G36" s="13">
        <v>6.2665143944111476E-2</v>
      </c>
    </row>
    <row r="37" spans="1:7" x14ac:dyDescent="0.25">
      <c r="A37" s="12">
        <v>2002</v>
      </c>
      <c r="B37" s="13">
        <f t="shared" si="2"/>
        <v>9.8535121511416612</v>
      </c>
      <c r="C37" s="13">
        <v>5.2271007422027909</v>
      </c>
      <c r="D37" s="13">
        <f t="shared" si="3"/>
        <v>4.6264114089388713</v>
      </c>
      <c r="E37" s="13">
        <v>3.8801393268243589</v>
      </c>
      <c r="F37" s="13">
        <v>0.677643995526656</v>
      </c>
      <c r="G37" s="13">
        <v>6.8628086587856185E-2</v>
      </c>
    </row>
    <row r="38" spans="1:7" x14ac:dyDescent="0.25">
      <c r="A38" s="12">
        <v>2003</v>
      </c>
      <c r="B38" s="13">
        <f t="shared" si="2"/>
        <v>9.582584841133249</v>
      </c>
      <c r="C38" s="13">
        <v>5.171844491077243</v>
      </c>
      <c r="D38" s="13">
        <f t="shared" si="3"/>
        <v>4.4107403500560061</v>
      </c>
      <c r="E38" s="13">
        <v>3.3736327253761265</v>
      </c>
      <c r="F38" s="13">
        <v>0.77957253738927379</v>
      </c>
      <c r="G38" s="13">
        <v>0.2575350872906057</v>
      </c>
    </row>
    <row r="39" spans="1:7" x14ac:dyDescent="0.25">
      <c r="A39" s="12">
        <v>2004</v>
      </c>
      <c r="B39" s="13">
        <f t="shared" si="2"/>
        <v>9.6961415982513373</v>
      </c>
      <c r="C39" s="13">
        <v>5.1459308158193675</v>
      </c>
      <c r="D39" s="13">
        <f t="shared" si="3"/>
        <v>4.5502107824319697</v>
      </c>
      <c r="E39" s="13">
        <v>3.5985646167888747</v>
      </c>
      <c r="F39" s="13">
        <v>0.71976234429541808</v>
      </c>
      <c r="G39" s="13">
        <v>0.23188382134767668</v>
      </c>
    </row>
    <row r="40" spans="1:7" x14ac:dyDescent="0.25">
      <c r="A40" s="12">
        <v>2005</v>
      </c>
      <c r="B40" s="13">
        <f t="shared" ref="B40:B45" si="4">SUM(C40,D40)</f>
        <v>9.1478931389190627</v>
      </c>
      <c r="C40" s="13">
        <v>4.8261370542645379</v>
      </c>
      <c r="D40" s="13">
        <f t="shared" ref="D40:D45" si="5">SUM(E40,F40,G40)</f>
        <v>4.3217560846545249</v>
      </c>
      <c r="E40" s="13">
        <v>3.3709364146962781</v>
      </c>
      <c r="F40" s="13">
        <v>0.71630612276703653</v>
      </c>
      <c r="G40" s="13">
        <v>0.23451354719120993</v>
      </c>
    </row>
    <row r="41" spans="1:7" x14ac:dyDescent="0.25">
      <c r="A41" s="10">
        <v>2006</v>
      </c>
      <c r="B41" s="11">
        <f t="shared" si="4"/>
        <v>8.2412690718722281</v>
      </c>
      <c r="C41" s="11">
        <v>4.5812418517883984</v>
      </c>
      <c r="D41" s="11">
        <f t="shared" si="5"/>
        <v>3.6600272200838289</v>
      </c>
      <c r="E41" s="11">
        <v>2.9203663916954601</v>
      </c>
      <c r="F41" s="11">
        <v>0.59688124407757193</v>
      </c>
      <c r="G41" s="11">
        <v>0.14277958431079718</v>
      </c>
    </row>
    <row r="42" spans="1:7" x14ac:dyDescent="0.25">
      <c r="A42" s="10">
        <v>2007</v>
      </c>
      <c r="B42" s="11">
        <f t="shared" si="4"/>
        <v>9.2025077694048463</v>
      </c>
      <c r="C42" s="11">
        <v>4.4624572965389717</v>
      </c>
      <c r="D42" s="11">
        <f t="shared" si="5"/>
        <v>4.7400504728658737</v>
      </c>
      <c r="E42" s="11">
        <v>3.5674848812819437</v>
      </c>
      <c r="F42" s="11">
        <v>0.88572112791503943</v>
      </c>
      <c r="G42" s="11">
        <v>0.2868444636688901</v>
      </c>
    </row>
    <row r="43" spans="1:7" x14ac:dyDescent="0.25">
      <c r="A43" s="10">
        <v>2008</v>
      </c>
      <c r="B43" s="11">
        <f t="shared" si="4"/>
        <v>9.0885421825774451</v>
      </c>
      <c r="C43" s="11">
        <v>5.0809044755417343</v>
      </c>
      <c r="D43" s="11">
        <f t="shared" si="5"/>
        <v>4.0076377070357099</v>
      </c>
      <c r="E43" s="11">
        <v>3.0048359090055072</v>
      </c>
      <c r="F43" s="11">
        <v>0.72874551069947002</v>
      </c>
      <c r="G43" s="11">
        <v>0.27405628733073228</v>
      </c>
    </row>
    <row r="44" spans="1:7" x14ac:dyDescent="0.25">
      <c r="A44" s="10">
        <v>2009</v>
      </c>
      <c r="B44" s="11">
        <f t="shared" si="4"/>
        <v>8.5938418574242554</v>
      </c>
      <c r="C44" s="11">
        <v>4.4113549354177453</v>
      </c>
      <c r="D44" s="11">
        <f t="shared" si="5"/>
        <v>4.1824869220065111</v>
      </c>
      <c r="E44" s="11">
        <v>3.3105322343838979</v>
      </c>
      <c r="F44" s="11">
        <v>0.69638925857149214</v>
      </c>
      <c r="G44" s="11">
        <v>0.17556542905112066</v>
      </c>
    </row>
    <row r="45" spans="1:7" x14ac:dyDescent="0.25">
      <c r="A45" s="10">
        <v>2010</v>
      </c>
      <c r="B45" s="11">
        <f t="shared" si="4"/>
        <v>8.8032963171991483</v>
      </c>
      <c r="C45" s="11">
        <v>4.7272155546306758</v>
      </c>
      <c r="D45" s="11">
        <f t="shared" si="5"/>
        <v>4.0760807625684734</v>
      </c>
      <c r="E45" s="11">
        <v>3.0460417253930698</v>
      </c>
      <c r="F45" s="11">
        <v>0.65781109530447812</v>
      </c>
      <c r="G45" s="11">
        <v>0.37222794187092489</v>
      </c>
    </row>
    <row r="46" spans="1:7" x14ac:dyDescent="0.25">
      <c r="A46" s="12">
        <v>2011</v>
      </c>
      <c r="B46" s="13">
        <f t="shared" ref="B46:B51" si="6">SUM(C46,D46)</f>
        <v>7.869539635027385</v>
      </c>
      <c r="C46" s="13">
        <v>4.4673570335755706</v>
      </c>
      <c r="D46" s="13">
        <f t="shared" ref="D46:D51" si="7">SUM(E46,F46,G46)</f>
        <v>3.4021826014518139</v>
      </c>
      <c r="E46" s="13">
        <v>2.6392752204045231</v>
      </c>
      <c r="F46" s="13">
        <v>0.60475008176484923</v>
      </c>
      <c r="G46" s="13">
        <v>0.1581572992824416</v>
      </c>
    </row>
    <row r="47" spans="1:7" x14ac:dyDescent="0.25">
      <c r="A47" s="12">
        <v>2012</v>
      </c>
      <c r="B47" s="13">
        <f t="shared" si="6"/>
        <v>7.3183345402629332</v>
      </c>
      <c r="C47" s="13">
        <v>3.8637273967033856</v>
      </c>
      <c r="D47" s="13">
        <f t="shared" si="7"/>
        <v>3.4546071435595471</v>
      </c>
      <c r="E47" s="13">
        <v>2.6410176973965189</v>
      </c>
      <c r="F47" s="13">
        <v>0.63645575397062493</v>
      </c>
      <c r="G47" s="13">
        <v>0.17713369219240327</v>
      </c>
    </row>
    <row r="48" spans="1:7" x14ac:dyDescent="0.25">
      <c r="A48" s="12">
        <v>2013</v>
      </c>
      <c r="B48" s="13">
        <f t="shared" si="6"/>
        <v>6.6046314745339476</v>
      </c>
      <c r="C48" s="13">
        <v>3.0171153724054989</v>
      </c>
      <c r="D48" s="13">
        <f t="shared" si="7"/>
        <v>3.5875161021284487</v>
      </c>
      <c r="E48" s="13">
        <v>2.75625746328312</v>
      </c>
      <c r="F48" s="13">
        <v>0.61496828562759098</v>
      </c>
      <c r="G48" s="13">
        <v>0.21629035321773749</v>
      </c>
    </row>
    <row r="49" spans="1:7" x14ac:dyDescent="0.25">
      <c r="A49" s="12">
        <v>2014</v>
      </c>
      <c r="B49" s="13">
        <f t="shared" si="6"/>
        <v>6.5503422418569315</v>
      </c>
      <c r="C49" s="13">
        <v>3.1527587290486849</v>
      </c>
      <c r="D49" s="13">
        <f t="shared" si="7"/>
        <v>3.397583512808247</v>
      </c>
      <c r="E49" s="13">
        <v>2.5818025899457981</v>
      </c>
      <c r="F49" s="13">
        <v>0.65169104902769881</v>
      </c>
      <c r="G49" s="13">
        <v>0.16408987383475002</v>
      </c>
    </row>
    <row r="50" spans="1:7" x14ac:dyDescent="0.25">
      <c r="A50" s="14">
        <v>2015</v>
      </c>
      <c r="B50" s="15">
        <f t="shared" si="6"/>
        <v>6.5160650689249096</v>
      </c>
      <c r="C50" s="15">
        <v>2.9110807944968413</v>
      </c>
      <c r="D50" s="15">
        <f t="shared" si="7"/>
        <v>3.6049842744280678</v>
      </c>
      <c r="E50" s="15">
        <v>2.7239325631408251</v>
      </c>
      <c r="F50" s="15">
        <v>0.57109062400128185</v>
      </c>
      <c r="G50" s="15">
        <v>0.30996108728596083</v>
      </c>
    </row>
    <row r="51" spans="1:7" x14ac:dyDescent="0.25">
      <c r="A51" s="16">
        <v>2016</v>
      </c>
      <c r="B51" s="17">
        <f t="shared" si="6"/>
        <v>6.0183118906844095</v>
      </c>
      <c r="C51" s="17">
        <v>2.7334946852545903</v>
      </c>
      <c r="D51" s="17">
        <f t="shared" si="7"/>
        <v>3.2848172054298193</v>
      </c>
      <c r="E51" s="17">
        <v>2.4960001386160497</v>
      </c>
      <c r="F51" s="17">
        <v>0.59157430349789319</v>
      </c>
      <c r="G51" s="17">
        <v>0.19724276331587653</v>
      </c>
    </row>
    <row r="52" spans="1:7" x14ac:dyDescent="0.25">
      <c r="A52" s="18">
        <v>2017</v>
      </c>
      <c r="B52" s="19">
        <f>SUM(C52,D52)</f>
        <v>5.5592268204840725</v>
      </c>
      <c r="C52" s="19">
        <v>2.6637042652314906</v>
      </c>
      <c r="D52" s="19">
        <f>SUM(E52,F52,G52)</f>
        <v>2.8955225552525823</v>
      </c>
      <c r="E52" s="19">
        <v>2.2922558310237391</v>
      </c>
      <c r="F52" s="19">
        <v>0.40433982727811041</v>
      </c>
      <c r="G52" s="19">
        <v>0.19892689695073293</v>
      </c>
    </row>
    <row r="53" spans="1:7" x14ac:dyDescent="0.25">
      <c r="A53" s="16">
        <v>2018</v>
      </c>
      <c r="B53" s="17">
        <f>SUM(C53,D53)</f>
        <v>4.5896344334791692</v>
      </c>
      <c r="C53" s="17">
        <v>2.1959642937555675</v>
      </c>
      <c r="D53" s="17">
        <f>SUM(E53,F53,G53)</f>
        <v>2.3936701397236018</v>
      </c>
      <c r="E53" s="17">
        <v>1.8702642334177548</v>
      </c>
      <c r="F53" s="17">
        <v>0.51377122895409388</v>
      </c>
      <c r="G53" s="17">
        <v>9.6346773517531313E-3</v>
      </c>
    </row>
    <row r="54" spans="1:7" x14ac:dyDescent="0.25">
      <c r="A54" s="18">
        <v>2019</v>
      </c>
      <c r="B54" s="19">
        <f>SUM(C54,D54)</f>
        <v>4.6502383762267492</v>
      </c>
      <c r="C54" s="19">
        <v>2.0783826064753317</v>
      </c>
      <c r="D54" s="19">
        <f>SUM(E54,F54,G54)</f>
        <v>2.5718557697514175</v>
      </c>
      <c r="E54" s="19">
        <v>2.0160682476028664</v>
      </c>
      <c r="F54" s="19">
        <v>0.54545674880623329</v>
      </c>
      <c r="G54" s="19">
        <v>1.0330773342317988E-2</v>
      </c>
    </row>
    <row r="55" spans="1:7" x14ac:dyDescent="0.25">
      <c r="A55" s="16">
        <v>2020</v>
      </c>
      <c r="B55" s="17">
        <f t="shared" ref="B55:B56" si="8">SUM(C55,D55)</f>
        <v>4.6531510425776492</v>
      </c>
      <c r="C55" s="17">
        <v>2.3627643831724505</v>
      </c>
      <c r="D55" s="17">
        <f t="shared" ref="D55:D56" si="9">SUM(E55,F55,G55)</f>
        <v>2.2903866594051991</v>
      </c>
      <c r="E55" s="17">
        <v>1.8150257384654989</v>
      </c>
      <c r="F55" s="17">
        <v>0.46644091374806523</v>
      </c>
      <c r="G55" s="17">
        <v>8.920007191634903E-3</v>
      </c>
    </row>
    <row r="56" spans="1:7" ht="13.8" thickBot="1" x14ac:dyDescent="0.3">
      <c r="A56" s="90">
        <v>2021</v>
      </c>
      <c r="B56" s="92">
        <f t="shared" si="8"/>
        <v>4.4622339893832148</v>
      </c>
      <c r="C56" s="97">
        <v>2.3745479782333097</v>
      </c>
      <c r="D56" s="92">
        <f t="shared" si="9"/>
        <v>2.0876860111499047</v>
      </c>
      <c r="E56" s="97">
        <v>1.7044501885332497</v>
      </c>
      <c r="F56" s="95">
        <v>0.36827860751498265</v>
      </c>
      <c r="G56" s="98">
        <v>1.4957215101672573E-2</v>
      </c>
    </row>
    <row r="57" spans="1:7" ht="15" customHeight="1" thickTop="1" x14ac:dyDescent="0.25">
      <c r="A57" s="5" t="s">
        <v>31</v>
      </c>
      <c r="B57" s="63"/>
      <c r="C57" s="63"/>
      <c r="D57" s="63"/>
      <c r="E57" s="63"/>
      <c r="F57" s="63"/>
      <c r="G57" s="64"/>
    </row>
    <row r="58" spans="1:7" x14ac:dyDescent="0.25">
      <c r="A58" s="5"/>
    </row>
    <row r="59" spans="1:7" x14ac:dyDescent="0.25">
      <c r="A59" s="5"/>
    </row>
    <row r="60" spans="1:7" x14ac:dyDescent="0.25">
      <c r="A60" s="5"/>
    </row>
    <row r="61" spans="1:7" x14ac:dyDescent="0.25">
      <c r="A61" s="5"/>
    </row>
    <row r="62" spans="1:7" x14ac:dyDescent="0.25">
      <c r="A62" s="5"/>
    </row>
    <row r="63" spans="1:7" x14ac:dyDescent="0.25">
      <c r="A63" s="5"/>
    </row>
  </sheetData>
  <phoneticPr fontId="4" type="noConversion"/>
  <printOptions horizontalCentered="1" verticalCentered="1"/>
  <pageMargins left="0.5" right="0.5" top="0.57999999999999996" bottom="0.52" header="0.5" footer="0.5"/>
  <pageSetup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T64"/>
  <sheetViews>
    <sheetView workbookViewId="0">
      <pane ySplit="4" topLeftCell="A5"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7" ht="13.8" thickBot="1" x14ac:dyDescent="0.3">
      <c r="A1" s="4" t="s">
        <v>63</v>
      </c>
      <c r="B1" s="4"/>
      <c r="C1" s="4"/>
      <c r="D1" s="4"/>
      <c r="E1" s="4"/>
      <c r="F1" s="4"/>
    </row>
    <row r="2" spans="1:7" ht="20.25" customHeight="1" thickTop="1" x14ac:dyDescent="0.25">
      <c r="A2" s="60" t="s">
        <v>3</v>
      </c>
      <c r="B2" s="61" t="s">
        <v>2</v>
      </c>
      <c r="C2" s="62" t="s">
        <v>0</v>
      </c>
      <c r="D2" s="52" t="s">
        <v>1</v>
      </c>
      <c r="E2" s="53"/>
      <c r="F2" s="53"/>
      <c r="G2" s="108"/>
    </row>
    <row r="3" spans="1:7" x14ac:dyDescent="0.25">
      <c r="A3" s="74"/>
      <c r="B3" s="30"/>
      <c r="C3" s="29"/>
      <c r="D3" s="77" t="s">
        <v>2</v>
      </c>
      <c r="E3" s="77" t="s">
        <v>4</v>
      </c>
      <c r="F3" s="82" t="s">
        <v>7</v>
      </c>
      <c r="G3" s="108"/>
    </row>
    <row r="4" spans="1:7" x14ac:dyDescent="0.25">
      <c r="A4" s="9"/>
      <c r="B4" s="20" t="s">
        <v>33</v>
      </c>
      <c r="C4" s="45"/>
      <c r="D4" s="45"/>
      <c r="E4" s="45"/>
      <c r="F4" s="45"/>
      <c r="G4" s="108"/>
    </row>
    <row r="5" spans="1:7" x14ac:dyDescent="0.25">
      <c r="A5" s="10">
        <v>1970</v>
      </c>
      <c r="B5" s="11">
        <f t="shared" ref="B5:B33" si="0">SUM(C5,D5)</f>
        <v>5.2949137444873422</v>
      </c>
      <c r="C5" s="11">
        <v>1.9225014594135859</v>
      </c>
      <c r="D5" s="11">
        <f>SUM(E5,F5)</f>
        <v>3.3724122850737563</v>
      </c>
      <c r="E5" s="11">
        <v>3.3093122850737564</v>
      </c>
      <c r="F5" s="11">
        <v>6.3100000000000003E-2</v>
      </c>
    </row>
    <row r="6" spans="1:7" x14ac:dyDescent="0.25">
      <c r="A6" s="12">
        <v>1971</v>
      </c>
      <c r="B6" s="13">
        <f t="shared" si="0"/>
        <v>6.6607964730270375</v>
      </c>
      <c r="C6" s="13">
        <v>2.5655555878449725</v>
      </c>
      <c r="D6" s="13">
        <f t="shared" ref="D6:D33" si="1">SUM(E6,F6)</f>
        <v>4.095240885182065</v>
      </c>
      <c r="E6" s="13">
        <v>4.0321408851820646</v>
      </c>
      <c r="F6" s="13">
        <v>6.3100000000000003E-2</v>
      </c>
    </row>
    <row r="7" spans="1:7" x14ac:dyDescent="0.25">
      <c r="A7" s="12">
        <v>1972</v>
      </c>
      <c r="B7" s="13">
        <f t="shared" si="0"/>
        <v>6.0396361363603726</v>
      </c>
      <c r="C7" s="13">
        <v>2.3071363268666505</v>
      </c>
      <c r="D7" s="13">
        <f t="shared" si="1"/>
        <v>3.7324998094937221</v>
      </c>
      <c r="E7" s="13">
        <v>3.6693998094937221</v>
      </c>
      <c r="F7" s="13">
        <v>6.3100000000000003E-2</v>
      </c>
    </row>
    <row r="8" spans="1:7" x14ac:dyDescent="0.25">
      <c r="A8" s="12">
        <v>1973</v>
      </c>
      <c r="B8" s="13">
        <f t="shared" si="0"/>
        <v>6.7024345498495155</v>
      </c>
      <c r="C8" s="13">
        <v>2.5907055003910231</v>
      </c>
      <c r="D8" s="13">
        <f t="shared" si="1"/>
        <v>4.1117290494584928</v>
      </c>
      <c r="E8" s="13">
        <v>4.0486290494584924</v>
      </c>
      <c r="F8" s="13">
        <v>6.3100000000000003E-2</v>
      </c>
    </row>
    <row r="9" spans="1:7" x14ac:dyDescent="0.25">
      <c r="A9" s="12">
        <v>1974</v>
      </c>
      <c r="B9" s="13">
        <f t="shared" si="0"/>
        <v>6.3237841620799138</v>
      </c>
      <c r="C9" s="13">
        <v>2.5087821464129396</v>
      </c>
      <c r="D9" s="13">
        <f t="shared" si="1"/>
        <v>3.8150020156669737</v>
      </c>
      <c r="E9" s="13">
        <v>3.7519020156669738</v>
      </c>
      <c r="F9" s="13">
        <v>6.3100000000000003E-2</v>
      </c>
    </row>
    <row r="10" spans="1:7" x14ac:dyDescent="0.25">
      <c r="A10" s="12">
        <v>1975</v>
      </c>
      <c r="B10" s="13">
        <f t="shared" si="0"/>
        <v>6.72588945335945</v>
      </c>
      <c r="C10" s="13">
        <v>2.7655387077713316</v>
      </c>
      <c r="D10" s="13">
        <f t="shared" si="1"/>
        <v>3.9603507455881188</v>
      </c>
      <c r="E10" s="13">
        <v>3.8972507455881189</v>
      </c>
      <c r="F10" s="13">
        <v>6.3100000000000003E-2</v>
      </c>
    </row>
    <row r="11" spans="1:7" x14ac:dyDescent="0.25">
      <c r="A11" s="10">
        <v>1976</v>
      </c>
      <c r="B11" s="11">
        <f t="shared" si="0"/>
        <v>7.2725705083028167</v>
      </c>
      <c r="C11" s="11">
        <v>2.8503650475598237</v>
      </c>
      <c r="D11" s="11">
        <f t="shared" si="1"/>
        <v>4.422205460742993</v>
      </c>
      <c r="E11" s="11">
        <v>4.3591054607429927</v>
      </c>
      <c r="F11" s="11">
        <v>6.3100000000000003E-2</v>
      </c>
    </row>
    <row r="12" spans="1:7" x14ac:dyDescent="0.25">
      <c r="A12" s="10">
        <v>1977</v>
      </c>
      <c r="B12" s="11">
        <f t="shared" si="0"/>
        <v>6.9665898416362886</v>
      </c>
      <c r="C12" s="11">
        <v>2.3930212292236024</v>
      </c>
      <c r="D12" s="11">
        <f t="shared" si="1"/>
        <v>4.5735686124126866</v>
      </c>
      <c r="E12" s="11">
        <v>4.5104686124126863</v>
      </c>
      <c r="F12" s="11">
        <v>6.3100000000000003E-2</v>
      </c>
    </row>
    <row r="13" spans="1:7" x14ac:dyDescent="0.25">
      <c r="A13" s="10">
        <v>1978</v>
      </c>
      <c r="B13" s="11">
        <f t="shared" si="0"/>
        <v>6.208478526889925</v>
      </c>
      <c r="C13" s="11">
        <v>2.3094948911173616</v>
      </c>
      <c r="D13" s="11">
        <f t="shared" si="1"/>
        <v>3.8989836357725633</v>
      </c>
      <c r="E13" s="11">
        <v>3.8358836357725634</v>
      </c>
      <c r="F13" s="11">
        <v>6.3100000000000003E-2</v>
      </c>
    </row>
    <row r="14" spans="1:7" x14ac:dyDescent="0.25">
      <c r="A14" s="10">
        <v>1979</v>
      </c>
      <c r="B14" s="11">
        <f t="shared" si="0"/>
        <v>7.0691080852299386</v>
      </c>
      <c r="C14" s="11">
        <v>2.3080874634266189</v>
      </c>
      <c r="D14" s="11">
        <f t="shared" si="1"/>
        <v>4.7610206218033193</v>
      </c>
      <c r="E14" s="11">
        <v>4.6979206218033189</v>
      </c>
      <c r="F14" s="11">
        <v>6.3100000000000003E-2</v>
      </c>
    </row>
    <row r="15" spans="1:7" x14ac:dyDescent="0.25">
      <c r="A15" s="10">
        <v>1980</v>
      </c>
      <c r="B15" s="11">
        <f t="shared" si="0"/>
        <v>7.3356666921320732</v>
      </c>
      <c r="C15" s="11">
        <v>2.6407478880640847</v>
      </c>
      <c r="D15" s="11">
        <f t="shared" si="1"/>
        <v>4.6949188040679886</v>
      </c>
      <c r="E15" s="11">
        <v>4.6318188040679882</v>
      </c>
      <c r="F15" s="11">
        <v>6.3100000000000003E-2</v>
      </c>
    </row>
    <row r="16" spans="1:7" x14ac:dyDescent="0.25">
      <c r="A16" s="12">
        <v>1981</v>
      </c>
      <c r="B16" s="13">
        <f t="shared" si="0"/>
        <v>7.3275439299894733</v>
      </c>
      <c r="C16" s="13">
        <v>2.8510026775925255</v>
      </c>
      <c r="D16" s="13">
        <f t="shared" si="1"/>
        <v>4.4765412523969479</v>
      </c>
      <c r="E16" s="13">
        <v>4.4134412523969475</v>
      </c>
      <c r="F16" s="13">
        <v>6.3100000000000003E-2</v>
      </c>
    </row>
    <row r="17" spans="1:6" x14ac:dyDescent="0.25">
      <c r="A17" s="12">
        <v>1982</v>
      </c>
      <c r="B17" s="13">
        <f t="shared" si="0"/>
        <v>7.0267653875937146</v>
      </c>
      <c r="C17" s="13">
        <v>2.8725065648022774</v>
      </c>
      <c r="D17" s="13">
        <f t="shared" si="1"/>
        <v>4.1542588227914372</v>
      </c>
      <c r="E17" s="13">
        <v>4.0911588227914368</v>
      </c>
      <c r="F17" s="13">
        <v>6.3100000000000003E-2</v>
      </c>
    </row>
    <row r="18" spans="1:6" x14ac:dyDescent="0.25">
      <c r="A18" s="12">
        <v>1983</v>
      </c>
      <c r="B18" s="13">
        <f t="shared" si="0"/>
        <v>6.7526534925982125</v>
      </c>
      <c r="C18" s="13">
        <v>3.0160036344622454</v>
      </c>
      <c r="D18" s="13">
        <f t="shared" si="1"/>
        <v>3.7366498581359671</v>
      </c>
      <c r="E18" s="13">
        <v>3.6735498581359671</v>
      </c>
      <c r="F18" s="13">
        <v>6.3100000000000003E-2</v>
      </c>
    </row>
    <row r="19" spans="1:6" x14ac:dyDescent="0.25">
      <c r="A19" s="12">
        <v>1984</v>
      </c>
      <c r="B19" s="13">
        <f t="shared" si="0"/>
        <v>5.8298226033944403</v>
      </c>
      <c r="C19" s="13">
        <v>2.5638846995348055</v>
      </c>
      <c r="D19" s="13">
        <f t="shared" si="1"/>
        <v>3.2659379038596343</v>
      </c>
      <c r="E19" s="13">
        <v>3.2028379038596344</v>
      </c>
      <c r="F19" s="13">
        <v>6.3100000000000003E-2</v>
      </c>
    </row>
    <row r="20" spans="1:6" x14ac:dyDescent="0.25">
      <c r="A20" s="12">
        <v>1985</v>
      </c>
      <c r="B20" s="13">
        <f t="shared" si="0"/>
        <v>6.1135994357134438</v>
      </c>
      <c r="C20" s="13">
        <v>2.8113261576296598</v>
      </c>
      <c r="D20" s="13">
        <f t="shared" si="1"/>
        <v>3.302273278083784</v>
      </c>
      <c r="E20" s="13">
        <v>3.2391732780837841</v>
      </c>
      <c r="F20" s="13">
        <v>6.3100000000000003E-2</v>
      </c>
    </row>
    <row r="21" spans="1:6" x14ac:dyDescent="0.25">
      <c r="A21" s="10">
        <v>1986</v>
      </c>
      <c r="B21" s="11">
        <f t="shared" si="0"/>
        <v>6.531857041871489</v>
      </c>
      <c r="C21" s="11">
        <v>3.0007761707241754</v>
      </c>
      <c r="D21" s="11">
        <f t="shared" si="1"/>
        <v>3.5310808711473136</v>
      </c>
      <c r="E21" s="11">
        <v>3.4679808711473137</v>
      </c>
      <c r="F21" s="11">
        <v>6.3100000000000003E-2</v>
      </c>
    </row>
    <row r="22" spans="1:6" x14ac:dyDescent="0.25">
      <c r="A22" s="10">
        <v>1987</v>
      </c>
      <c r="B22" s="11">
        <f t="shared" si="0"/>
        <v>7.5272001885980888</v>
      </c>
      <c r="C22" s="11">
        <v>3.5448995797902265</v>
      </c>
      <c r="D22" s="11">
        <f t="shared" si="1"/>
        <v>3.9823006088078619</v>
      </c>
      <c r="E22" s="11">
        <v>3.9192006088078619</v>
      </c>
      <c r="F22" s="11">
        <v>6.3100000000000003E-2</v>
      </c>
    </row>
    <row r="23" spans="1:6" x14ac:dyDescent="0.25">
      <c r="A23" s="10">
        <v>1988</v>
      </c>
      <c r="B23" s="11">
        <f t="shared" si="0"/>
        <v>6.8612523151392928</v>
      </c>
      <c r="C23" s="11">
        <v>3.2465642816448819</v>
      </c>
      <c r="D23" s="11">
        <f t="shared" si="1"/>
        <v>3.6146880334944114</v>
      </c>
      <c r="E23" s="11">
        <v>3.5515880334944114</v>
      </c>
      <c r="F23" s="11">
        <v>6.3100000000000003E-2</v>
      </c>
    </row>
    <row r="24" spans="1:6" x14ac:dyDescent="0.25">
      <c r="A24" s="10">
        <v>1989</v>
      </c>
      <c r="B24" s="11">
        <f t="shared" si="0"/>
        <v>7.048905607901748</v>
      </c>
      <c r="C24" s="11">
        <v>3.2345059782961854</v>
      </c>
      <c r="D24" s="11">
        <f t="shared" si="1"/>
        <v>3.8143996296055622</v>
      </c>
      <c r="E24" s="11">
        <v>3.7512996296055623</v>
      </c>
      <c r="F24" s="11">
        <v>6.3100000000000003E-2</v>
      </c>
    </row>
    <row r="25" spans="1:6" x14ac:dyDescent="0.25">
      <c r="A25" s="10">
        <v>1990</v>
      </c>
      <c r="B25" s="11">
        <f t="shared" si="0"/>
        <v>7.2870733932815632</v>
      </c>
      <c r="C25" s="11">
        <v>3.2563711749826068</v>
      </c>
      <c r="D25" s="11">
        <f t="shared" si="1"/>
        <v>4.0307022182989565</v>
      </c>
      <c r="E25" s="11">
        <v>3.9676022182989561</v>
      </c>
      <c r="F25" s="11">
        <v>6.3100000000000003E-2</v>
      </c>
    </row>
    <row r="26" spans="1:6" x14ac:dyDescent="0.25">
      <c r="A26" s="12">
        <v>1991</v>
      </c>
      <c r="B26" s="13">
        <f t="shared" si="0"/>
        <v>6.7041276117655002</v>
      </c>
      <c r="C26" s="13">
        <v>3.1823422221692885</v>
      </c>
      <c r="D26" s="13">
        <f t="shared" si="1"/>
        <v>3.5217853895962112</v>
      </c>
      <c r="E26" s="13">
        <v>3.4491383109226685</v>
      </c>
      <c r="F26" s="13">
        <v>7.2647078673542698E-2</v>
      </c>
    </row>
    <row r="27" spans="1:6" x14ac:dyDescent="0.25">
      <c r="A27" s="12">
        <v>1992</v>
      </c>
      <c r="B27" s="13">
        <f t="shared" si="0"/>
        <v>6.9558292256694383</v>
      </c>
      <c r="C27" s="13">
        <v>3.157742130133927</v>
      </c>
      <c r="D27" s="13">
        <f t="shared" si="1"/>
        <v>3.7980870955355117</v>
      </c>
      <c r="E27" s="13">
        <v>3.7239140486023499</v>
      </c>
      <c r="F27" s="13">
        <v>7.4173046933161971E-2</v>
      </c>
    </row>
    <row r="28" spans="1:6" x14ac:dyDescent="0.25">
      <c r="A28" s="12">
        <v>1993</v>
      </c>
      <c r="B28" s="13">
        <f t="shared" si="0"/>
        <v>6.8497288144766308</v>
      </c>
      <c r="C28" s="13">
        <v>3.3875962099745252</v>
      </c>
      <c r="D28" s="13">
        <f t="shared" si="1"/>
        <v>3.4621326045021057</v>
      </c>
      <c r="E28" s="13">
        <v>3.388953104040143</v>
      </c>
      <c r="F28" s="13">
        <v>7.3179500461962518E-2</v>
      </c>
    </row>
    <row r="29" spans="1:6" x14ac:dyDescent="0.25">
      <c r="A29" s="12">
        <v>1994</v>
      </c>
      <c r="B29" s="13">
        <f t="shared" si="0"/>
        <v>7.2865962377681655</v>
      </c>
      <c r="C29" s="13">
        <v>3.4774109552953401</v>
      </c>
      <c r="D29" s="13">
        <f t="shared" si="1"/>
        <v>3.8091852824728254</v>
      </c>
      <c r="E29" s="13">
        <v>3.7465475967761024</v>
      </c>
      <c r="F29" s="13">
        <v>6.2637685696723039E-2</v>
      </c>
    </row>
    <row r="30" spans="1:6" x14ac:dyDescent="0.25">
      <c r="A30" s="12">
        <v>1995</v>
      </c>
      <c r="B30" s="13">
        <f t="shared" si="0"/>
        <v>6.4128710704637726</v>
      </c>
      <c r="C30" s="13">
        <v>3.391512352665973</v>
      </c>
      <c r="D30" s="13">
        <f t="shared" si="1"/>
        <v>3.0213587177978001</v>
      </c>
      <c r="E30" s="13">
        <v>2.9832669292645755</v>
      </c>
      <c r="F30" s="13">
        <v>3.8091788533224674E-2</v>
      </c>
    </row>
    <row r="31" spans="1:6" x14ac:dyDescent="0.25">
      <c r="A31" s="10">
        <v>1996</v>
      </c>
      <c r="B31" s="11">
        <f t="shared" si="0"/>
        <v>5.9596197664748587</v>
      </c>
      <c r="C31" s="11">
        <v>3.0863282255147291</v>
      </c>
      <c r="D31" s="11">
        <f t="shared" si="1"/>
        <v>2.8732915409601301</v>
      </c>
      <c r="E31" s="11">
        <v>2.8403474161946063</v>
      </c>
      <c r="F31" s="11">
        <v>3.2944124765523899E-2</v>
      </c>
    </row>
    <row r="32" spans="1:6" x14ac:dyDescent="0.25">
      <c r="A32" s="10">
        <v>1997</v>
      </c>
      <c r="B32" s="11">
        <f t="shared" si="0"/>
        <v>6.9365050117924518</v>
      </c>
      <c r="C32" s="11">
        <v>3.4286040683962251</v>
      </c>
      <c r="D32" s="11">
        <f t="shared" si="1"/>
        <v>3.5079009433962263</v>
      </c>
      <c r="E32" s="11">
        <v>3.470695754716981</v>
      </c>
      <c r="F32" s="11">
        <v>3.7205188679245285E-2</v>
      </c>
    </row>
    <row r="33" spans="1:6" x14ac:dyDescent="0.25">
      <c r="A33" s="10">
        <v>1998</v>
      </c>
      <c r="B33" s="11">
        <f t="shared" si="0"/>
        <v>6.8308757542985736</v>
      </c>
      <c r="C33" s="11">
        <v>3.4698708279623927</v>
      </c>
      <c r="D33" s="11">
        <f t="shared" si="1"/>
        <v>3.361004926336181</v>
      </c>
      <c r="E33" s="11">
        <v>3.31045618004122</v>
      </c>
      <c r="F33" s="11">
        <v>5.0548746294961151E-2</v>
      </c>
    </row>
    <row r="34" spans="1:6" x14ac:dyDescent="0.25">
      <c r="A34" s="10">
        <v>1999</v>
      </c>
      <c r="B34" s="11">
        <f t="shared" ref="B34:B39" si="2">SUM(C34,D34)</f>
        <v>7.0279114762950421</v>
      </c>
      <c r="C34" s="11">
        <v>3.5715664386766979</v>
      </c>
      <c r="D34" s="11">
        <f t="shared" ref="D34:D39" si="3">SUM(E34,F34)</f>
        <v>3.4563450376183442</v>
      </c>
      <c r="E34" s="11">
        <v>3.4104607365275923</v>
      </c>
      <c r="F34" s="11">
        <v>4.5884301090751999E-2</v>
      </c>
    </row>
    <row r="35" spans="1:6" x14ac:dyDescent="0.25">
      <c r="A35" s="10">
        <v>2000</v>
      </c>
      <c r="B35" s="11">
        <f t="shared" si="2"/>
        <v>6.3060743479870158</v>
      </c>
      <c r="C35" s="11">
        <v>3.4305320027333286</v>
      </c>
      <c r="D35" s="11">
        <f t="shared" si="3"/>
        <v>2.8755423452536872</v>
      </c>
      <c r="E35" s="11">
        <v>2.8485934243494109</v>
      </c>
      <c r="F35" s="11">
        <v>2.6948920904276516E-2</v>
      </c>
    </row>
    <row r="36" spans="1:6" x14ac:dyDescent="0.25">
      <c r="A36" s="12">
        <v>2001</v>
      </c>
      <c r="B36" s="13">
        <f t="shared" si="2"/>
        <v>6.3173982579807699</v>
      </c>
      <c r="C36" s="13">
        <v>3.2830909312392418</v>
      </c>
      <c r="D36" s="13">
        <f t="shared" si="3"/>
        <v>3.0343073267415281</v>
      </c>
      <c r="E36" s="13">
        <v>3.0120827879075769</v>
      </c>
      <c r="F36" s="13">
        <v>2.222453883395107E-2</v>
      </c>
    </row>
    <row r="37" spans="1:6" x14ac:dyDescent="0.25">
      <c r="A37" s="12">
        <v>2002</v>
      </c>
      <c r="B37" s="13">
        <f t="shared" si="2"/>
        <v>5.7282997766709283</v>
      </c>
      <c r="C37" s="13">
        <v>3.0915653939103924</v>
      </c>
      <c r="D37" s="13">
        <f t="shared" si="3"/>
        <v>2.6367343827605354</v>
      </c>
      <c r="E37" s="13">
        <v>2.6164922216291391</v>
      </c>
      <c r="F37" s="13">
        <v>2.0242161131396354E-2</v>
      </c>
    </row>
    <row r="38" spans="1:6" x14ac:dyDescent="0.25">
      <c r="A38" s="12">
        <v>2003</v>
      </c>
      <c r="B38" s="13">
        <f t="shared" si="2"/>
        <v>5.8127324778939755</v>
      </c>
      <c r="C38" s="13">
        <v>3.1080276330438115</v>
      </c>
      <c r="D38" s="13">
        <f t="shared" si="3"/>
        <v>2.7047048448501645</v>
      </c>
      <c r="E38" s="13">
        <v>2.6781150951934762</v>
      </c>
      <c r="F38" s="13">
        <v>2.6589749656688373E-2</v>
      </c>
    </row>
    <row r="39" spans="1:6" x14ac:dyDescent="0.25">
      <c r="A39" s="12">
        <v>2004</v>
      </c>
      <c r="B39" s="13">
        <f t="shared" si="2"/>
        <v>5.5373801579503112</v>
      </c>
      <c r="C39" s="13">
        <v>2.983461714149561</v>
      </c>
      <c r="D39" s="13">
        <f t="shared" si="3"/>
        <v>2.5539184438007498</v>
      </c>
      <c r="E39" s="13">
        <v>2.5271401509466944</v>
      </c>
      <c r="F39" s="13">
        <v>2.6778292854055596E-2</v>
      </c>
    </row>
    <row r="40" spans="1:6" x14ac:dyDescent="0.25">
      <c r="A40" s="12">
        <v>2005</v>
      </c>
      <c r="B40" s="13">
        <f t="shared" ref="B40:B45" si="4">SUM(C40,D40)</f>
        <v>5.2612594579875696</v>
      </c>
      <c r="C40" s="13">
        <v>2.9395717603653964</v>
      </c>
      <c r="D40" s="13">
        <f t="shared" ref="D40:D45" si="5">SUM(E40,F40)</f>
        <v>2.3216876976221732</v>
      </c>
      <c r="E40" s="13">
        <v>2.304570848150572</v>
      </c>
      <c r="F40" s="13">
        <v>1.7116849471601196E-2</v>
      </c>
    </row>
    <row r="41" spans="1:6" x14ac:dyDescent="0.25">
      <c r="A41" s="10">
        <v>2006</v>
      </c>
      <c r="B41" s="11">
        <f t="shared" si="4"/>
        <v>5.6258318418915909</v>
      </c>
      <c r="C41" s="11">
        <v>3.2187812540361422</v>
      </c>
      <c r="D41" s="11">
        <f t="shared" si="5"/>
        <v>2.4070505878554482</v>
      </c>
      <c r="E41" s="11">
        <v>2.4070505878554482</v>
      </c>
      <c r="F41" s="11" t="s">
        <v>9</v>
      </c>
    </row>
    <row r="42" spans="1:6" x14ac:dyDescent="0.25">
      <c r="A42" s="10">
        <v>2007</v>
      </c>
      <c r="B42" s="11">
        <f t="shared" si="4"/>
        <v>5.4273422333547998</v>
      </c>
      <c r="C42" s="11">
        <v>3.1172810708438021</v>
      </c>
      <c r="D42" s="11">
        <f t="shared" si="5"/>
        <v>2.3100611625109981</v>
      </c>
      <c r="E42" s="11">
        <v>2.3100611625109981</v>
      </c>
      <c r="F42" s="11" t="s">
        <v>9</v>
      </c>
    </row>
    <row r="43" spans="1:6" x14ac:dyDescent="0.25">
      <c r="A43" s="10">
        <v>2008</v>
      </c>
      <c r="B43" s="11">
        <f t="shared" si="4"/>
        <v>5.397619989444113</v>
      </c>
      <c r="C43" s="11">
        <v>3.1361215862585126</v>
      </c>
      <c r="D43" s="11">
        <f t="shared" si="5"/>
        <v>2.2614984031856005</v>
      </c>
      <c r="E43" s="11">
        <v>2.2614984031856005</v>
      </c>
      <c r="F43" s="11" t="s">
        <v>9</v>
      </c>
    </row>
    <row r="44" spans="1:6" x14ac:dyDescent="0.25">
      <c r="A44" s="10">
        <v>2009</v>
      </c>
      <c r="B44" s="11">
        <f t="shared" si="4"/>
        <v>5.6761537516955922</v>
      </c>
      <c r="C44" s="11">
        <v>3.21463468071489</v>
      </c>
      <c r="D44" s="11">
        <f t="shared" si="5"/>
        <v>2.4615190709807022</v>
      </c>
      <c r="E44" s="11">
        <v>2.4615190709807022</v>
      </c>
      <c r="F44" s="11" t="s">
        <v>9</v>
      </c>
    </row>
    <row r="45" spans="1:6" x14ac:dyDescent="0.25">
      <c r="A45" s="10">
        <v>2010</v>
      </c>
      <c r="B45" s="11">
        <f t="shared" si="4"/>
        <v>4.8830167465380283</v>
      </c>
      <c r="C45" s="11">
        <v>2.9252736583453003</v>
      </c>
      <c r="D45" s="11">
        <f t="shared" si="5"/>
        <v>1.9577430881927282</v>
      </c>
      <c r="E45" s="11">
        <v>1.9577430881927282</v>
      </c>
      <c r="F45" s="11" t="s">
        <v>9</v>
      </c>
    </row>
    <row r="46" spans="1:6" x14ac:dyDescent="0.25">
      <c r="A46" s="12">
        <v>2011</v>
      </c>
      <c r="B46" s="13">
        <f t="shared" ref="B46:B51" si="6">SUM(C46,D46)</f>
        <v>5.4038978969024312</v>
      </c>
      <c r="C46" s="13">
        <v>3.2351555729301515</v>
      </c>
      <c r="D46" s="13">
        <f t="shared" ref="D46:D51" si="7">SUM(E46,F46)</f>
        <v>2.1687423239722796</v>
      </c>
      <c r="E46" s="13">
        <v>2.1687423239722796</v>
      </c>
      <c r="F46" s="13" t="s">
        <v>9</v>
      </c>
    </row>
    <row r="47" spans="1:6" x14ac:dyDescent="0.25">
      <c r="A47" s="12">
        <v>2012</v>
      </c>
      <c r="B47" s="13">
        <f t="shared" si="6"/>
        <v>4.8334563900059697</v>
      </c>
      <c r="C47" s="13">
        <v>2.7820870584265096</v>
      </c>
      <c r="D47" s="13">
        <f t="shared" si="7"/>
        <v>2.0513693315794601</v>
      </c>
      <c r="E47" s="13">
        <v>2.0513693315794601</v>
      </c>
      <c r="F47" s="13" t="s">
        <v>9</v>
      </c>
    </row>
    <row r="48" spans="1:6" ht="13.2" customHeight="1" x14ac:dyDescent="0.25">
      <c r="A48" s="12">
        <v>2013</v>
      </c>
      <c r="B48" s="13">
        <f t="shared" si="6"/>
        <v>4.8836923543414539</v>
      </c>
      <c r="C48" s="13">
        <v>2.8572789212607952</v>
      </c>
      <c r="D48" s="13">
        <f t="shared" si="7"/>
        <v>2.0264134330806582</v>
      </c>
      <c r="E48" s="13">
        <v>2.0264134330806582</v>
      </c>
      <c r="F48" s="13" t="s">
        <v>9</v>
      </c>
    </row>
    <row r="49" spans="1:6" ht="13.2" customHeight="1" x14ac:dyDescent="0.25">
      <c r="A49" s="12">
        <v>2014</v>
      </c>
      <c r="B49" s="13">
        <f t="shared" si="6"/>
        <v>4.8530155413024056</v>
      </c>
      <c r="C49" s="13">
        <v>2.8709946723348758</v>
      </c>
      <c r="D49" s="13">
        <f t="shared" si="7"/>
        <v>1.9820208689675296</v>
      </c>
      <c r="E49" s="13">
        <v>1.9820208689675296</v>
      </c>
      <c r="F49" s="13" t="s">
        <v>9</v>
      </c>
    </row>
    <row r="50" spans="1:6" ht="13.2" customHeight="1" x14ac:dyDescent="0.25">
      <c r="A50" s="14">
        <v>2015</v>
      </c>
      <c r="B50" s="15">
        <f t="shared" si="6"/>
        <v>4.6932966138899275</v>
      </c>
      <c r="C50" s="15">
        <v>2.6836363053387462</v>
      </c>
      <c r="D50" s="15">
        <f t="shared" si="7"/>
        <v>2.0096603085511813</v>
      </c>
      <c r="E50" s="15">
        <v>2.0096603085511813</v>
      </c>
      <c r="F50" s="13" t="s">
        <v>9</v>
      </c>
    </row>
    <row r="51" spans="1:6" ht="13.2" customHeight="1" x14ac:dyDescent="0.25">
      <c r="A51" s="16">
        <v>2016</v>
      </c>
      <c r="B51" s="17">
        <f t="shared" si="6"/>
        <v>4.3758135024045233</v>
      </c>
      <c r="C51" s="17">
        <v>2.7780188932682961</v>
      </c>
      <c r="D51" s="17">
        <f t="shared" si="7"/>
        <v>1.5977946091362272</v>
      </c>
      <c r="E51" s="17">
        <v>1.5977946091362272</v>
      </c>
      <c r="F51" s="11" t="s">
        <v>9</v>
      </c>
    </row>
    <row r="52" spans="1:6" ht="13.2" customHeight="1" x14ac:dyDescent="0.25">
      <c r="A52" s="18">
        <v>2017</v>
      </c>
      <c r="B52" s="19">
        <f>SUM(C52,D52)</f>
        <v>4.3818743917954706</v>
      </c>
      <c r="C52" s="19">
        <v>2.7089895080846724</v>
      </c>
      <c r="D52" s="19">
        <f>SUM(E52,F52)</f>
        <v>1.6728848837107977</v>
      </c>
      <c r="E52" s="19">
        <v>1.6728848837107977</v>
      </c>
      <c r="F52" s="72" t="s">
        <v>9</v>
      </c>
    </row>
    <row r="53" spans="1:6" ht="13.2" customHeight="1" x14ac:dyDescent="0.25">
      <c r="A53" s="18">
        <v>2018</v>
      </c>
      <c r="B53" s="19">
        <f>SUM(C53,D53)</f>
        <v>4.5944438990523908</v>
      </c>
      <c r="C53" s="19">
        <v>2.9409460472112405</v>
      </c>
      <c r="D53" s="19">
        <f t="shared" ref="D53:D56" si="8">SUM(E53,F53)</f>
        <v>1.6534978518411501</v>
      </c>
      <c r="E53" s="19">
        <v>1.6534978518411501</v>
      </c>
      <c r="F53" s="72" t="s">
        <v>9</v>
      </c>
    </row>
    <row r="54" spans="1:6" ht="13.2" customHeight="1" x14ac:dyDescent="0.25">
      <c r="A54" s="18">
        <v>2019</v>
      </c>
      <c r="B54" s="19">
        <f>SUM(C54,D54)</f>
        <v>4.1408488103253607</v>
      </c>
      <c r="C54" s="19">
        <v>2.737938816921007</v>
      </c>
      <c r="D54" s="19">
        <f t="shared" si="8"/>
        <v>1.4029099934043539</v>
      </c>
      <c r="E54" s="19">
        <v>1.4029099934043539</v>
      </c>
      <c r="F54" s="72" t="s">
        <v>9</v>
      </c>
    </row>
    <row r="55" spans="1:6" ht="13.2" customHeight="1" x14ac:dyDescent="0.25">
      <c r="A55" s="16">
        <v>2020</v>
      </c>
      <c r="B55" s="17">
        <f t="shared" ref="B55:B56" si="9">SUM(C55,D55)</f>
        <v>3.9674572844332161</v>
      </c>
      <c r="C55" s="41">
        <v>2.8557218946156797</v>
      </c>
      <c r="D55" s="19">
        <f t="shared" si="8"/>
        <v>1.1117353898175364</v>
      </c>
      <c r="E55" s="17">
        <v>1.1117353898175364</v>
      </c>
      <c r="F55" s="11" t="s">
        <v>9</v>
      </c>
    </row>
    <row r="56" spans="1:6" ht="13.8" thickBot="1" x14ac:dyDescent="0.3">
      <c r="A56" s="93">
        <v>2021</v>
      </c>
      <c r="B56" s="95">
        <f t="shared" si="9"/>
        <v>4.1477881587227419</v>
      </c>
      <c r="C56" s="94">
        <v>3.1224160875044782</v>
      </c>
      <c r="D56" s="95">
        <f t="shared" si="8"/>
        <v>1.0253720712182635</v>
      </c>
      <c r="E56" s="95">
        <v>1.0253720712182635</v>
      </c>
      <c r="F56" s="95" t="s">
        <v>9</v>
      </c>
    </row>
    <row r="57" spans="1:6" ht="15" customHeight="1" thickTop="1" x14ac:dyDescent="0.25">
      <c r="A57" s="5" t="s">
        <v>12</v>
      </c>
    </row>
    <row r="58" spans="1:6" x14ac:dyDescent="0.25">
      <c r="A58" s="5"/>
    </row>
    <row r="59" spans="1:6" ht="15" customHeight="1" x14ac:dyDescent="0.25">
      <c r="A59" s="5" t="s">
        <v>31</v>
      </c>
    </row>
    <row r="60" spans="1:6" x14ac:dyDescent="0.25">
      <c r="A60" s="5"/>
    </row>
    <row r="61" spans="1:6" x14ac:dyDescent="0.25">
      <c r="A61" s="5"/>
    </row>
    <row r="62" spans="1:6" x14ac:dyDescent="0.25">
      <c r="A62" s="5"/>
    </row>
    <row r="63" spans="1:6" x14ac:dyDescent="0.25">
      <c r="A63" s="5"/>
    </row>
    <row r="64" spans="1:6" x14ac:dyDescent="0.25">
      <c r="A64" s="5"/>
    </row>
  </sheetData>
  <phoneticPr fontId="4" type="noConversion"/>
  <printOptions horizontalCentered="1" verticalCentered="1"/>
  <pageMargins left="0.5" right="0.5" top="0.57999999999999996" bottom="0.52" header="0.5" footer="0.5"/>
  <pageSetup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T68"/>
  <sheetViews>
    <sheetView workbookViewId="0">
      <pane ySplit="4" topLeftCell="A5"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7" ht="13.8" thickBot="1" x14ac:dyDescent="0.3">
      <c r="A1" s="4" t="s">
        <v>64</v>
      </c>
      <c r="B1" s="4"/>
      <c r="C1" s="4"/>
      <c r="D1" s="4"/>
      <c r="E1" s="4"/>
      <c r="F1" s="4"/>
    </row>
    <row r="2" spans="1:7" ht="20.25" customHeight="1" thickTop="1" x14ac:dyDescent="0.25">
      <c r="A2" s="60" t="s">
        <v>3</v>
      </c>
      <c r="B2" s="61" t="s">
        <v>2</v>
      </c>
      <c r="C2" s="62" t="s">
        <v>0</v>
      </c>
      <c r="D2" s="52" t="s">
        <v>1</v>
      </c>
      <c r="E2" s="53"/>
      <c r="F2" s="53"/>
      <c r="G2" s="108"/>
    </row>
    <row r="3" spans="1:7" x14ac:dyDescent="0.25">
      <c r="A3" s="74"/>
      <c r="B3" s="30"/>
      <c r="C3" s="29"/>
      <c r="D3" s="77" t="s">
        <v>2</v>
      </c>
      <c r="E3" s="77" t="s">
        <v>4</v>
      </c>
      <c r="F3" s="82" t="s">
        <v>5</v>
      </c>
      <c r="G3" s="108"/>
    </row>
    <row r="4" spans="1:7" x14ac:dyDescent="0.25">
      <c r="A4" s="9"/>
      <c r="B4" s="20" t="s">
        <v>33</v>
      </c>
      <c r="C4" s="45"/>
      <c r="D4" s="45"/>
      <c r="E4" s="45"/>
      <c r="F4" s="45"/>
      <c r="G4" s="108"/>
    </row>
    <row r="5" spans="1:7" x14ac:dyDescent="0.25">
      <c r="A5" s="10">
        <v>1970</v>
      </c>
      <c r="B5" s="11">
        <f t="shared" ref="B5:B33" si="0">SUM(C5,D5)</f>
        <v>11.829339469012739</v>
      </c>
      <c r="C5" s="11">
        <v>0.69933480287926975</v>
      </c>
      <c r="D5" s="11">
        <f t="shared" ref="D5:D33" si="1">SUM(E5,F5)</f>
        <v>11.13000466613347</v>
      </c>
      <c r="E5" s="11">
        <v>7.1174888652634456</v>
      </c>
      <c r="F5" s="11">
        <v>4.0125158008700232</v>
      </c>
    </row>
    <row r="6" spans="1:7" x14ac:dyDescent="0.25">
      <c r="A6" s="12">
        <v>1971</v>
      </c>
      <c r="B6" s="13">
        <f t="shared" si="0"/>
        <v>11.727364749630407</v>
      </c>
      <c r="C6" s="13">
        <v>0.6433562392553247</v>
      </c>
      <c r="D6" s="13">
        <f t="shared" si="1"/>
        <v>11.084008510375083</v>
      </c>
      <c r="E6" s="13">
        <v>7.1435998876678823</v>
      </c>
      <c r="F6" s="13">
        <v>3.9404086227072006</v>
      </c>
    </row>
    <row r="7" spans="1:7" x14ac:dyDescent="0.25">
      <c r="A7" s="12">
        <v>1972</v>
      </c>
      <c r="B7" s="13">
        <f t="shared" si="0"/>
        <v>11.397471598610739</v>
      </c>
      <c r="C7" s="13">
        <v>0.77466936006403175</v>
      </c>
      <c r="D7" s="13">
        <f t="shared" si="1"/>
        <v>10.622802238546708</v>
      </c>
      <c r="E7" s="13">
        <v>6.8901751994416269</v>
      </c>
      <c r="F7" s="13">
        <v>3.7326270391050804</v>
      </c>
    </row>
    <row r="8" spans="1:7" x14ac:dyDescent="0.25">
      <c r="A8" s="12">
        <v>1973</v>
      </c>
      <c r="B8" s="13">
        <f t="shared" si="0"/>
        <v>9.5947965780688875</v>
      </c>
      <c r="C8" s="13">
        <v>0.90746499676748049</v>
      </c>
      <c r="D8" s="13">
        <f t="shared" si="1"/>
        <v>8.6873315813014074</v>
      </c>
      <c r="E8" s="13">
        <v>5.6051860848854931</v>
      </c>
      <c r="F8" s="13">
        <v>3.0821454964159147</v>
      </c>
    </row>
    <row r="9" spans="1:7" x14ac:dyDescent="0.25">
      <c r="A9" s="12">
        <v>1974</v>
      </c>
      <c r="B9" s="13">
        <f t="shared" si="0"/>
        <v>8.7216650670878249</v>
      </c>
      <c r="C9" s="13">
        <v>0.8959383504634002</v>
      </c>
      <c r="D9" s="13">
        <f t="shared" si="1"/>
        <v>7.8257267166244251</v>
      </c>
      <c r="E9" s="13">
        <v>5.1481272094840405</v>
      </c>
      <c r="F9" s="13">
        <v>2.6775995071403851</v>
      </c>
    </row>
    <row r="10" spans="1:7" x14ac:dyDescent="0.25">
      <c r="A10" s="12">
        <v>1975</v>
      </c>
      <c r="B10" s="13">
        <f t="shared" si="0"/>
        <v>10.121043589092153</v>
      </c>
      <c r="C10" s="13">
        <v>1.0251281410176272</v>
      </c>
      <c r="D10" s="13">
        <f t="shared" si="1"/>
        <v>9.0959154480745266</v>
      </c>
      <c r="E10" s="13">
        <v>5.97979628040079</v>
      </c>
      <c r="F10" s="13">
        <v>3.1161191676737365</v>
      </c>
    </row>
    <row r="11" spans="1:7" x14ac:dyDescent="0.25">
      <c r="A11" s="10">
        <v>1976</v>
      </c>
      <c r="B11" s="11">
        <f t="shared" si="0"/>
        <v>10.264231204402963</v>
      </c>
      <c r="C11" s="11">
        <v>1.1443116930767996</v>
      </c>
      <c r="D11" s="11">
        <f t="shared" si="1"/>
        <v>9.1199195113261631</v>
      </c>
      <c r="E11" s="11">
        <v>6.0341720854541698</v>
      </c>
      <c r="F11" s="11">
        <v>3.0857474258719928</v>
      </c>
    </row>
    <row r="12" spans="1:7" x14ac:dyDescent="0.25">
      <c r="A12" s="10">
        <v>1977</v>
      </c>
      <c r="B12" s="11">
        <f t="shared" si="0"/>
        <v>10.920970666625802</v>
      </c>
      <c r="C12" s="11">
        <v>1.3562538878218664</v>
      </c>
      <c r="D12" s="11">
        <f t="shared" si="1"/>
        <v>9.5647167788039358</v>
      </c>
      <c r="E12" s="11">
        <v>5.9932123676869224</v>
      </c>
      <c r="F12" s="11">
        <v>3.5715044111170138</v>
      </c>
    </row>
    <row r="13" spans="1:7" x14ac:dyDescent="0.25">
      <c r="A13" s="10">
        <v>1978</v>
      </c>
      <c r="B13" s="11">
        <f t="shared" si="0"/>
        <v>10.808741772576766</v>
      </c>
      <c r="C13" s="11">
        <v>1.4340588988476315</v>
      </c>
      <c r="D13" s="11">
        <f t="shared" si="1"/>
        <v>9.3746828737291352</v>
      </c>
      <c r="E13" s="11">
        <v>5.7136378572185897</v>
      </c>
      <c r="F13" s="11">
        <v>3.6610450165105459</v>
      </c>
    </row>
    <row r="14" spans="1:7" x14ac:dyDescent="0.25">
      <c r="A14" s="10">
        <v>1979</v>
      </c>
      <c r="B14" s="11">
        <f t="shared" si="0"/>
        <v>12.000667000542089</v>
      </c>
      <c r="C14" s="11">
        <v>1.4507564817489058</v>
      </c>
      <c r="D14" s="11">
        <f t="shared" si="1"/>
        <v>10.549910518793183</v>
      </c>
      <c r="E14" s="11">
        <v>6.2516599356024081</v>
      </c>
      <c r="F14" s="11">
        <v>4.2982505831907751</v>
      </c>
    </row>
    <row r="15" spans="1:7" x14ac:dyDescent="0.25">
      <c r="A15" s="10">
        <v>1980</v>
      </c>
      <c r="B15" s="11">
        <f t="shared" si="0"/>
        <v>12.057005236907509</v>
      </c>
      <c r="C15" s="11">
        <v>1.486435453132273</v>
      </c>
      <c r="D15" s="11">
        <f t="shared" si="1"/>
        <v>10.570569783775236</v>
      </c>
      <c r="E15" s="11">
        <v>5.9513913412609885</v>
      </c>
      <c r="F15" s="11">
        <v>4.6191784425142473</v>
      </c>
    </row>
    <row r="16" spans="1:7" x14ac:dyDescent="0.25">
      <c r="A16" s="12">
        <v>1981</v>
      </c>
      <c r="B16" s="13">
        <f t="shared" si="0"/>
        <v>11.240404662123966</v>
      </c>
      <c r="C16" s="13">
        <v>1.5402276858318185</v>
      </c>
      <c r="D16" s="13">
        <f t="shared" si="1"/>
        <v>9.7001769762921484</v>
      </c>
      <c r="E16" s="13">
        <v>5.4560344508753467</v>
      </c>
      <c r="F16" s="13">
        <v>4.2441425254168008</v>
      </c>
    </row>
    <row r="17" spans="1:6" x14ac:dyDescent="0.25">
      <c r="A17" s="12">
        <v>1982</v>
      </c>
      <c r="B17" s="13">
        <f t="shared" si="0"/>
        <v>11.453475603183627</v>
      </c>
      <c r="C17" s="13">
        <v>1.6512481265181662</v>
      </c>
      <c r="D17" s="13">
        <f t="shared" si="1"/>
        <v>9.8022274766654611</v>
      </c>
      <c r="E17" s="13">
        <v>5.4723625827002254</v>
      </c>
      <c r="F17" s="13">
        <v>4.3298648939652367</v>
      </c>
    </row>
    <row r="18" spans="1:6" x14ac:dyDescent="0.25">
      <c r="A18" s="12">
        <v>1983</v>
      </c>
      <c r="B18" s="13">
        <f t="shared" si="0"/>
        <v>11.40128076173994</v>
      </c>
      <c r="C18" s="13">
        <v>1.6755794747916197</v>
      </c>
      <c r="D18" s="13">
        <f t="shared" si="1"/>
        <v>9.7257012869483201</v>
      </c>
      <c r="E18" s="13">
        <v>5.5344880496143922</v>
      </c>
      <c r="F18" s="13">
        <v>4.1912132373339279</v>
      </c>
    </row>
    <row r="19" spans="1:6" x14ac:dyDescent="0.25">
      <c r="A19" s="12">
        <v>1984</v>
      </c>
      <c r="B19" s="13">
        <f t="shared" si="0"/>
        <v>10.573795820324262</v>
      </c>
      <c r="C19" s="13">
        <v>1.5015993365714961</v>
      </c>
      <c r="D19" s="13">
        <f t="shared" si="1"/>
        <v>9.0721964837527658</v>
      </c>
      <c r="E19" s="13">
        <v>5.0179778950615157</v>
      </c>
      <c r="F19" s="13">
        <v>4.0542185886912492</v>
      </c>
    </row>
    <row r="20" spans="1:6" x14ac:dyDescent="0.25">
      <c r="A20" s="12">
        <v>1985</v>
      </c>
      <c r="B20" s="13">
        <f t="shared" si="0"/>
        <v>12.205113366752492</v>
      </c>
      <c r="C20" s="13">
        <v>1.4664564340409114</v>
      </c>
      <c r="D20" s="13">
        <f t="shared" si="1"/>
        <v>10.738656932711582</v>
      </c>
      <c r="E20" s="13">
        <v>5.6555914223243562</v>
      </c>
      <c r="F20" s="13">
        <v>5.0830655103872244</v>
      </c>
    </row>
    <row r="21" spans="1:6" x14ac:dyDescent="0.25">
      <c r="A21" s="10">
        <v>1986</v>
      </c>
      <c r="B21" s="11">
        <f t="shared" si="0"/>
        <v>13.741190959941987</v>
      </c>
      <c r="C21" s="11">
        <v>1.7219957531861494</v>
      </c>
      <c r="D21" s="11">
        <f t="shared" si="1"/>
        <v>12.019195206755837</v>
      </c>
      <c r="E21" s="11">
        <v>6.1169519582341225</v>
      </c>
      <c r="F21" s="11">
        <v>5.9022432485217147</v>
      </c>
    </row>
    <row r="22" spans="1:6" x14ac:dyDescent="0.25">
      <c r="A22" s="10">
        <v>1987</v>
      </c>
      <c r="B22" s="11">
        <f t="shared" si="0"/>
        <v>13.204738650948912</v>
      </c>
      <c r="C22" s="11">
        <v>1.6181776247508277</v>
      </c>
      <c r="D22" s="11">
        <f t="shared" si="1"/>
        <v>11.586561026198083</v>
      </c>
      <c r="E22" s="11">
        <v>5.1724068524612425</v>
      </c>
      <c r="F22" s="11">
        <v>6.4141541737368399</v>
      </c>
    </row>
    <row r="23" spans="1:6" x14ac:dyDescent="0.25">
      <c r="A23" s="10">
        <v>1988</v>
      </c>
      <c r="B23" s="11">
        <f t="shared" si="0"/>
        <v>13.235390036241796</v>
      </c>
      <c r="C23" s="11">
        <v>1.7561760012407102</v>
      </c>
      <c r="D23" s="11">
        <f t="shared" si="1"/>
        <v>11.479214035001085</v>
      </c>
      <c r="E23" s="11">
        <v>5.0879768553307692</v>
      </c>
      <c r="F23" s="11">
        <v>6.3912371796703153</v>
      </c>
    </row>
    <row r="24" spans="1:6" x14ac:dyDescent="0.25">
      <c r="A24" s="10">
        <v>1989</v>
      </c>
      <c r="B24" s="11">
        <f t="shared" si="0"/>
        <v>14.155298001299766</v>
      </c>
      <c r="C24" s="11">
        <v>1.962226390988995</v>
      </c>
      <c r="D24" s="11">
        <f t="shared" si="1"/>
        <v>12.193071610310771</v>
      </c>
      <c r="E24" s="11">
        <v>5.5452467629722877</v>
      </c>
      <c r="F24" s="11">
        <v>6.6478248473384829</v>
      </c>
    </row>
    <row r="25" spans="1:6" x14ac:dyDescent="0.25">
      <c r="A25" s="10">
        <v>1990</v>
      </c>
      <c r="B25" s="11">
        <f t="shared" si="0"/>
        <v>14.695326887235915</v>
      </c>
      <c r="C25" s="11">
        <v>2.048558361185294</v>
      </c>
      <c r="D25" s="11">
        <f t="shared" si="1"/>
        <v>12.64676852605062</v>
      </c>
      <c r="E25" s="11">
        <v>5.2010386129251742</v>
      </c>
      <c r="F25" s="11">
        <v>7.4457299131254455</v>
      </c>
    </row>
    <row r="26" spans="1:6" x14ac:dyDescent="0.25">
      <c r="A26" s="12">
        <v>1991</v>
      </c>
      <c r="B26" s="13">
        <f t="shared" si="0"/>
        <v>14.710100588372486</v>
      </c>
      <c r="C26" s="13">
        <v>1.9103920029349923</v>
      </c>
      <c r="D26" s="13">
        <f t="shared" si="1"/>
        <v>12.799708585437493</v>
      </c>
      <c r="E26" s="13">
        <v>5.2949637392022693</v>
      </c>
      <c r="F26" s="13">
        <v>7.5047448462352229</v>
      </c>
    </row>
    <row r="27" spans="1:6" x14ac:dyDescent="0.25">
      <c r="A27" s="12">
        <v>1992</v>
      </c>
      <c r="B27" s="13">
        <f t="shared" si="0"/>
        <v>15.164272294796463</v>
      </c>
      <c r="C27" s="13">
        <v>1.9919577724664645</v>
      </c>
      <c r="D27" s="13">
        <f t="shared" si="1"/>
        <v>13.172314522329998</v>
      </c>
      <c r="E27" s="13">
        <v>6.0847916708066361</v>
      </c>
      <c r="F27" s="13">
        <v>7.087522851523361</v>
      </c>
    </row>
    <row r="28" spans="1:6" x14ac:dyDescent="0.25">
      <c r="A28" s="12">
        <v>1993</v>
      </c>
      <c r="B28" s="13">
        <f t="shared" si="0"/>
        <v>13.781514145741678</v>
      </c>
      <c r="C28" s="13">
        <v>2.0367524158997909</v>
      </c>
      <c r="D28" s="13">
        <f t="shared" si="1"/>
        <v>11.744761729841887</v>
      </c>
      <c r="E28" s="13">
        <v>5.5534109392710995</v>
      </c>
      <c r="F28" s="13">
        <v>6.1913507905707865</v>
      </c>
    </row>
    <row r="29" spans="1:6" x14ac:dyDescent="0.25">
      <c r="A29" s="12">
        <v>1994</v>
      </c>
      <c r="B29" s="13">
        <f t="shared" si="0"/>
        <v>12.600660501981508</v>
      </c>
      <c r="C29" s="13">
        <v>2.0167934526792086</v>
      </c>
      <c r="D29" s="13">
        <f t="shared" si="1"/>
        <v>10.583867049302299</v>
      </c>
      <c r="E29" s="13">
        <v>5.357929819766472</v>
      </c>
      <c r="F29" s="13">
        <v>5.2259372295358268</v>
      </c>
    </row>
    <row r="30" spans="1:6" x14ac:dyDescent="0.25">
      <c r="A30" s="12">
        <v>1995</v>
      </c>
      <c r="B30" s="13">
        <f t="shared" si="0"/>
        <v>12.34516257310819</v>
      </c>
      <c r="C30" s="13">
        <v>1.9073931654392871</v>
      </c>
      <c r="D30" s="13">
        <f t="shared" si="1"/>
        <v>10.437769407668902</v>
      </c>
      <c r="E30" s="13">
        <v>4.7091635184969816</v>
      </c>
      <c r="F30" s="13">
        <v>5.7286058891719218</v>
      </c>
    </row>
    <row r="31" spans="1:6" x14ac:dyDescent="0.25">
      <c r="A31" s="10">
        <v>1996</v>
      </c>
      <c r="B31" s="11">
        <f t="shared" si="0"/>
        <v>12.326374380254167</v>
      </c>
      <c r="C31" s="11">
        <v>1.8949111311358082</v>
      </c>
      <c r="D31" s="11">
        <f t="shared" si="1"/>
        <v>10.431463249118359</v>
      </c>
      <c r="E31" s="11">
        <v>4.7188621522099483</v>
      </c>
      <c r="F31" s="11">
        <v>5.7126010969084113</v>
      </c>
    </row>
    <row r="32" spans="1:6" x14ac:dyDescent="0.25">
      <c r="A32" s="10">
        <v>1997</v>
      </c>
      <c r="B32" s="11">
        <f t="shared" si="0"/>
        <v>12.140481913583866</v>
      </c>
      <c r="C32" s="11">
        <v>2.3405200211057045</v>
      </c>
      <c r="D32" s="11">
        <f t="shared" si="1"/>
        <v>9.7999618924781622</v>
      </c>
      <c r="E32" s="11">
        <v>4.6389576127103247</v>
      </c>
      <c r="F32" s="11">
        <v>5.1610042797678375</v>
      </c>
    </row>
    <row r="33" spans="1:6" x14ac:dyDescent="0.25">
      <c r="A33" s="10">
        <v>1998</v>
      </c>
      <c r="B33" s="11">
        <f t="shared" si="0"/>
        <v>10.925599095559107</v>
      </c>
      <c r="C33" s="11">
        <v>2.751342737627438</v>
      </c>
      <c r="D33" s="11">
        <f t="shared" si="1"/>
        <v>8.1742563579316698</v>
      </c>
      <c r="E33" s="11">
        <v>3.8745804982355287</v>
      </c>
      <c r="F33" s="11">
        <v>4.2996758596961415</v>
      </c>
    </row>
    <row r="34" spans="1:6" x14ac:dyDescent="0.25">
      <c r="A34" s="10">
        <v>1999</v>
      </c>
      <c r="B34" s="11">
        <f t="shared" ref="B34:B39" si="2">SUM(C34,D34)</f>
        <v>13.058719656553663</v>
      </c>
      <c r="C34" s="11">
        <v>3.0306017687391464</v>
      </c>
      <c r="D34" s="11">
        <f t="shared" ref="D34:D39" si="3">SUM(E34,F34)</f>
        <v>10.028117887814517</v>
      </c>
      <c r="E34" s="11">
        <v>5.1606085697100053</v>
      </c>
      <c r="F34" s="11">
        <v>4.8675093181045126</v>
      </c>
    </row>
    <row r="35" spans="1:6" x14ac:dyDescent="0.25">
      <c r="A35" s="10">
        <v>2000</v>
      </c>
      <c r="B35" s="11">
        <f t="shared" si="2"/>
        <v>12.558540498306806</v>
      </c>
      <c r="C35" s="11">
        <v>3.2209196168351713</v>
      </c>
      <c r="D35" s="11">
        <f t="shared" si="3"/>
        <v>9.3376208814716346</v>
      </c>
      <c r="E35" s="11">
        <v>4.7880082426983286</v>
      </c>
      <c r="F35" s="11">
        <v>4.549612638773306</v>
      </c>
    </row>
    <row r="36" spans="1:6" x14ac:dyDescent="0.25">
      <c r="A36" s="12">
        <v>2001</v>
      </c>
      <c r="B36" s="13">
        <f t="shared" si="2"/>
        <v>12.178247320773831</v>
      </c>
      <c r="C36" s="13">
        <v>3.1617446765676904</v>
      </c>
      <c r="D36" s="13">
        <f t="shared" si="3"/>
        <v>9.01650264420614</v>
      </c>
      <c r="E36" s="13">
        <v>4.3619566727729691</v>
      </c>
      <c r="F36" s="13">
        <v>4.6545459714331709</v>
      </c>
    </row>
    <row r="37" spans="1:6" x14ac:dyDescent="0.25">
      <c r="A37" s="12">
        <v>2002</v>
      </c>
      <c r="B37" s="13">
        <f t="shared" si="2"/>
        <v>13.132531862426777</v>
      </c>
      <c r="C37" s="13">
        <v>3.8188493189308623</v>
      </c>
      <c r="D37" s="13">
        <f t="shared" si="3"/>
        <v>9.313682543495915</v>
      </c>
      <c r="E37" s="13">
        <v>4.5142507616921144</v>
      </c>
      <c r="F37" s="13">
        <v>4.7994317818038006</v>
      </c>
    </row>
    <row r="38" spans="1:6" x14ac:dyDescent="0.25">
      <c r="A38" s="12">
        <v>2003</v>
      </c>
      <c r="B38" s="13">
        <f t="shared" si="2"/>
        <v>14.161381015804697</v>
      </c>
      <c r="C38" s="13">
        <v>4.3932615911345243</v>
      </c>
      <c r="D38" s="13">
        <f t="shared" si="3"/>
        <v>9.7681194246701715</v>
      </c>
      <c r="E38" s="13">
        <v>4.7384568641292963</v>
      </c>
      <c r="F38" s="13">
        <v>5.029662560540876</v>
      </c>
    </row>
    <row r="39" spans="1:6" x14ac:dyDescent="0.25">
      <c r="A39" s="12">
        <v>2004</v>
      </c>
      <c r="B39" s="13">
        <f t="shared" si="2"/>
        <v>12.90555708035415</v>
      </c>
      <c r="C39" s="13">
        <v>4.4306865101324382</v>
      </c>
      <c r="D39" s="13">
        <f t="shared" si="3"/>
        <v>8.4748705702217126</v>
      </c>
      <c r="E39" s="13">
        <v>4.4574927856795057</v>
      </c>
      <c r="F39" s="13">
        <v>4.017377784542207</v>
      </c>
    </row>
    <row r="40" spans="1:6" x14ac:dyDescent="0.25">
      <c r="A40" s="12">
        <v>2005</v>
      </c>
      <c r="B40" s="13">
        <f t="shared" ref="B40:B45" si="4">SUM(C40,D40)</f>
        <v>13.514266814117036</v>
      </c>
      <c r="C40" s="13">
        <v>4.9036902311483663</v>
      </c>
      <c r="D40" s="13">
        <f t="shared" ref="D40:D45" si="5">SUM(E40,F40)</f>
        <v>8.6105765829686689</v>
      </c>
      <c r="E40" s="13">
        <v>4.7596294815005837</v>
      </c>
      <c r="F40" s="13">
        <v>3.8509471014680847</v>
      </c>
    </row>
    <row r="41" spans="1:6" x14ac:dyDescent="0.25">
      <c r="A41" s="10">
        <v>2006</v>
      </c>
      <c r="B41" s="11">
        <f t="shared" si="4"/>
        <v>13.981978632745555</v>
      </c>
      <c r="C41" s="11">
        <v>5.2019974158502036</v>
      </c>
      <c r="D41" s="11">
        <f t="shared" si="5"/>
        <v>8.7799812168953508</v>
      </c>
      <c r="E41" s="11">
        <v>4.7818127976540472</v>
      </c>
      <c r="F41" s="11">
        <v>3.9981684192413041</v>
      </c>
    </row>
    <row r="42" spans="1:6" x14ac:dyDescent="0.25">
      <c r="A42" s="10">
        <v>2007</v>
      </c>
      <c r="B42" s="11">
        <f t="shared" si="4"/>
        <v>12.603442015392801</v>
      </c>
      <c r="C42" s="11">
        <v>5.018784100737343</v>
      </c>
      <c r="D42" s="11">
        <f t="shared" si="5"/>
        <v>7.584657914655458</v>
      </c>
      <c r="E42" s="11">
        <v>4.345679146707889</v>
      </c>
      <c r="F42" s="11">
        <v>3.238978767947569</v>
      </c>
    </row>
    <row r="43" spans="1:6" x14ac:dyDescent="0.25">
      <c r="A43" s="10">
        <v>2008</v>
      </c>
      <c r="B43" s="11">
        <f t="shared" si="4"/>
        <v>13.459647775322733</v>
      </c>
      <c r="C43" s="11">
        <v>5.0746802795575663</v>
      </c>
      <c r="D43" s="11">
        <f t="shared" si="5"/>
        <v>8.3849674957651672</v>
      </c>
      <c r="E43" s="11">
        <v>4.3584382149283574</v>
      </c>
      <c r="F43" s="11">
        <v>4.0265292808368107</v>
      </c>
    </row>
    <row r="44" spans="1:6" x14ac:dyDescent="0.25">
      <c r="A44" s="10">
        <v>2009</v>
      </c>
      <c r="B44" s="11">
        <f t="shared" si="4"/>
        <v>13.283117617107514</v>
      </c>
      <c r="C44" s="11">
        <v>5.0866468399304674</v>
      </c>
      <c r="D44" s="11">
        <f t="shared" si="5"/>
        <v>8.1964707771770478</v>
      </c>
      <c r="E44" s="11">
        <v>4.1481138136263187</v>
      </c>
      <c r="F44" s="11">
        <v>4.048356963550729</v>
      </c>
    </row>
    <row r="45" spans="1:6" x14ac:dyDescent="0.25">
      <c r="A45" s="10">
        <v>2010</v>
      </c>
      <c r="B45" s="11">
        <f t="shared" si="4"/>
        <v>12.763364541551757</v>
      </c>
      <c r="C45" s="11">
        <v>5.6973549237523491</v>
      </c>
      <c r="D45" s="11">
        <f t="shared" si="5"/>
        <v>7.0660096177994083</v>
      </c>
      <c r="E45" s="11">
        <v>3.8510817955700696</v>
      </c>
      <c r="F45" s="11">
        <v>3.2149278222293387</v>
      </c>
    </row>
    <row r="46" spans="1:6" x14ac:dyDescent="0.25">
      <c r="A46" s="12">
        <v>2011</v>
      </c>
      <c r="B46" s="13">
        <f t="shared" ref="B46:B51" si="6">SUM(C46,D46)</f>
        <v>13.135221741494931</v>
      </c>
      <c r="C46" s="13">
        <v>5.7187853204611194</v>
      </c>
      <c r="D46" s="13">
        <f t="shared" ref="D46:D51" si="7">SUM(E46,F46)</f>
        <v>7.4164364210338114</v>
      </c>
      <c r="E46" s="13">
        <v>3.9701097074804466</v>
      </c>
      <c r="F46" s="13">
        <v>3.4463267135533653</v>
      </c>
    </row>
    <row r="47" spans="1:6" x14ac:dyDescent="0.25">
      <c r="A47" s="12">
        <v>2012</v>
      </c>
      <c r="B47" s="13">
        <f t="shared" si="6"/>
        <v>13.553243064235232</v>
      </c>
      <c r="C47" s="13">
        <v>6.42222971100027</v>
      </c>
      <c r="D47" s="13">
        <f t="shared" si="7"/>
        <v>7.1310133532349633</v>
      </c>
      <c r="E47" s="13">
        <v>3.9482552724340172</v>
      </c>
      <c r="F47" s="13">
        <v>3.1827580808009461</v>
      </c>
    </row>
    <row r="48" spans="1:6" x14ac:dyDescent="0.25">
      <c r="A48" s="12">
        <v>2013</v>
      </c>
      <c r="B48" s="13">
        <f t="shared" si="6"/>
        <v>13.911242862996382</v>
      </c>
      <c r="C48" s="13">
        <v>6.7422176969251542</v>
      </c>
      <c r="D48" s="13">
        <f t="shared" si="7"/>
        <v>7.1690251660712274</v>
      </c>
      <c r="E48" s="13">
        <v>4.0332937483720803</v>
      </c>
      <c r="F48" s="13">
        <v>3.1357314176991475</v>
      </c>
    </row>
    <row r="49" spans="1:6" x14ac:dyDescent="0.25">
      <c r="A49" s="12">
        <v>2014</v>
      </c>
      <c r="B49" s="13">
        <f t="shared" si="6"/>
        <v>14.046181725895364</v>
      </c>
      <c r="C49" s="13">
        <v>7.1936186869511634</v>
      </c>
      <c r="D49" s="13">
        <f t="shared" si="7"/>
        <v>6.8525630389442007</v>
      </c>
      <c r="E49" s="13">
        <v>3.6998920557276027</v>
      </c>
      <c r="F49" s="13">
        <v>3.1526709832165976</v>
      </c>
    </row>
    <row r="50" spans="1:6" x14ac:dyDescent="0.25">
      <c r="A50" s="14">
        <v>2015</v>
      </c>
      <c r="B50" s="15">
        <f t="shared" si="6"/>
        <v>13.906680227538569</v>
      </c>
      <c r="C50" s="15">
        <v>6.9853467758320091</v>
      </c>
      <c r="D50" s="15">
        <f t="shared" si="7"/>
        <v>6.9213334517065599</v>
      </c>
      <c r="E50" s="15">
        <v>3.9054300113105067</v>
      </c>
      <c r="F50" s="15">
        <v>3.0159034403960532</v>
      </c>
    </row>
    <row r="51" spans="1:6" x14ac:dyDescent="0.25">
      <c r="A51" s="16">
        <v>2016</v>
      </c>
      <c r="B51" s="17">
        <f t="shared" si="6"/>
        <v>14.109618523977481</v>
      </c>
      <c r="C51" s="17">
        <v>7.2794057897040068</v>
      </c>
      <c r="D51" s="17">
        <f t="shared" si="7"/>
        <v>6.8302127342734735</v>
      </c>
      <c r="E51" s="17">
        <v>3.712638929245367</v>
      </c>
      <c r="F51" s="17">
        <v>3.117573805028107</v>
      </c>
    </row>
    <row r="52" spans="1:6" x14ac:dyDescent="0.25">
      <c r="A52" s="18">
        <v>2017</v>
      </c>
      <c r="B52" s="19">
        <f>SUM(C52,D52)</f>
        <v>14.392028303933971</v>
      </c>
      <c r="C52" s="19">
        <v>7.7552623048533258</v>
      </c>
      <c r="D52" s="19">
        <f>SUM(E52,F52)</f>
        <v>6.6367659990806454</v>
      </c>
      <c r="E52" s="19">
        <v>3.6186473839368851</v>
      </c>
      <c r="F52" s="19">
        <v>3.0181186151437602</v>
      </c>
    </row>
    <row r="53" spans="1:6" x14ac:dyDescent="0.25">
      <c r="A53" s="18">
        <v>2018</v>
      </c>
      <c r="B53" s="19">
        <f>SUM(C53,D53)</f>
        <v>13.156450132778119</v>
      </c>
      <c r="C53" s="19">
        <v>7.8111106843384279</v>
      </c>
      <c r="D53" s="19">
        <f>SUM(E53,F53)</f>
        <v>5.3453394484396899</v>
      </c>
      <c r="E53" s="19">
        <v>3.4220927205826905</v>
      </c>
      <c r="F53" s="19">
        <v>1.9232467278569989</v>
      </c>
    </row>
    <row r="54" spans="1:6" x14ac:dyDescent="0.25">
      <c r="A54" s="18">
        <v>2019</v>
      </c>
      <c r="B54" s="19">
        <f t="shared" ref="B54:B56" si="8">SUM(C54,D54)</f>
        <v>12.82901387078379</v>
      </c>
      <c r="C54" s="19">
        <v>7.6362407599717521</v>
      </c>
      <c r="D54" s="19">
        <f t="shared" ref="D54:D56" si="9">SUM(E54,F54)</f>
        <v>5.1927731108120385</v>
      </c>
      <c r="E54" s="19">
        <v>3.3625336757833639</v>
      </c>
      <c r="F54" s="19">
        <v>1.8302394350286744</v>
      </c>
    </row>
    <row r="55" spans="1:6" x14ac:dyDescent="0.25">
      <c r="A55" s="18">
        <v>2020</v>
      </c>
      <c r="B55" s="19">
        <f t="shared" si="8"/>
        <v>12.310837094498062</v>
      </c>
      <c r="C55" s="100">
        <v>7.2973790030418924</v>
      </c>
      <c r="D55" s="17">
        <f t="shared" si="9"/>
        <v>5.0134580914561697</v>
      </c>
      <c r="E55" s="40">
        <v>2.8688068533413822</v>
      </c>
      <c r="F55" s="17">
        <v>2.1446512381147875</v>
      </c>
    </row>
    <row r="56" spans="1:6" ht="13.8" thickBot="1" x14ac:dyDescent="0.3">
      <c r="A56" s="93">
        <v>2021</v>
      </c>
      <c r="B56" s="15">
        <f t="shared" si="8"/>
        <v>14.166350229093529</v>
      </c>
      <c r="C56" s="97">
        <v>7.8720626548200325</v>
      </c>
      <c r="D56" s="103">
        <f t="shared" si="9"/>
        <v>6.2942875742734969</v>
      </c>
      <c r="E56" s="97">
        <v>3.3215445854462113</v>
      </c>
      <c r="F56" s="92">
        <v>2.972742988827286</v>
      </c>
    </row>
    <row r="57" spans="1:6" ht="15" customHeight="1" thickTop="1" x14ac:dyDescent="0.25">
      <c r="A57" s="5" t="s">
        <v>31</v>
      </c>
      <c r="B57" s="63"/>
      <c r="C57" s="63"/>
      <c r="D57" s="63"/>
      <c r="E57" s="63"/>
      <c r="F57" s="64"/>
    </row>
    <row r="58" spans="1:6" x14ac:dyDescent="0.25">
      <c r="A58" s="5"/>
    </row>
    <row r="59" spans="1:6" x14ac:dyDescent="0.25">
      <c r="A59" s="5"/>
    </row>
    <row r="60" spans="1:6" x14ac:dyDescent="0.25">
      <c r="A60" s="5"/>
    </row>
    <row r="61" spans="1:6" x14ac:dyDescent="0.25">
      <c r="A61" s="5"/>
    </row>
    <row r="62" spans="1:6" x14ac:dyDescent="0.25">
      <c r="A62" s="5"/>
    </row>
    <row r="63" spans="1:6" x14ac:dyDescent="0.25">
      <c r="A63" s="5"/>
    </row>
    <row r="64" spans="1:6" x14ac:dyDescent="0.25">
      <c r="A64" s="5"/>
    </row>
    <row r="65" spans="1:1" x14ac:dyDescent="0.25">
      <c r="A65" s="5"/>
    </row>
    <row r="66" spans="1:1" x14ac:dyDescent="0.25">
      <c r="A66" s="5"/>
    </row>
    <row r="67" spans="1:1" x14ac:dyDescent="0.25">
      <c r="A67" s="5"/>
    </row>
    <row r="68" spans="1:1" x14ac:dyDescent="0.25">
      <c r="A68" s="5"/>
    </row>
  </sheetData>
  <phoneticPr fontId="4" type="noConversion"/>
  <printOptions horizontalCentered="1" verticalCentered="1"/>
  <pageMargins left="0.5" right="0.5" top="0.57999999999999996" bottom="0.52"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62"/>
  <sheetViews>
    <sheetView workbookViewId="0">
      <pane ySplit="3" topLeftCell="A4" activePane="bottomLeft" state="frozen"/>
      <selection sqref="A1:IV65536"/>
      <selection pane="bottomLeft"/>
    </sheetView>
  </sheetViews>
  <sheetFormatPr defaultColWidth="12.6640625" defaultRowHeight="13.2" x14ac:dyDescent="0.25"/>
  <cols>
    <col min="1" max="1" width="12.6640625" style="6" customWidth="1"/>
    <col min="2" max="19" width="12.6640625" style="5" customWidth="1"/>
    <col min="20" max="16384" width="12.6640625" style="6"/>
  </cols>
  <sheetData>
    <row r="1" spans="1:5" ht="13.8" thickBot="1" x14ac:dyDescent="0.3">
      <c r="A1" s="4" t="s">
        <v>38</v>
      </c>
      <c r="B1" s="4"/>
      <c r="C1" s="4"/>
      <c r="D1" s="4"/>
    </row>
    <row r="2" spans="1:5" ht="20.25" customHeight="1" thickTop="1" x14ac:dyDescent="0.25">
      <c r="A2" s="46" t="s">
        <v>3</v>
      </c>
      <c r="B2" s="48" t="s">
        <v>0</v>
      </c>
      <c r="C2" s="36" t="s">
        <v>17</v>
      </c>
      <c r="D2" s="37" t="s">
        <v>2</v>
      </c>
      <c r="E2" s="108"/>
    </row>
    <row r="3" spans="1:5" x14ac:dyDescent="0.25">
      <c r="A3" s="9"/>
      <c r="B3" s="50" t="s">
        <v>14</v>
      </c>
      <c r="C3" s="45"/>
      <c r="D3" s="45"/>
      <c r="E3" s="108"/>
    </row>
    <row r="4" spans="1:5" x14ac:dyDescent="0.25">
      <c r="A4" s="10">
        <v>1970</v>
      </c>
      <c r="B4" s="11">
        <f>SUM(Oranges!B4,Tangerines!B4,Grapefruit!B4,Lemons!B4,Limes!B4)</f>
        <v>28.57105050498598</v>
      </c>
      <c r="C4" s="11">
        <f>SUM(Oranges!C4,Tangerines!C4,Grapefruit!C4,Lemons!C4,Limes!C4)</f>
        <v>82.180554234591028</v>
      </c>
      <c r="D4" s="11">
        <f>SUM(B4,C4)</f>
        <v>110.751604739577</v>
      </c>
    </row>
    <row r="5" spans="1:5" x14ac:dyDescent="0.25">
      <c r="A5" s="12">
        <v>1971</v>
      </c>
      <c r="B5" s="13">
        <f>SUM(Oranges!B5,Tangerines!B5,Grapefruit!B5,Lemons!B5,Limes!B5)</f>
        <v>28.986896923375948</v>
      </c>
      <c r="C5" s="13">
        <f>SUM(Oranges!C5,Tangerines!C5,Grapefruit!C5,Lemons!C5,Limes!C5)</f>
        <v>84.545050937212949</v>
      </c>
      <c r="D5" s="13">
        <f t="shared" ref="D5:D32" si="0">SUM(B5,C5)</f>
        <v>113.5319478605889</v>
      </c>
    </row>
    <row r="6" spans="1:5" x14ac:dyDescent="0.25">
      <c r="A6" s="12">
        <v>1972</v>
      </c>
      <c r="B6" s="13">
        <f>SUM(Oranges!B6,Tangerines!B6,Grapefruit!B6,Lemons!B6,Limes!B6)</f>
        <v>27.122884716360449</v>
      </c>
      <c r="C6" s="13">
        <f>SUM(Oranges!C6,Tangerines!C6,Grapefruit!C6,Lemons!C6,Limes!C6)</f>
        <v>88.929196692598381</v>
      </c>
      <c r="D6" s="13">
        <f t="shared" si="0"/>
        <v>116.05208140895883</v>
      </c>
    </row>
    <row r="7" spans="1:5" x14ac:dyDescent="0.25">
      <c r="A7" s="12">
        <v>1973</v>
      </c>
      <c r="B7" s="13">
        <f>SUM(Oranges!B7,Tangerines!B7,Grapefruit!B7,Lemons!B7,Limes!B7)</f>
        <v>27.133131503430516</v>
      </c>
      <c r="C7" s="13">
        <f>SUM(Oranges!C7,Tangerines!C7,Grapefruit!C7,Lemons!C7,Limes!C7)</f>
        <v>88.685379495178836</v>
      </c>
      <c r="D7" s="13">
        <f t="shared" si="0"/>
        <v>115.81851099860936</v>
      </c>
    </row>
    <row r="8" spans="1:5" x14ac:dyDescent="0.25">
      <c r="A8" s="12">
        <v>1974</v>
      </c>
      <c r="B8" s="13">
        <f>SUM(Oranges!B8,Tangerines!B8,Grapefruit!B8,Lemons!B8,Limes!B8)</f>
        <v>27.003124153670274</v>
      </c>
      <c r="C8" s="13">
        <f>SUM(Oranges!C8,Tangerines!C8,Grapefruit!C8,Lemons!C8,Limes!C8)</f>
        <v>89.062998765811727</v>
      </c>
      <c r="D8" s="13">
        <f t="shared" si="0"/>
        <v>116.066122919482</v>
      </c>
    </row>
    <row r="9" spans="1:5" x14ac:dyDescent="0.25">
      <c r="A9" s="12">
        <v>1975</v>
      </c>
      <c r="B9" s="13">
        <f>SUM(Oranges!B9,Tangerines!B9,Grapefruit!B9,Lemons!B9,Limes!B9)</f>
        <v>28.881437120698003</v>
      </c>
      <c r="C9" s="13">
        <f>SUM(Oranges!C9,Tangerines!C9,Grapefruit!C9,Lemons!C9,Limes!C9)</f>
        <v>100.28349660736311</v>
      </c>
      <c r="D9" s="13">
        <f t="shared" si="0"/>
        <v>129.1649337280611</v>
      </c>
    </row>
    <row r="10" spans="1:5" x14ac:dyDescent="0.25">
      <c r="A10" s="10">
        <v>1976</v>
      </c>
      <c r="B10" s="11">
        <f>SUM(Oranges!B10,Tangerines!B10,Grapefruit!B10,Lemons!B10,Limes!B10)</f>
        <v>28.434619507562012</v>
      </c>
      <c r="C10" s="11">
        <f>SUM(Oranges!C10,Tangerines!C10,Grapefruit!C10,Lemons!C10,Limes!C10)</f>
        <v>102.4739752018978</v>
      </c>
      <c r="D10" s="11">
        <f t="shared" si="0"/>
        <v>130.90859470945981</v>
      </c>
    </row>
    <row r="11" spans="1:5" x14ac:dyDescent="0.25">
      <c r="A11" s="10">
        <v>1977</v>
      </c>
      <c r="B11" s="11">
        <f>SUM(Oranges!B11,Tangerines!B11,Grapefruit!B11,Lemons!B11,Limes!B11)</f>
        <v>26.088413707097232</v>
      </c>
      <c r="C11" s="11">
        <f>SUM(Oranges!C11,Tangerines!C11,Grapefruit!C11,Lemons!C11,Limes!C11)</f>
        <v>116.27695290142819</v>
      </c>
      <c r="D11" s="11">
        <f t="shared" si="0"/>
        <v>142.36536660852542</v>
      </c>
    </row>
    <row r="12" spans="1:5" x14ac:dyDescent="0.25">
      <c r="A12" s="10">
        <v>1978</v>
      </c>
      <c r="B12" s="11">
        <f>SUM(Oranges!B12,Tangerines!B12,Grapefruit!B12,Lemons!B12,Limes!B12)</f>
        <v>26.152185590850376</v>
      </c>
      <c r="C12" s="11">
        <f>SUM(Oranges!C12,Tangerines!C12,Grapefruit!C12,Lemons!C12,Limes!C12)</f>
        <v>101.49089027396703</v>
      </c>
      <c r="D12" s="11">
        <f t="shared" si="0"/>
        <v>127.6430758648174</v>
      </c>
    </row>
    <row r="13" spans="1:5" x14ac:dyDescent="0.25">
      <c r="A13" s="10">
        <v>1979</v>
      </c>
      <c r="B13" s="11">
        <f>SUM(Oranges!B13,Tangerines!B13,Grapefruit!B13,Lemons!B13,Limes!B13)</f>
        <v>22.934059267568767</v>
      </c>
      <c r="C13" s="11">
        <f>SUM(Oranges!C13,Tangerines!C13,Grapefruit!C13,Lemons!C13,Limes!C13)</f>
        <v>93.620778697138078</v>
      </c>
      <c r="D13" s="11">
        <f t="shared" si="0"/>
        <v>116.55483796470685</v>
      </c>
    </row>
    <row r="14" spans="1:5" x14ac:dyDescent="0.25">
      <c r="A14" s="10">
        <v>1980</v>
      </c>
      <c r="B14" s="11">
        <f>SUM(Oranges!B14,Tangerines!B14,Grapefruit!B14,Lemons!B14,Limes!B14)</f>
        <v>25.89100914033822</v>
      </c>
      <c r="C14" s="11">
        <f>SUM(Oranges!C14,Tangerines!C14,Grapefruit!C14,Lemons!C14,Limes!C14)</f>
        <v>98.010584239587473</v>
      </c>
      <c r="D14" s="11">
        <f t="shared" si="0"/>
        <v>123.90159337992569</v>
      </c>
    </row>
    <row r="15" spans="1:5" x14ac:dyDescent="0.25">
      <c r="A15" s="12">
        <v>1981</v>
      </c>
      <c r="B15" s="13">
        <f>SUM(Oranges!B15,Tangerines!B15,Grapefruit!B15,Lemons!B15,Limes!B15)</f>
        <v>23.351644545096306</v>
      </c>
      <c r="C15" s="13">
        <f>SUM(Oranges!C15,Tangerines!C15,Grapefruit!C15,Lemons!C15,Limes!C15)</f>
        <v>104.97019358228778</v>
      </c>
      <c r="D15" s="13">
        <f t="shared" si="0"/>
        <v>128.32183812738407</v>
      </c>
    </row>
    <row r="16" spans="1:5" x14ac:dyDescent="0.25">
      <c r="A16" s="12">
        <v>1982</v>
      </c>
      <c r="B16" s="13">
        <f>SUM(Oranges!B16,Tangerines!B16,Grapefruit!B16,Lemons!B16,Limes!B16)</f>
        <v>23.253492597082406</v>
      </c>
      <c r="C16" s="13">
        <f>SUM(Oranges!C16,Tangerines!C16,Grapefruit!C16,Lemons!C16,Limes!C16)</f>
        <v>94.869541270711849</v>
      </c>
      <c r="D16" s="13">
        <f t="shared" si="0"/>
        <v>118.12303386779425</v>
      </c>
    </row>
    <row r="17" spans="1:4" x14ac:dyDescent="0.25">
      <c r="A17" s="12">
        <v>1983</v>
      </c>
      <c r="B17" s="13">
        <f>SUM(Oranges!B17,Tangerines!B17,Grapefruit!B17,Lemons!B17,Limes!B17)</f>
        <v>27.54698430875575</v>
      </c>
      <c r="C17" s="13">
        <f>SUM(Oranges!C17,Tangerines!C17,Grapefruit!C17,Lemons!C17,Limes!C17)</f>
        <v>109.27950998910595</v>
      </c>
      <c r="D17" s="13">
        <f t="shared" si="0"/>
        <v>136.8264942978617</v>
      </c>
    </row>
    <row r="18" spans="1:4" x14ac:dyDescent="0.25">
      <c r="A18" s="12">
        <v>1984</v>
      </c>
      <c r="B18" s="13">
        <f>SUM(Oranges!B18,Tangerines!B18,Grapefruit!B18,Lemons!B18,Limes!B18)</f>
        <v>22.256319002076214</v>
      </c>
      <c r="C18" s="13">
        <f>SUM(Oranges!C18,Tangerines!C18,Grapefruit!C18,Lemons!C18,Limes!C18)</f>
        <v>91.67926600750485</v>
      </c>
      <c r="D18" s="13">
        <f t="shared" si="0"/>
        <v>113.93558500958106</v>
      </c>
    </row>
    <row r="19" spans="1:4" x14ac:dyDescent="0.25">
      <c r="A19" s="12">
        <v>1985</v>
      </c>
      <c r="B19" s="13">
        <f>SUM(Oranges!B19,Tangerines!B19,Grapefruit!B19,Lemons!B19,Limes!B19)</f>
        <v>21.338497039399066</v>
      </c>
      <c r="C19" s="13">
        <f>SUM(Oranges!C19,Tangerines!C19,Grapefruit!C19,Lemons!C19,Limes!C19)</f>
        <v>95.333251390114157</v>
      </c>
      <c r="D19" s="13">
        <f t="shared" si="0"/>
        <v>116.67174842951323</v>
      </c>
    </row>
    <row r="20" spans="1:4" x14ac:dyDescent="0.25">
      <c r="A20" s="10">
        <v>1986</v>
      </c>
      <c r="B20" s="11">
        <f>SUM(Oranges!B20,Tangerines!B20,Grapefruit!B20,Lemons!B20,Limes!B20)</f>
        <v>24.148726482231442</v>
      </c>
      <c r="C20" s="11">
        <f>SUM(Oranges!C20,Tangerines!C20,Grapefruit!C20,Lemons!C20,Limes!C20)</f>
        <v>95.795171845356151</v>
      </c>
      <c r="D20" s="11">
        <f t="shared" si="0"/>
        <v>119.94389832758759</v>
      </c>
    </row>
    <row r="21" spans="1:4" x14ac:dyDescent="0.25">
      <c r="A21" s="10">
        <v>1987</v>
      </c>
      <c r="B21" s="11">
        <f>SUM(Oranges!B21,Tangerines!B21,Grapefruit!B21,Lemons!B21,Limes!B21)</f>
        <v>23.913371187623927</v>
      </c>
      <c r="C21" s="11">
        <f>SUM(Oranges!C21,Tangerines!C21,Grapefruit!C21,Lemons!C21,Limes!C21)</f>
        <v>87.402086108607705</v>
      </c>
      <c r="D21" s="11">
        <f t="shared" si="0"/>
        <v>111.31545729623163</v>
      </c>
    </row>
    <row r="22" spans="1:4" x14ac:dyDescent="0.25">
      <c r="A22" s="10">
        <v>1988</v>
      </c>
      <c r="B22" s="11">
        <f>SUM(Oranges!B22,Tangerines!B22,Grapefruit!B22,Lemons!B22,Limes!B22)</f>
        <v>25.385463069027939</v>
      </c>
      <c r="C22" s="11">
        <f>SUM(Oranges!C22,Tangerines!C22,Grapefruit!C22,Lemons!C22,Limes!C22)</f>
        <v>76.207412724169203</v>
      </c>
      <c r="D22" s="11">
        <f t="shared" si="0"/>
        <v>101.59287579319714</v>
      </c>
    </row>
    <row r="23" spans="1:4" x14ac:dyDescent="0.25">
      <c r="A23" s="10">
        <v>1989</v>
      </c>
      <c r="B23" s="11">
        <f>SUM(Oranges!B23,Tangerines!B23,Grapefruit!B23,Lemons!B23,Limes!B23)</f>
        <v>23.549105052964485</v>
      </c>
      <c r="C23" s="11">
        <f>SUM(Oranges!C23,Tangerines!C23,Grapefruit!C23,Lemons!C23,Limes!C23)</f>
        <v>82.012219873663355</v>
      </c>
      <c r="D23" s="11">
        <f t="shared" si="0"/>
        <v>105.56132492662783</v>
      </c>
    </row>
    <row r="24" spans="1:4" x14ac:dyDescent="0.25">
      <c r="A24" s="10">
        <v>1990</v>
      </c>
      <c r="B24" s="11">
        <f>SUM(Oranges!B24,Tangerines!B24,Grapefruit!B24,Lemons!B24,Limes!B24)</f>
        <v>21.537999316513606</v>
      </c>
      <c r="C24" s="11">
        <f>SUM(Oranges!C24,Tangerines!C24,Grapefruit!C24,Lemons!C24,Limes!C24)</f>
        <v>82.487856642553879</v>
      </c>
      <c r="D24" s="11">
        <f t="shared" si="0"/>
        <v>104.02585595906748</v>
      </c>
    </row>
    <row r="25" spans="1:4" x14ac:dyDescent="0.25">
      <c r="A25" s="12">
        <v>1991</v>
      </c>
      <c r="B25" s="13">
        <f>SUM(Oranges!B25,Tangerines!B25,Grapefruit!B25,Lemons!B25,Limes!B25)</f>
        <v>19.012265000289432</v>
      </c>
      <c r="C25" s="13">
        <f>SUM(Oranges!C25,Tangerines!C25,Grapefruit!C25,Lemons!C25,Limes!C25)</f>
        <v>87.168892656232345</v>
      </c>
      <c r="D25" s="13">
        <f t="shared" si="0"/>
        <v>106.18115765652178</v>
      </c>
    </row>
    <row r="26" spans="1:4" x14ac:dyDescent="0.25">
      <c r="A26" s="12">
        <v>1992</v>
      </c>
      <c r="B26" s="13">
        <f>SUM(Oranges!B26,Tangerines!B26,Grapefruit!B26,Lemons!B26,Limes!B26)</f>
        <v>24.227786707016829</v>
      </c>
      <c r="C26" s="13">
        <f>SUM(Oranges!C26,Tangerines!C26,Grapefruit!C26,Lemons!C26,Limes!C26)</f>
        <v>74.765273475927856</v>
      </c>
      <c r="D26" s="13">
        <f t="shared" si="0"/>
        <v>98.993060182944689</v>
      </c>
    </row>
    <row r="27" spans="1:4" x14ac:dyDescent="0.25">
      <c r="A27" s="12">
        <v>1993</v>
      </c>
      <c r="B27" s="13">
        <f>SUM(Oranges!B27,Tangerines!B27,Grapefruit!B27,Lemons!B27,Limes!B27)</f>
        <v>25.772485905468315</v>
      </c>
      <c r="C27" s="13">
        <f>SUM(Oranges!C27,Tangerines!C27,Grapefruit!C27,Lemons!C27,Limes!C27)</f>
        <v>88.560684376984625</v>
      </c>
      <c r="D27" s="13">
        <f t="shared" si="0"/>
        <v>114.33317028245294</v>
      </c>
    </row>
    <row r="28" spans="1:4" x14ac:dyDescent="0.25">
      <c r="A28" s="12">
        <v>1994</v>
      </c>
      <c r="B28" s="13">
        <f>SUM(Oranges!B28,Tangerines!B28,Grapefruit!B28,Lemons!B28,Limes!B28)</f>
        <v>24.714237661029912</v>
      </c>
      <c r="C28" s="13">
        <f>SUM(Oranges!C28,Tangerines!C28,Grapefruit!C28,Lemons!C28,Limes!C28)</f>
        <v>91.887758163501857</v>
      </c>
      <c r="D28" s="13">
        <f t="shared" si="0"/>
        <v>116.60199582453177</v>
      </c>
    </row>
    <row r="29" spans="1:4" x14ac:dyDescent="0.25">
      <c r="A29" s="12">
        <v>1995</v>
      </c>
      <c r="B29" s="13">
        <f>SUM(Oranges!B29,Tangerines!B29,Grapefruit!B29,Lemons!B29,Limes!B29)</f>
        <v>23.815932488423091</v>
      </c>
      <c r="C29" s="13">
        <f>SUM(Oranges!C29,Tangerines!C29,Grapefruit!C29,Lemons!C29,Limes!C29)</f>
        <v>84.613214999461064</v>
      </c>
      <c r="D29" s="13">
        <f t="shared" si="0"/>
        <v>108.42914748788415</v>
      </c>
    </row>
    <row r="30" spans="1:4" x14ac:dyDescent="0.25">
      <c r="A30" s="10">
        <v>1996</v>
      </c>
      <c r="B30" s="11">
        <f>SUM(Oranges!B30,Tangerines!B30,Grapefruit!B30,Lemons!B30,Limes!B30)</f>
        <v>24.5611097524074</v>
      </c>
      <c r="C30" s="11">
        <f>SUM(Oranges!C30,Tangerines!C30,Grapefruit!C30,Lemons!C30,Limes!C30)</f>
        <v>92.968457025687471</v>
      </c>
      <c r="D30" s="11">
        <f t="shared" si="0"/>
        <v>117.52956677809487</v>
      </c>
    </row>
    <row r="31" spans="1:4" x14ac:dyDescent="0.25">
      <c r="A31" s="10">
        <v>1997</v>
      </c>
      <c r="B31" s="11">
        <f>SUM(Oranges!B31,Tangerines!B31,Grapefruit!B31,Lemons!B31,Limes!B31)</f>
        <v>26.504802366634031</v>
      </c>
      <c r="C31" s="11">
        <f>SUM(Oranges!C31,Tangerines!C31,Grapefruit!C31,Lemons!C31,Limes!C31)</f>
        <v>90.080852791668335</v>
      </c>
      <c r="D31" s="11">
        <f t="shared" si="0"/>
        <v>116.58565515830236</v>
      </c>
    </row>
    <row r="32" spans="1:4" x14ac:dyDescent="0.25">
      <c r="A32" s="10">
        <v>1998</v>
      </c>
      <c r="B32" s="11">
        <f>SUM(Oranges!B32,Tangerines!B32,Grapefruit!B32,Lemons!B32,Limes!B32)</f>
        <v>26.560794910282851</v>
      </c>
      <c r="C32" s="11">
        <f>SUM(Oranges!C32,Tangerines!C32,Grapefruit!C32,Lemons!C32,Limes!C32)</f>
        <v>105.10586273239826</v>
      </c>
      <c r="D32" s="11">
        <f t="shared" si="0"/>
        <v>131.66665764268112</v>
      </c>
    </row>
    <row r="33" spans="1:4" x14ac:dyDescent="0.25">
      <c r="A33" s="10">
        <v>1999</v>
      </c>
      <c r="B33" s="11">
        <f>SUM(Oranges!B33,Tangerines!B33,Grapefruit!B33,Lemons!B33,Limes!B33)</f>
        <v>20.359785756172684</v>
      </c>
      <c r="C33" s="11">
        <f>SUM(Oranges!C33,Tangerines!C33,Grapefruit!C33,Lemons!C33,Limes!C33)</f>
        <v>86.417094066563678</v>
      </c>
      <c r="D33" s="11">
        <f t="shared" ref="D33:D38" si="1">SUM(B33,C33)</f>
        <v>106.77687982273636</v>
      </c>
    </row>
    <row r="34" spans="1:4" x14ac:dyDescent="0.25">
      <c r="A34" s="10">
        <v>2000</v>
      </c>
      <c r="B34" s="11">
        <f>SUM(Oranges!B34,Tangerines!B34,Grapefruit!B34,Lemons!B34,Limes!B34)</f>
        <v>23.522222908713285</v>
      </c>
      <c r="C34" s="11">
        <f>SUM(Oranges!C34,Tangerines!C34,Grapefruit!C34,Lemons!C34,Limes!C34)</f>
        <v>94.472795933818318</v>
      </c>
      <c r="D34" s="11">
        <f t="shared" si="1"/>
        <v>117.99501884253161</v>
      </c>
    </row>
    <row r="35" spans="1:4" x14ac:dyDescent="0.25">
      <c r="A35" s="12">
        <v>2001</v>
      </c>
      <c r="B35" s="13">
        <f>SUM(Oranges!B35,Tangerines!B35,Grapefruit!B35,Lemons!B35,Limes!B35)</f>
        <v>23.912799152960634</v>
      </c>
      <c r="C35" s="13">
        <f>SUM(Oranges!C35,Tangerines!C35,Grapefruit!C35,Lemons!C35,Limes!C35)</f>
        <v>90.727771339115534</v>
      </c>
      <c r="D35" s="13">
        <f t="shared" si="1"/>
        <v>114.64057049207617</v>
      </c>
    </row>
    <row r="36" spans="1:4" x14ac:dyDescent="0.25">
      <c r="A36" s="12">
        <v>2002</v>
      </c>
      <c r="B36" s="13">
        <f>SUM(Oranges!B36,Tangerines!B36,Grapefruit!B36,Lemons!B36,Limes!B36)</f>
        <v>23.361807695242856</v>
      </c>
      <c r="C36" s="13">
        <f>SUM(Oranges!C36,Tangerines!C36,Grapefruit!C36,Lemons!C36,Limes!C36)</f>
        <v>84.489661385248425</v>
      </c>
      <c r="D36" s="13">
        <f t="shared" si="1"/>
        <v>107.85146908049128</v>
      </c>
    </row>
    <row r="37" spans="1:4" x14ac:dyDescent="0.25">
      <c r="A37" s="12">
        <v>2003</v>
      </c>
      <c r="B37" s="13">
        <f>SUM(Oranges!B37,Tangerines!B37,Grapefruit!B37,Lemons!B37,Limes!B37)</f>
        <v>23.810857728060206</v>
      </c>
      <c r="C37" s="13">
        <f>SUM(Oranges!C37,Tangerines!C37,Grapefruit!C37,Lemons!C37,Limes!C37)</f>
        <v>84.008027961549914</v>
      </c>
      <c r="D37" s="13">
        <f t="shared" si="1"/>
        <v>107.81888568961011</v>
      </c>
    </row>
    <row r="38" spans="1:4" x14ac:dyDescent="0.25">
      <c r="A38" s="12">
        <v>2004</v>
      </c>
      <c r="B38" s="13">
        <f>SUM(Oranges!B38,Tangerines!B38,Grapefruit!B38,Lemons!B38,Limes!B38)</f>
        <v>22.683193928962417</v>
      </c>
      <c r="C38" s="13">
        <f>SUM(Oranges!C38,Tangerines!C38,Grapefruit!C38,Lemons!C38,Limes!C38)</f>
        <v>84.142626102693427</v>
      </c>
      <c r="D38" s="13">
        <f t="shared" si="1"/>
        <v>106.82582003165584</v>
      </c>
    </row>
    <row r="39" spans="1:4" x14ac:dyDescent="0.25">
      <c r="A39" s="12">
        <v>2005</v>
      </c>
      <c r="B39" s="13">
        <f>SUM(Oranges!B39,Tangerines!B39,Grapefruit!B39,Lemons!B39,Limes!B39)</f>
        <v>21.617718912768535</v>
      </c>
      <c r="C39" s="13">
        <f>SUM(Oranges!C39,Tangerines!C39,Grapefruit!C39,Lemons!C39,Limes!C39)</f>
        <v>78.521069549606096</v>
      </c>
      <c r="D39" s="13">
        <f t="shared" ref="D39:D44" si="2">SUM(B39,C39)</f>
        <v>100.13878846237463</v>
      </c>
    </row>
    <row r="40" spans="1:4" x14ac:dyDescent="0.25">
      <c r="A40" s="10">
        <v>2006</v>
      </c>
      <c r="B40" s="11">
        <f>SUM(Oranges!B40,Tangerines!B40,Grapefruit!B40,Lemons!B40,Limes!B40)</f>
        <v>21.632706121987255</v>
      </c>
      <c r="C40" s="11">
        <f>SUM(Oranges!C40,Tangerines!C40,Grapefruit!C40,Lemons!C40,Limes!C40)</f>
        <v>71.6937572648757</v>
      </c>
      <c r="D40" s="11">
        <f t="shared" si="2"/>
        <v>93.326463386862955</v>
      </c>
    </row>
    <row r="41" spans="1:4" x14ac:dyDescent="0.25">
      <c r="A41" s="10">
        <v>2007</v>
      </c>
      <c r="B41" s="11">
        <f>SUM(Oranges!B41,Tangerines!B41,Grapefruit!B41,Lemons!B41,Limes!B41)</f>
        <v>17.930378426181754</v>
      </c>
      <c r="C41" s="11">
        <f>SUM(Oranges!C41,Tangerines!C41,Grapefruit!C41,Lemons!C41,Limes!C41)</f>
        <v>67.484510400704437</v>
      </c>
      <c r="D41" s="11">
        <f t="shared" si="2"/>
        <v>85.414888826886198</v>
      </c>
    </row>
    <row r="42" spans="1:4" x14ac:dyDescent="0.25">
      <c r="A42" s="10">
        <v>2008</v>
      </c>
      <c r="B42" s="11">
        <f>SUM(Oranges!B42,Tangerines!B42,Grapefruit!B42,Lemons!B42,Limes!B42)</f>
        <v>20.603729541392109</v>
      </c>
      <c r="C42" s="11">
        <f>SUM(Oranges!C42,Tangerines!C42,Grapefruit!C42,Lemons!C42,Limes!C42)</f>
        <v>62.116252754898284</v>
      </c>
      <c r="D42" s="11">
        <f t="shared" si="2"/>
        <v>82.719982296290397</v>
      </c>
    </row>
    <row r="43" spans="1:4" x14ac:dyDescent="0.25">
      <c r="A43" s="10">
        <v>2009</v>
      </c>
      <c r="B43" s="11">
        <f>SUM(Oranges!B43,Tangerines!B43,Grapefruit!B43,Lemons!B43,Limes!B43)</f>
        <v>20.677837229844563</v>
      </c>
      <c r="C43" s="11">
        <f>SUM(Oranges!C43,Tangerines!C43,Grapefruit!C43,Lemons!C43,Limes!C43)</f>
        <v>64.380806700783907</v>
      </c>
      <c r="D43" s="11">
        <f t="shared" si="2"/>
        <v>85.058643930628477</v>
      </c>
    </row>
    <row r="44" spans="1:4" x14ac:dyDescent="0.25">
      <c r="A44" s="10">
        <v>2010</v>
      </c>
      <c r="B44" s="11">
        <f>SUM(Oranges!B44,Tangerines!B44,Grapefruit!B44,Lemons!B44,Limes!B44)</f>
        <v>21.574254193875966</v>
      </c>
      <c r="C44" s="11">
        <f>SUM(Oranges!C44,Tangerines!C44,Grapefruit!C44,Lemons!C44,Limes!C44)</f>
        <v>60.802609549330434</v>
      </c>
      <c r="D44" s="11">
        <f t="shared" si="2"/>
        <v>82.3768637432064</v>
      </c>
    </row>
    <row r="45" spans="1:4" x14ac:dyDescent="0.25">
      <c r="A45" s="12">
        <v>2011</v>
      </c>
      <c r="B45" s="13">
        <f>SUM(Oranges!B45,Tangerines!B45,Grapefruit!B45,Lemons!B45,Limes!B45)</f>
        <v>22.77709887799444</v>
      </c>
      <c r="C45" s="13">
        <f>SUM(Oranges!C45,Tangerines!C45,Grapefruit!C45,Lemons!C45,Limes!C45)</f>
        <v>63.920024081547147</v>
      </c>
      <c r="D45" s="13">
        <f t="shared" ref="D45:D50" si="3">SUM(B45,C45)</f>
        <v>86.697122959541588</v>
      </c>
    </row>
    <row r="46" spans="1:4" x14ac:dyDescent="0.25">
      <c r="A46" s="12">
        <v>2012</v>
      </c>
      <c r="B46" s="13">
        <f>SUM(Oranges!B46,Tangerines!B46,Grapefruit!B46,Lemons!B46,Limes!B46)</f>
        <v>23.512040269761936</v>
      </c>
      <c r="C46" s="13">
        <f>SUM(Oranges!C46,Tangerines!C46,Grapefruit!C46,Lemons!C46,Limes!C46)</f>
        <v>52.658424690157744</v>
      </c>
      <c r="D46" s="13">
        <f t="shared" si="3"/>
        <v>76.170464959919684</v>
      </c>
    </row>
    <row r="47" spans="1:4" x14ac:dyDescent="0.25">
      <c r="A47" s="12">
        <v>2013</v>
      </c>
      <c r="B47" s="13">
        <f>SUM(Oranges!B47,Tangerines!B47,Grapefruit!B47,Lemons!B47,Limes!B47)</f>
        <v>23.9485565730125</v>
      </c>
      <c r="C47" s="13">
        <f>SUM(Oranges!C47,Tangerines!C47,Grapefruit!C47,Lemons!C47,Limes!C47)</f>
        <v>55.176201976629848</v>
      </c>
      <c r="D47" s="13">
        <f t="shared" si="3"/>
        <v>79.124758549642351</v>
      </c>
    </row>
    <row r="48" spans="1:4" x14ac:dyDescent="0.25">
      <c r="A48" s="12">
        <v>2014</v>
      </c>
      <c r="B48" s="13">
        <f>SUM(Oranges!B48,Tangerines!B48,Grapefruit!B48,Lemons!B48,Limes!B48)</f>
        <v>23.26032975710147</v>
      </c>
      <c r="C48" s="13">
        <f>SUM(Oranges!C48,Tangerines!C48,Grapefruit!C48,Lemons!C48,Limes!C48)</f>
        <v>52.669243157032469</v>
      </c>
      <c r="D48" s="13">
        <f t="shared" si="3"/>
        <v>75.929572914133942</v>
      </c>
    </row>
    <row r="49" spans="1:4" x14ac:dyDescent="0.25">
      <c r="A49" s="14">
        <v>2015</v>
      </c>
      <c r="B49" s="15">
        <f>SUM(Oranges!B49,Tangerines!B49,Grapefruit!B49,Lemons!B49,Limes!B49)</f>
        <v>22.73357062231759</v>
      </c>
      <c r="C49" s="15">
        <f>SUM(Oranges!C49,Tangerines!C49,Grapefruit!C49,Lemons!C49,Limes!C49)</f>
        <v>52.163772924938307</v>
      </c>
      <c r="D49" s="15">
        <f t="shared" si="3"/>
        <v>74.8973435472559</v>
      </c>
    </row>
    <row r="50" spans="1:4" x14ac:dyDescent="0.25">
      <c r="A50" s="16">
        <v>2016</v>
      </c>
      <c r="B50" s="17">
        <f>SUM(Oranges!B50,Tangerines!B50,Grapefruit!B50,Lemons!B50,Limes!B50)</f>
        <v>24.048760510987115</v>
      </c>
      <c r="C50" s="17">
        <f>SUM(Oranges!C50,Tangerines!C50,Grapefruit!C50,Lemons!C50,Limes!C50)</f>
        <v>52.57174311940225</v>
      </c>
      <c r="D50" s="17">
        <f t="shared" si="3"/>
        <v>76.620503630389365</v>
      </c>
    </row>
    <row r="51" spans="1:4" x14ac:dyDescent="0.25">
      <c r="A51" s="18">
        <v>2017</v>
      </c>
      <c r="B51" s="19">
        <f>SUM(Oranges!B51,Tangerines!B51,Grapefruit!B51,Lemons!B51,Limes!B51)</f>
        <v>23.806620207883849</v>
      </c>
      <c r="C51" s="19">
        <f>SUM(Oranges!C51,Tangerines!C51,Grapefruit!C51,Lemons!C51,Limes!C51)</f>
        <v>49.588495768791269</v>
      </c>
      <c r="D51" s="19">
        <f>SUM(B51,C51)</f>
        <v>73.395115976675115</v>
      </c>
    </row>
    <row r="52" spans="1:4" x14ac:dyDescent="0.25">
      <c r="A52" s="16">
        <v>2018</v>
      </c>
      <c r="B52" s="17">
        <f>SUM(Oranges!B52,Tangerines!B52,Grapefruit!B52,Lemons!B52,Limes!B52)</f>
        <v>23.952582469690633</v>
      </c>
      <c r="C52" s="17">
        <f>SUM(Oranges!C52,Tangerines!C52,Grapefruit!C52,Lemons!C52,Limes!C52)</f>
        <v>49.069343045217117</v>
      </c>
      <c r="D52" s="17">
        <f>SUM(B52,C52)</f>
        <v>73.02192551490775</v>
      </c>
    </row>
    <row r="53" spans="1:4" x14ac:dyDescent="0.25">
      <c r="A53" s="38">
        <v>2019</v>
      </c>
      <c r="B53" s="39">
        <f>SUM(Oranges!B53,Tangerines!B53,Grapefruit!B53,Lemons!B53,Limes!B53)</f>
        <v>25.664883653486591</v>
      </c>
      <c r="C53" s="39">
        <f>SUM(Oranges!C53,Tangerines!C53,Grapefruit!C53,Lemons!C53,Limes!C53)</f>
        <v>47.86782426454419</v>
      </c>
      <c r="D53" s="39">
        <f>SUM(B53,C53)</f>
        <v>73.532707918030781</v>
      </c>
    </row>
    <row r="54" spans="1:4" x14ac:dyDescent="0.25">
      <c r="A54" s="18">
        <v>2020</v>
      </c>
      <c r="B54" s="19">
        <f>SUM(Oranges!B54,Tangerines!B54,Grapefruit!B54,Lemons!B54,Limes!B54)</f>
        <v>26.963317673226985</v>
      </c>
      <c r="C54" s="19">
        <f>SUM(Oranges!C54,Tangerines!C54,Grapefruit!C54,Lemons!C54,Limes!C54)</f>
        <v>47.020746926219161</v>
      </c>
      <c r="D54" s="19">
        <f>SUM(B54,C54)</f>
        <v>73.984064599446143</v>
      </c>
    </row>
    <row r="55" spans="1:4" x14ac:dyDescent="0.25">
      <c r="A55" s="12">
        <v>2021</v>
      </c>
      <c r="B55" s="13">
        <f>SUM(Oranges!B55,Tangerines!B55,Grapefruit!B55,Lemons!B55,Limes!B55)</f>
        <v>26.157417224238522</v>
      </c>
      <c r="C55" s="13">
        <f>SUM(Oranges!C55,Tangerines!C55,Grapefruit!C55,Lemons!C55,Limes!C55)</f>
        <v>46.586806861564426</v>
      </c>
      <c r="D55" s="13">
        <f t="shared" ref="D55:D56" si="4">SUM(B55,C55)</f>
        <v>72.744224085802955</v>
      </c>
    </row>
    <row r="56" spans="1:4" ht="13.8" thickBot="1" x14ac:dyDescent="0.3">
      <c r="A56" s="93">
        <v>2022</v>
      </c>
      <c r="B56" s="95">
        <f>SUM(Oranges!B56,Tangerines!B56,Grapefruit!B56,Lemons!B56,Limes!B56)</f>
        <v>24.927860741227434</v>
      </c>
      <c r="C56" s="95">
        <f>SUM(Oranges!C56,Tangerines!C56,Grapefruit!C56,Lemons!C56,Limes!C56)</f>
        <v>50.939802045948674</v>
      </c>
      <c r="D56" s="95">
        <f t="shared" si="4"/>
        <v>75.867662787176101</v>
      </c>
    </row>
    <row r="57" spans="1:4" ht="15" customHeight="1" thickTop="1" x14ac:dyDescent="0.25">
      <c r="A57" s="5" t="s">
        <v>18</v>
      </c>
    </row>
    <row r="58" spans="1:4" s="5" customFormat="1" x14ac:dyDescent="0.25"/>
    <row r="59" spans="1:4" s="5" customFormat="1" ht="15" customHeight="1" x14ac:dyDescent="0.25">
      <c r="A59" s="5" t="s">
        <v>31</v>
      </c>
    </row>
    <row r="60" spans="1:4" s="5" customFormat="1" x14ac:dyDescent="0.25"/>
    <row r="61" spans="1:4" s="5" customFormat="1" x14ac:dyDescent="0.25"/>
    <row r="62" spans="1:4" s="5" customFormat="1" x14ac:dyDescent="0.25"/>
  </sheetData>
  <phoneticPr fontId="4" type="noConversion"/>
  <printOptions horizontalCentered="1" verticalCentered="1"/>
  <pageMargins left="0.5" right="0.5" top="0.57999999999999996" bottom="0.52" header="0.5" footer="0.5"/>
  <pageSetup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T67"/>
  <sheetViews>
    <sheetView workbookViewId="0">
      <pane ySplit="4" topLeftCell="A5"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9" ht="13.8" thickBot="1" x14ac:dyDescent="0.3">
      <c r="A1" s="4" t="s">
        <v>65</v>
      </c>
      <c r="B1" s="4"/>
      <c r="C1" s="4"/>
      <c r="D1" s="4"/>
      <c r="E1" s="4"/>
      <c r="F1" s="4"/>
      <c r="G1" s="4"/>
      <c r="H1" s="4"/>
    </row>
    <row r="2" spans="1:9" ht="20.25" customHeight="1" thickTop="1" x14ac:dyDescent="0.25">
      <c r="A2" s="60" t="s">
        <v>3</v>
      </c>
      <c r="B2" s="61" t="s">
        <v>2</v>
      </c>
      <c r="C2" s="62" t="s">
        <v>0</v>
      </c>
      <c r="D2" s="52" t="s">
        <v>1</v>
      </c>
      <c r="E2" s="53"/>
      <c r="F2" s="53"/>
      <c r="G2" s="53"/>
      <c r="H2" s="53"/>
      <c r="I2" s="108"/>
    </row>
    <row r="3" spans="1:9" x14ac:dyDescent="0.25">
      <c r="A3" s="74"/>
      <c r="B3" s="30"/>
      <c r="C3" s="29"/>
      <c r="D3" s="77" t="s">
        <v>2</v>
      </c>
      <c r="E3" s="77" t="s">
        <v>4</v>
      </c>
      <c r="F3" s="88" t="s">
        <v>5</v>
      </c>
      <c r="G3" s="88" t="s">
        <v>6</v>
      </c>
      <c r="H3" s="82" t="s">
        <v>7</v>
      </c>
      <c r="I3" s="108"/>
    </row>
    <row r="4" spans="1:9" x14ac:dyDescent="0.25">
      <c r="A4" s="9"/>
      <c r="B4" s="20" t="s">
        <v>34</v>
      </c>
      <c r="C4" s="45"/>
      <c r="D4" s="45"/>
      <c r="E4" s="45"/>
      <c r="F4" s="45"/>
      <c r="G4" s="45"/>
      <c r="H4" s="45"/>
      <c r="I4" s="108"/>
    </row>
    <row r="5" spans="1:9" x14ac:dyDescent="0.25">
      <c r="A5" s="10">
        <v>1970</v>
      </c>
      <c r="B5" s="11">
        <f t="shared" ref="B5:B33" si="0">SUM(C5,D5)</f>
        <v>5.1582210219909364</v>
      </c>
      <c r="C5" s="11">
        <v>1.4757232311803836</v>
      </c>
      <c r="D5" s="11">
        <f>SUM(E5,F5,H5)</f>
        <v>3.6824977908105527</v>
      </c>
      <c r="E5" s="83">
        <v>0.19849779081055285</v>
      </c>
      <c r="F5" s="11">
        <v>1.69</v>
      </c>
      <c r="G5" s="83">
        <v>4.7763494138072293E-2</v>
      </c>
      <c r="H5" s="11">
        <v>1.7939999999999998</v>
      </c>
    </row>
    <row r="6" spans="1:9" x14ac:dyDescent="0.25">
      <c r="A6" s="12">
        <v>1971</v>
      </c>
      <c r="B6" s="13">
        <f t="shared" si="0"/>
        <v>4.5856532864353188</v>
      </c>
      <c r="C6" s="13">
        <v>1.2828600459402586</v>
      </c>
      <c r="D6" s="13">
        <f t="shared" ref="D6:D33" si="1">SUM(E6,F6,H6)</f>
        <v>3.3027932404950597</v>
      </c>
      <c r="E6" s="84">
        <v>0.23479324049505965</v>
      </c>
      <c r="F6" s="13">
        <v>1.56</v>
      </c>
      <c r="G6" s="84">
        <v>2.1024650752909789E-2</v>
      </c>
      <c r="H6" s="13">
        <v>1.508</v>
      </c>
    </row>
    <row r="7" spans="1:9" x14ac:dyDescent="0.25">
      <c r="A7" s="12">
        <v>1972</v>
      </c>
      <c r="B7" s="13">
        <f t="shared" si="0"/>
        <v>3.9100736080846508</v>
      </c>
      <c r="C7" s="13">
        <v>1.08529938636277</v>
      </c>
      <c r="D7" s="13">
        <f t="shared" si="1"/>
        <v>2.824774221721881</v>
      </c>
      <c r="E7" s="84">
        <v>0.12077422172188094</v>
      </c>
      <c r="F7" s="13">
        <v>1.43</v>
      </c>
      <c r="G7" s="84">
        <v>2.8671341997941836E-2</v>
      </c>
      <c r="H7" s="13">
        <v>1.274</v>
      </c>
    </row>
    <row r="8" spans="1:9" x14ac:dyDescent="0.25">
      <c r="A8" s="12">
        <v>1973</v>
      </c>
      <c r="B8" s="13">
        <f t="shared" si="0"/>
        <v>3.6748984515961176</v>
      </c>
      <c r="C8" s="13">
        <v>1.1490781420326648</v>
      </c>
      <c r="D8" s="13">
        <f t="shared" si="1"/>
        <v>2.5258203095634526</v>
      </c>
      <c r="E8" s="84">
        <v>0.18582030956345247</v>
      </c>
      <c r="F8" s="13">
        <v>0.91000000000000014</v>
      </c>
      <c r="G8" s="84">
        <v>3.3410567743701304E-2</v>
      </c>
      <c r="H8" s="13">
        <v>1.4300000000000002</v>
      </c>
    </row>
    <row r="9" spans="1:9" x14ac:dyDescent="0.25">
      <c r="A9" s="12">
        <v>1974</v>
      </c>
      <c r="B9" s="13">
        <f t="shared" si="0"/>
        <v>4.3134833193259912</v>
      </c>
      <c r="C9" s="13">
        <v>1.5033621068579497</v>
      </c>
      <c r="D9" s="13">
        <f t="shared" si="1"/>
        <v>2.8101212124680419</v>
      </c>
      <c r="E9" s="84">
        <v>0.18412121246804161</v>
      </c>
      <c r="F9" s="13">
        <v>1.3</v>
      </c>
      <c r="G9" s="84">
        <v>3.42102555949386E-2</v>
      </c>
      <c r="H9" s="13">
        <v>1.3260000000000001</v>
      </c>
    </row>
    <row r="10" spans="1:9" x14ac:dyDescent="0.25">
      <c r="A10" s="12">
        <v>1975</v>
      </c>
      <c r="B10" s="13">
        <f t="shared" si="0"/>
        <v>4.0920841917731856</v>
      </c>
      <c r="C10" s="13">
        <v>1.3297958541113934</v>
      </c>
      <c r="D10" s="13">
        <f t="shared" si="1"/>
        <v>2.7622883376617926</v>
      </c>
      <c r="E10" s="84">
        <v>0.1622883376617926</v>
      </c>
      <c r="F10" s="13">
        <v>1.04</v>
      </c>
      <c r="G10" s="84">
        <v>2.8410958777254559E-2</v>
      </c>
      <c r="H10" s="13">
        <v>1.56</v>
      </c>
    </row>
    <row r="11" spans="1:9" x14ac:dyDescent="0.25">
      <c r="A11" s="10">
        <v>1976</v>
      </c>
      <c r="B11" s="11">
        <f t="shared" si="0"/>
        <v>4.0199339088073582</v>
      </c>
      <c r="C11" s="11">
        <v>1.2507166280643014</v>
      </c>
      <c r="D11" s="11">
        <f t="shared" si="1"/>
        <v>2.7692172807430566</v>
      </c>
      <c r="E11" s="83">
        <v>0.22121728074305677</v>
      </c>
      <c r="F11" s="11">
        <v>1.17</v>
      </c>
      <c r="G11" s="83">
        <v>2.7059875708028525E-2</v>
      </c>
      <c r="H11" s="11">
        <v>1.3780000000000001</v>
      </c>
    </row>
    <row r="12" spans="1:9" x14ac:dyDescent="0.25">
      <c r="A12" s="10">
        <v>1977</v>
      </c>
      <c r="B12" s="11">
        <f t="shared" si="0"/>
        <v>4.404094744172748</v>
      </c>
      <c r="C12" s="11">
        <v>1.5451395983454341</v>
      </c>
      <c r="D12" s="11">
        <f t="shared" si="1"/>
        <v>2.8589551458273137</v>
      </c>
      <c r="E12" s="83">
        <v>0.1549551458273136</v>
      </c>
      <c r="F12" s="11">
        <v>1.43</v>
      </c>
      <c r="G12" s="83">
        <v>1.9288136978464304E-2</v>
      </c>
      <c r="H12" s="11">
        <v>1.274</v>
      </c>
    </row>
    <row r="13" spans="1:9" x14ac:dyDescent="0.25">
      <c r="A13" s="10">
        <v>1978</v>
      </c>
      <c r="B13" s="11">
        <f t="shared" si="0"/>
        <v>4.0007047339269848</v>
      </c>
      <c r="C13" s="11">
        <v>1.5418828762045962</v>
      </c>
      <c r="D13" s="11">
        <f t="shared" si="1"/>
        <v>2.4588218577223886</v>
      </c>
      <c r="E13" s="83">
        <v>0.17082185772238861</v>
      </c>
      <c r="F13" s="11">
        <v>1.17</v>
      </c>
      <c r="G13" s="83">
        <v>1.484376754947548E-2</v>
      </c>
      <c r="H13" s="11">
        <v>1.1180000000000001</v>
      </c>
    </row>
    <row r="14" spans="1:9" x14ac:dyDescent="0.25">
      <c r="A14" s="10">
        <v>1979</v>
      </c>
      <c r="B14" s="11">
        <f t="shared" si="0"/>
        <v>4.040113662969878</v>
      </c>
      <c r="C14" s="11">
        <v>1.6262691342116371</v>
      </c>
      <c r="D14" s="11">
        <f t="shared" si="1"/>
        <v>2.4138445287582408</v>
      </c>
      <c r="E14" s="83">
        <v>0.12584452875824081</v>
      </c>
      <c r="F14" s="11">
        <v>1.3</v>
      </c>
      <c r="G14" s="83">
        <v>2.7264446468640992E-2</v>
      </c>
      <c r="H14" s="11">
        <v>0.9880000000000001</v>
      </c>
    </row>
    <row r="15" spans="1:9" x14ac:dyDescent="0.25">
      <c r="A15" s="10">
        <v>1980</v>
      </c>
      <c r="B15" s="11">
        <f t="shared" si="0"/>
        <v>3.9468014786696841</v>
      </c>
      <c r="C15" s="11">
        <v>1.5404477310452036</v>
      </c>
      <c r="D15" s="11">
        <f t="shared" si="1"/>
        <v>2.4063537476244807</v>
      </c>
      <c r="E15" s="83">
        <v>0.1183537476244806</v>
      </c>
      <c r="F15" s="11">
        <v>1.17</v>
      </c>
      <c r="G15" s="83">
        <v>3.1608160684331171E-2</v>
      </c>
      <c r="H15" s="11">
        <v>1.1180000000000001</v>
      </c>
    </row>
    <row r="16" spans="1:9" x14ac:dyDescent="0.25">
      <c r="A16" s="12">
        <v>1981</v>
      </c>
      <c r="B16" s="13">
        <f t="shared" si="0"/>
        <v>4.2053669949451038</v>
      </c>
      <c r="C16" s="13">
        <v>1.7050346572971657</v>
      </c>
      <c r="D16" s="13">
        <f t="shared" si="1"/>
        <v>2.5003323376479383</v>
      </c>
      <c r="E16" s="84">
        <v>0.13433233764793789</v>
      </c>
      <c r="F16" s="13">
        <v>1.17</v>
      </c>
      <c r="G16" s="84">
        <v>2.1551011888713983E-2</v>
      </c>
      <c r="H16" s="13">
        <v>1.1960000000000002</v>
      </c>
    </row>
    <row r="17" spans="1:8" x14ac:dyDescent="0.25">
      <c r="A17" s="12">
        <v>1982</v>
      </c>
      <c r="B17" s="13">
        <f t="shared" si="0"/>
        <v>3.5817531892360477</v>
      </c>
      <c r="C17" s="13">
        <v>1.065085189587748</v>
      </c>
      <c r="D17" s="13">
        <f t="shared" si="1"/>
        <v>2.5166679996482997</v>
      </c>
      <c r="E17" s="84">
        <v>0.12466799964829958</v>
      </c>
      <c r="F17" s="13">
        <v>1.3</v>
      </c>
      <c r="G17" s="84">
        <v>2.7951487587644496E-2</v>
      </c>
      <c r="H17" s="13">
        <v>1.0920000000000001</v>
      </c>
    </row>
    <row r="18" spans="1:8" x14ac:dyDescent="0.25">
      <c r="A18" s="12">
        <v>1983</v>
      </c>
      <c r="B18" s="13">
        <f t="shared" si="0"/>
        <v>3.777366468190464</v>
      </c>
      <c r="C18" s="13">
        <v>1.4135301122032204</v>
      </c>
      <c r="D18" s="13">
        <f t="shared" si="1"/>
        <v>2.3638363559872433</v>
      </c>
      <c r="E18" s="84">
        <v>0.10183635598724353</v>
      </c>
      <c r="F18" s="13">
        <v>1.04</v>
      </c>
      <c r="G18" s="84">
        <v>1.2590319538041971E-2</v>
      </c>
      <c r="H18" s="13">
        <v>1.222</v>
      </c>
    </row>
    <row r="19" spans="1:8" x14ac:dyDescent="0.25">
      <c r="A19" s="12">
        <v>1984</v>
      </c>
      <c r="B19" s="13">
        <f t="shared" si="0"/>
        <v>3.9591792965627306</v>
      </c>
      <c r="C19" s="13">
        <v>1.840506371959991</v>
      </c>
      <c r="D19" s="13">
        <f t="shared" si="1"/>
        <v>2.1186729246027398</v>
      </c>
      <c r="E19" s="84">
        <v>9.0672924602739735E-2</v>
      </c>
      <c r="F19" s="13">
        <v>0.78</v>
      </c>
      <c r="G19" s="84">
        <v>1.6974969113341343E-2</v>
      </c>
      <c r="H19" s="13">
        <v>1.248</v>
      </c>
    </row>
    <row r="20" spans="1:8" x14ac:dyDescent="0.25">
      <c r="A20" s="12">
        <v>1985</v>
      </c>
      <c r="B20" s="13">
        <f t="shared" si="0"/>
        <v>3.726072799872159</v>
      </c>
      <c r="C20" s="13">
        <v>1.4291597124957016</v>
      </c>
      <c r="D20" s="13">
        <f t="shared" si="1"/>
        <v>2.2969130873764576</v>
      </c>
      <c r="E20" s="84">
        <v>0.1129130873764574</v>
      </c>
      <c r="F20" s="13">
        <v>0.91000000000000014</v>
      </c>
      <c r="G20" s="84">
        <v>2.127766641785412E-2</v>
      </c>
      <c r="H20" s="13">
        <v>1.274</v>
      </c>
    </row>
    <row r="21" spans="1:8" x14ac:dyDescent="0.25">
      <c r="A21" s="10">
        <v>1986</v>
      </c>
      <c r="B21" s="11">
        <f t="shared" si="0"/>
        <v>3.5077106629993615</v>
      </c>
      <c r="C21" s="11">
        <v>1.2929262708237237</v>
      </c>
      <c r="D21" s="11">
        <f t="shared" si="1"/>
        <v>2.2147843921756376</v>
      </c>
      <c r="E21" s="83">
        <v>0.10878439217563757</v>
      </c>
      <c r="F21" s="11">
        <v>0.91000000000000014</v>
      </c>
      <c r="G21" s="83">
        <v>1.8632791885344335E-2</v>
      </c>
      <c r="H21" s="11">
        <v>1.1960000000000002</v>
      </c>
    </row>
    <row r="22" spans="1:8" x14ac:dyDescent="0.25">
      <c r="A22" s="10">
        <v>1987</v>
      </c>
      <c r="B22" s="11">
        <f t="shared" si="0"/>
        <v>4.6012655724405889</v>
      </c>
      <c r="C22" s="11">
        <v>1.9115747681257309</v>
      </c>
      <c r="D22" s="11">
        <f t="shared" si="1"/>
        <v>2.689690804314858</v>
      </c>
      <c r="E22" s="83">
        <v>0.11569080431485779</v>
      </c>
      <c r="F22" s="11">
        <v>0.91000000000000014</v>
      </c>
      <c r="G22" s="83">
        <v>2.9159321922208855E-3</v>
      </c>
      <c r="H22" s="11">
        <v>1.6640000000000001</v>
      </c>
    </row>
    <row r="23" spans="1:8" x14ac:dyDescent="0.25">
      <c r="A23" s="10">
        <v>1988</v>
      </c>
      <c r="B23" s="11">
        <f t="shared" si="0"/>
        <v>4.1720457800368269</v>
      </c>
      <c r="C23" s="11">
        <v>1.7167181588516907</v>
      </c>
      <c r="D23" s="11">
        <f t="shared" si="1"/>
        <v>2.4553276211851367</v>
      </c>
      <c r="E23" s="83">
        <v>0.11532762118513679</v>
      </c>
      <c r="F23" s="11">
        <v>0.78</v>
      </c>
      <c r="G23" s="83">
        <v>8.668644728411036E-3</v>
      </c>
      <c r="H23" s="11">
        <v>1.56</v>
      </c>
    </row>
    <row r="24" spans="1:8" x14ac:dyDescent="0.25">
      <c r="A24" s="10">
        <v>1989</v>
      </c>
      <c r="B24" s="11">
        <f t="shared" si="0"/>
        <v>3.9512238861112543</v>
      </c>
      <c r="C24" s="11">
        <v>1.4099505947230957</v>
      </c>
      <c r="D24" s="11">
        <f t="shared" si="1"/>
        <v>2.5412732913881584</v>
      </c>
      <c r="E24" s="83">
        <v>0.10760943892580019</v>
      </c>
      <c r="F24" s="11">
        <v>0.50966385246235846</v>
      </c>
      <c r="G24" s="83">
        <v>3.3395056237921585E-3</v>
      </c>
      <c r="H24" s="11">
        <v>1.9239999999999999</v>
      </c>
    </row>
    <row r="25" spans="1:8" x14ac:dyDescent="0.25">
      <c r="A25" s="10">
        <v>1990</v>
      </c>
      <c r="B25" s="11">
        <f t="shared" si="0"/>
        <v>3.7799284582833126</v>
      </c>
      <c r="C25" s="11">
        <v>1.5437768858042955</v>
      </c>
      <c r="D25" s="11">
        <f t="shared" si="1"/>
        <v>2.2361515724790171</v>
      </c>
      <c r="E25" s="83">
        <v>8.0942786377652912E-2</v>
      </c>
      <c r="F25" s="11">
        <v>0.517208786101364</v>
      </c>
      <c r="G25" s="83">
        <v>4.7175091551660726E-3</v>
      </c>
      <c r="H25" s="11">
        <v>1.6380000000000001</v>
      </c>
    </row>
    <row r="26" spans="1:8" x14ac:dyDescent="0.25">
      <c r="A26" s="12">
        <v>1991</v>
      </c>
      <c r="B26" s="13">
        <f t="shared" si="0"/>
        <v>3.6012472369978337</v>
      </c>
      <c r="C26" s="13">
        <v>1.4165164324064174</v>
      </c>
      <c r="D26" s="13">
        <f t="shared" si="1"/>
        <v>2.1847308045914162</v>
      </c>
      <c r="E26" s="84">
        <v>5.8069833608775281E-2</v>
      </c>
      <c r="F26" s="13">
        <v>0.45732304832623261</v>
      </c>
      <c r="G26" s="84">
        <v>4.1894647978445165E-3</v>
      </c>
      <c r="H26" s="13">
        <v>1.6693379226564085</v>
      </c>
    </row>
    <row r="27" spans="1:8" x14ac:dyDescent="0.25">
      <c r="A27" s="12">
        <v>1992</v>
      </c>
      <c r="B27" s="13">
        <f t="shared" si="0"/>
        <v>3.6865699071788223</v>
      </c>
      <c r="C27" s="13">
        <v>1.7666586218440292</v>
      </c>
      <c r="D27" s="13">
        <f t="shared" si="1"/>
        <v>1.919911285334793</v>
      </c>
      <c r="E27" s="84">
        <v>0.10940305803357234</v>
      </c>
      <c r="F27" s="13">
        <v>0.4206847850135722</v>
      </c>
      <c r="G27" s="84">
        <v>5.6452077510568558E-3</v>
      </c>
      <c r="H27" s="13">
        <v>1.3898234422876485</v>
      </c>
    </row>
    <row r="28" spans="1:8" x14ac:dyDescent="0.25">
      <c r="A28" s="12">
        <v>1993</v>
      </c>
      <c r="B28" s="13">
        <f t="shared" si="0"/>
        <v>3.0135468274369357</v>
      </c>
      <c r="C28" s="13">
        <v>1.2688248064398377</v>
      </c>
      <c r="D28" s="13">
        <f t="shared" si="1"/>
        <v>1.7447220209970977</v>
      </c>
      <c r="E28" s="84">
        <v>7.2664146458436357E-2</v>
      </c>
      <c r="F28" s="13">
        <v>0.53296239326650574</v>
      </c>
      <c r="G28" s="84">
        <v>3.9445928032122339E-3</v>
      </c>
      <c r="H28" s="13">
        <v>1.1390954812721557</v>
      </c>
    </row>
    <row r="29" spans="1:8" x14ac:dyDescent="0.25">
      <c r="A29" s="12">
        <v>1994</v>
      </c>
      <c r="B29" s="13">
        <f t="shared" si="0"/>
        <v>3.5558524754148135</v>
      </c>
      <c r="C29" s="13">
        <v>1.5988930897827176</v>
      </c>
      <c r="D29" s="13">
        <f t="shared" si="1"/>
        <v>1.9569593856320959</v>
      </c>
      <c r="E29" s="84">
        <v>8.6088998395919838E-2</v>
      </c>
      <c r="F29" s="13">
        <v>0.52635990880582084</v>
      </c>
      <c r="G29" s="84">
        <v>5.2900135137187027E-3</v>
      </c>
      <c r="H29" s="13">
        <v>1.3445104784303552</v>
      </c>
    </row>
    <row r="30" spans="1:8" x14ac:dyDescent="0.25">
      <c r="A30" s="12">
        <v>1995</v>
      </c>
      <c r="B30" s="13">
        <f t="shared" si="0"/>
        <v>2.7593460623296249</v>
      </c>
      <c r="C30" s="13">
        <v>0.92780906147653219</v>
      </c>
      <c r="D30" s="13">
        <f t="shared" si="1"/>
        <v>1.8315370008530929</v>
      </c>
      <c r="E30" s="84">
        <v>4.7441829226205705E-2</v>
      </c>
      <c r="F30" s="13">
        <v>0.46722544433632363</v>
      </c>
      <c r="G30" s="84">
        <v>4.6127469922005422E-3</v>
      </c>
      <c r="H30" s="13">
        <v>1.3168697272905636</v>
      </c>
    </row>
    <row r="31" spans="1:8" x14ac:dyDescent="0.25">
      <c r="A31" s="10">
        <v>1996</v>
      </c>
      <c r="B31" s="11">
        <f t="shared" si="0"/>
        <v>3.641474576657695</v>
      </c>
      <c r="C31" s="11">
        <v>1.4282615225444717</v>
      </c>
      <c r="D31" s="11">
        <f t="shared" si="1"/>
        <v>2.2132130541132233</v>
      </c>
      <c r="E31" s="83">
        <v>4.6706905106668549E-2</v>
      </c>
      <c r="F31" s="11">
        <v>0.42418588915296557</v>
      </c>
      <c r="G31" s="83">
        <v>7.5963317721486137E-3</v>
      </c>
      <c r="H31" s="11">
        <v>1.7423202598535892</v>
      </c>
    </row>
    <row r="32" spans="1:8" x14ac:dyDescent="0.25">
      <c r="A32" s="10">
        <v>1997</v>
      </c>
      <c r="B32" s="11">
        <f t="shared" si="0"/>
        <v>3.3256106569586534</v>
      </c>
      <c r="C32" s="11">
        <v>1.509739403177581</v>
      </c>
      <c r="D32" s="11">
        <f t="shared" si="1"/>
        <v>1.8158712537810724</v>
      </c>
      <c r="E32" s="83">
        <v>6.8018926496313886E-2</v>
      </c>
      <c r="F32" s="11">
        <v>0.37668575888853278</v>
      </c>
      <c r="G32" s="83">
        <v>3.4114293252037286E-3</v>
      </c>
      <c r="H32" s="11">
        <v>1.3711665683962257</v>
      </c>
    </row>
    <row r="33" spans="1:8" x14ac:dyDescent="0.25">
      <c r="A33" s="10">
        <v>1998</v>
      </c>
      <c r="B33" s="11">
        <f t="shared" si="0"/>
        <v>3.0322973337953907</v>
      </c>
      <c r="C33" s="11">
        <v>1.1781902468174492</v>
      </c>
      <c r="D33" s="11">
        <f t="shared" si="1"/>
        <v>1.8541070869779415</v>
      </c>
      <c r="E33" s="83">
        <v>5.7207029736239007E-2</v>
      </c>
      <c r="F33" s="11">
        <v>0.37226402350855192</v>
      </c>
      <c r="G33" s="83">
        <v>6.4872969596001667E-3</v>
      </c>
      <c r="H33" s="11">
        <v>1.4246360337331505</v>
      </c>
    </row>
    <row r="34" spans="1:8" x14ac:dyDescent="0.25">
      <c r="A34" s="10">
        <v>1999</v>
      </c>
      <c r="B34" s="11">
        <f t="shared" ref="B34:B39" si="2">SUM(C34,D34)</f>
        <v>2.7019222346156417</v>
      </c>
      <c r="C34" s="11">
        <v>1.2746360085214556</v>
      </c>
      <c r="D34" s="11">
        <f t="shared" ref="D34:D39" si="3">SUM(E34,F34,H34)</f>
        <v>1.4272862260941861</v>
      </c>
      <c r="E34" s="83">
        <v>4.2753688109246367E-2</v>
      </c>
      <c r="F34" s="11">
        <v>0.34859542289800344</v>
      </c>
      <c r="G34" s="83">
        <v>4.165774539465439E-3</v>
      </c>
      <c r="H34" s="11">
        <v>1.0359371150869363</v>
      </c>
    </row>
    <row r="35" spans="1:8" x14ac:dyDescent="0.25">
      <c r="A35" s="10">
        <v>2000</v>
      </c>
      <c r="B35" s="11">
        <f t="shared" si="2"/>
        <v>2.7511953848069357</v>
      </c>
      <c r="C35" s="11">
        <v>1.1895738937974754</v>
      </c>
      <c r="D35" s="11">
        <f t="shared" si="3"/>
        <v>1.5616214910094601</v>
      </c>
      <c r="E35" s="83">
        <v>4.2704759775857921E-2</v>
      </c>
      <c r="F35" s="11">
        <v>0.30940079535295673</v>
      </c>
      <c r="G35" s="83">
        <v>5.561839332825752E-3</v>
      </c>
      <c r="H35" s="11">
        <v>1.2095159358806455</v>
      </c>
    </row>
    <row r="36" spans="1:8" x14ac:dyDescent="0.25">
      <c r="A36" s="12">
        <v>2001</v>
      </c>
      <c r="B36" s="13">
        <f t="shared" si="2"/>
        <v>2.8938607202330413</v>
      </c>
      <c r="C36" s="13">
        <v>1.3259825690964224</v>
      </c>
      <c r="D36" s="13">
        <f t="shared" si="3"/>
        <v>1.5678781511366187</v>
      </c>
      <c r="E36" s="84">
        <v>3.5492785149742669E-2</v>
      </c>
      <c r="F36" s="13">
        <v>0.35021962222324221</v>
      </c>
      <c r="G36" s="84">
        <v>5.7074957031063916E-3</v>
      </c>
      <c r="H36" s="13">
        <v>1.1821657437636337</v>
      </c>
    </row>
    <row r="37" spans="1:8" x14ac:dyDescent="0.25">
      <c r="A37" s="12">
        <v>2002</v>
      </c>
      <c r="B37" s="13">
        <f t="shared" si="2"/>
        <v>2.9782452520641867</v>
      </c>
      <c r="C37" s="13">
        <v>1.255567659406515</v>
      </c>
      <c r="D37" s="13">
        <f t="shared" si="3"/>
        <v>1.7226775926576714</v>
      </c>
      <c r="E37" s="84">
        <v>2.7983405958165647E-2</v>
      </c>
      <c r="F37" s="13">
        <v>0.30124982321316707</v>
      </c>
      <c r="G37" s="84">
        <v>2.7850974710183431E-3</v>
      </c>
      <c r="H37" s="13">
        <v>1.3934443634863387</v>
      </c>
    </row>
    <row r="38" spans="1:8" x14ac:dyDescent="0.25">
      <c r="A38" s="12">
        <v>2003</v>
      </c>
      <c r="B38" s="13">
        <f t="shared" si="2"/>
        <v>2.7754275636736905</v>
      </c>
      <c r="C38" s="13">
        <v>1.2444240405034002</v>
      </c>
      <c r="D38" s="13">
        <f t="shared" si="3"/>
        <v>1.5310035231702901</v>
      </c>
      <c r="E38" s="84">
        <v>2.6170694480002574E-2</v>
      </c>
      <c r="F38" s="13">
        <v>0.3532675320047412</v>
      </c>
      <c r="G38" s="84">
        <v>7.0275860398063767E-3</v>
      </c>
      <c r="H38" s="13">
        <v>1.1515652966855463</v>
      </c>
    </row>
    <row r="39" spans="1:8" x14ac:dyDescent="0.25">
      <c r="A39" s="12">
        <v>2004</v>
      </c>
      <c r="B39" s="13">
        <f t="shared" si="2"/>
        <v>2.4706882305305755</v>
      </c>
      <c r="C39" s="13">
        <v>1.122280074074709</v>
      </c>
      <c r="D39" s="13">
        <f t="shared" si="3"/>
        <v>1.3484081564558665</v>
      </c>
      <c r="E39" s="84">
        <v>2.7004332734449098E-2</v>
      </c>
      <c r="F39" s="13">
        <v>0.38250344028527616</v>
      </c>
      <c r="G39" s="84">
        <v>5.4644673743318084E-3</v>
      </c>
      <c r="H39" s="13">
        <v>0.93890038343614124</v>
      </c>
    </row>
    <row r="40" spans="1:8" x14ac:dyDescent="0.25">
      <c r="A40" s="12">
        <v>2005</v>
      </c>
      <c r="B40" s="13">
        <f t="shared" ref="B40:B45" si="4">SUM(C40,D40)</f>
        <v>2.4690374263858139</v>
      </c>
      <c r="C40" s="13">
        <v>1.1103148635384166</v>
      </c>
      <c r="D40" s="13">
        <f t="shared" ref="D40:D45" si="5">SUM(E40,F40,H40)</f>
        <v>1.3587225628473973</v>
      </c>
      <c r="E40" s="84">
        <v>2.2527056846457144E-2</v>
      </c>
      <c r="F40" s="13">
        <v>0.41833973493446042</v>
      </c>
      <c r="G40" s="84">
        <v>2.8445618144498658E-3</v>
      </c>
      <c r="H40" s="13">
        <v>0.91785577106647975</v>
      </c>
    </row>
    <row r="41" spans="1:8" x14ac:dyDescent="0.25">
      <c r="A41" s="10">
        <v>2006</v>
      </c>
      <c r="B41" s="11">
        <f t="shared" si="4"/>
        <v>2.2457061710201849</v>
      </c>
      <c r="C41" s="11">
        <v>1.0169889663175062</v>
      </c>
      <c r="D41" s="11">
        <f t="shared" si="5"/>
        <v>1.2287172047026784</v>
      </c>
      <c r="E41" s="83">
        <v>2.6409424155326044E-2</v>
      </c>
      <c r="F41" s="11">
        <v>0.42206204122850061</v>
      </c>
      <c r="G41" s="83">
        <v>1.4089159940611207E-2</v>
      </c>
      <c r="H41" s="11">
        <v>0.78024573931885177</v>
      </c>
    </row>
    <row r="42" spans="1:8" x14ac:dyDescent="0.25">
      <c r="A42" s="10">
        <v>2007</v>
      </c>
      <c r="B42" s="11">
        <f t="shared" si="4"/>
        <v>2.3364316871702915</v>
      </c>
      <c r="C42" s="11">
        <v>1.0079605490679779</v>
      </c>
      <c r="D42" s="11">
        <f t="shared" si="5"/>
        <v>1.3284711381023135</v>
      </c>
      <c r="E42" s="83">
        <v>2.0406774416551594E-2</v>
      </c>
      <c r="F42" s="11">
        <v>0.54636805851527082</v>
      </c>
      <c r="G42" s="83">
        <v>4.3174936701234901E-3</v>
      </c>
      <c r="H42" s="11">
        <v>0.76169630517049114</v>
      </c>
    </row>
    <row r="43" spans="1:8" x14ac:dyDescent="0.25">
      <c r="A43" s="10">
        <v>2008</v>
      </c>
      <c r="B43" s="11">
        <f t="shared" si="4"/>
        <v>2.2055947429445735</v>
      </c>
      <c r="C43" s="11">
        <v>0.92386275107841098</v>
      </c>
      <c r="D43" s="11">
        <f t="shared" si="5"/>
        <v>1.2817319918661625</v>
      </c>
      <c r="E43" s="83">
        <v>1.7796140314258909E-2</v>
      </c>
      <c r="F43" s="11">
        <v>0.50914648607771018</v>
      </c>
      <c r="G43" s="83">
        <v>7.3053686244105975E-3</v>
      </c>
      <c r="H43" s="11">
        <v>0.7547893654741934</v>
      </c>
    </row>
    <row r="44" spans="1:8" x14ac:dyDescent="0.25">
      <c r="A44" s="10">
        <v>2009</v>
      </c>
      <c r="B44" s="11">
        <f t="shared" si="4"/>
        <v>1.9850725755672056</v>
      </c>
      <c r="C44" s="11">
        <v>0.73226359603361957</v>
      </c>
      <c r="D44" s="11">
        <f t="shared" si="5"/>
        <v>1.2528089795335859</v>
      </c>
      <c r="E44" s="83">
        <v>1.7781659700595732E-2</v>
      </c>
      <c r="F44" s="11">
        <v>0.40495104662765657</v>
      </c>
      <c r="G44" s="83">
        <v>5.089393127437932E-3</v>
      </c>
      <c r="H44" s="11">
        <v>0.83007627320533361</v>
      </c>
    </row>
    <row r="45" spans="1:8" x14ac:dyDescent="0.25">
      <c r="A45" s="10">
        <v>2010</v>
      </c>
      <c r="B45" s="11">
        <f t="shared" si="4"/>
        <v>2.1014887874221202</v>
      </c>
      <c r="C45" s="11">
        <v>0.78392775345904098</v>
      </c>
      <c r="D45" s="11">
        <f t="shared" si="5"/>
        <v>1.3175610339630794</v>
      </c>
      <c r="E45" s="83">
        <v>1.2954689598616821E-2</v>
      </c>
      <c r="F45" s="11">
        <v>0.42315526608824028</v>
      </c>
      <c r="G45" s="83">
        <v>2.9467496322955387E-3</v>
      </c>
      <c r="H45" s="11">
        <v>0.88145107827622227</v>
      </c>
    </row>
    <row r="46" spans="1:8" x14ac:dyDescent="0.25">
      <c r="A46" s="12">
        <v>2011</v>
      </c>
      <c r="B46" s="13">
        <f t="shared" ref="B46:B51" si="6">SUM(C46,D46)</f>
        <v>2.2609728254013119</v>
      </c>
      <c r="C46" s="13">
        <v>0.86594341346116521</v>
      </c>
      <c r="D46" s="13">
        <f t="shared" ref="D46:D51" si="7">SUM(E46,F46,H46)</f>
        <v>1.3950294119401467</v>
      </c>
      <c r="E46" s="84">
        <v>1.3243273395091328E-2</v>
      </c>
      <c r="F46" s="13">
        <v>0.33617396341557204</v>
      </c>
      <c r="G46" s="84">
        <v>3.6008138808682577E-3</v>
      </c>
      <c r="H46" s="13">
        <v>1.0456121751294833</v>
      </c>
    </row>
    <row r="47" spans="1:8" x14ac:dyDescent="0.25">
      <c r="A47" s="12">
        <v>2012</v>
      </c>
      <c r="B47" s="13">
        <f t="shared" si="6"/>
        <v>1.7802836646937368</v>
      </c>
      <c r="C47" s="13">
        <v>0.62516150378582391</v>
      </c>
      <c r="D47" s="13">
        <f t="shared" si="7"/>
        <v>1.155122160907913</v>
      </c>
      <c r="E47" s="84">
        <v>8.0853864261711556E-3</v>
      </c>
      <c r="F47" s="13">
        <v>0.2650241846330223</v>
      </c>
      <c r="G47" s="84">
        <v>3.5118202752175962E-3</v>
      </c>
      <c r="H47" s="13">
        <v>0.88201258984871955</v>
      </c>
    </row>
    <row r="48" spans="1:8" x14ac:dyDescent="0.25">
      <c r="A48" s="12">
        <v>2013</v>
      </c>
      <c r="B48" s="13">
        <f t="shared" si="6"/>
        <v>1.8322840244993113</v>
      </c>
      <c r="C48" s="13">
        <v>0.54321969829876982</v>
      </c>
      <c r="D48" s="13">
        <f t="shared" si="7"/>
        <v>1.2890643262005415</v>
      </c>
      <c r="E48" s="84">
        <v>1.2459249798266717E-2</v>
      </c>
      <c r="F48" s="13">
        <v>0.25340654290505732</v>
      </c>
      <c r="G48" s="84">
        <v>4.693217085988707E-3</v>
      </c>
      <c r="H48" s="13">
        <v>1.0231985334972173</v>
      </c>
    </row>
    <row r="49" spans="1:8" x14ac:dyDescent="0.25">
      <c r="A49" s="12">
        <v>2014</v>
      </c>
      <c r="B49" s="13">
        <f t="shared" si="6"/>
        <v>1.6104245276315661</v>
      </c>
      <c r="C49" s="13">
        <v>0.52610555038420781</v>
      </c>
      <c r="D49" s="13">
        <f t="shared" si="7"/>
        <v>1.0843189772473583</v>
      </c>
      <c r="E49" s="84">
        <v>8.1736376405993991E-3</v>
      </c>
      <c r="F49" s="13">
        <v>0.30433523376461197</v>
      </c>
      <c r="G49" s="84">
        <v>2.4557331838393646E-3</v>
      </c>
      <c r="H49" s="13">
        <v>0.77181010584214682</v>
      </c>
    </row>
    <row r="50" spans="1:8" x14ac:dyDescent="0.25">
      <c r="A50" s="14">
        <v>2015</v>
      </c>
      <c r="B50" s="15">
        <f t="shared" si="6"/>
        <v>1.6924924576660967</v>
      </c>
      <c r="C50" s="15">
        <v>0.55755496088404177</v>
      </c>
      <c r="D50" s="15">
        <f t="shared" si="7"/>
        <v>1.1349374967820549</v>
      </c>
      <c r="E50" s="85">
        <v>1.3220149223083814E-2</v>
      </c>
      <c r="F50" s="15">
        <v>0.26744025897697576</v>
      </c>
      <c r="G50" s="85">
        <v>1.8755218048062182E-3</v>
      </c>
      <c r="H50" s="15">
        <v>0.85427708858199525</v>
      </c>
    </row>
    <row r="51" spans="1:8" x14ac:dyDescent="0.25">
      <c r="A51" s="16">
        <v>2016</v>
      </c>
      <c r="B51" s="17">
        <f t="shared" si="6"/>
        <v>1.9323936285969974</v>
      </c>
      <c r="C51" s="17">
        <v>0.66041805018365918</v>
      </c>
      <c r="D51" s="17">
        <f t="shared" si="7"/>
        <v>1.2719755784133382</v>
      </c>
      <c r="E51" s="86">
        <v>4.7938009022265434E-3</v>
      </c>
      <c r="F51" s="17">
        <v>0.24245823692642063</v>
      </c>
      <c r="G51" s="86" t="s">
        <v>9</v>
      </c>
      <c r="H51" s="17">
        <v>1.0247235405846911</v>
      </c>
    </row>
    <row r="52" spans="1:8" x14ac:dyDescent="0.25">
      <c r="A52" s="18">
        <v>2017</v>
      </c>
      <c r="B52" s="19">
        <f>SUM(C52,D52)</f>
        <v>1.5644447895599041</v>
      </c>
      <c r="C52" s="19">
        <v>0.68327103393501043</v>
      </c>
      <c r="D52" s="19">
        <f>SUM(E52,F52,H52)</f>
        <v>0.88117375562489364</v>
      </c>
      <c r="E52" s="87">
        <v>4.9566844224180791E-3</v>
      </c>
      <c r="F52" s="19">
        <v>0.22850793028077723</v>
      </c>
      <c r="G52" s="87" t="s">
        <v>9</v>
      </c>
      <c r="H52" s="19">
        <v>0.64770914092169829</v>
      </c>
    </row>
    <row r="53" spans="1:8" x14ac:dyDescent="0.25">
      <c r="A53" s="18">
        <v>2018</v>
      </c>
      <c r="B53" s="19">
        <f>SUM(C53,D53)</f>
        <v>1.5566868074548301</v>
      </c>
      <c r="C53" s="19">
        <v>0.60341042726092375</v>
      </c>
      <c r="D53" s="19">
        <f>SUM(E53,F53,H53)</f>
        <v>0.95327638019390637</v>
      </c>
      <c r="E53" s="87">
        <v>4.529339180536762E-3</v>
      </c>
      <c r="F53" s="19">
        <v>0.21664969823852184</v>
      </c>
      <c r="G53" s="87" t="s">
        <v>9</v>
      </c>
      <c r="H53" s="19">
        <v>0.73209734277484773</v>
      </c>
    </row>
    <row r="54" spans="1:8" x14ac:dyDescent="0.25">
      <c r="A54" s="18">
        <v>2019</v>
      </c>
      <c r="B54" s="19">
        <f>SUM(C54,D54)</f>
        <v>1.6596437653440255</v>
      </c>
      <c r="C54" s="19">
        <v>0.56067540313858799</v>
      </c>
      <c r="D54" s="19">
        <f t="shared" ref="D54:D56" si="8">SUM(E54,F54,H54)</f>
        <v>1.0989683622054376</v>
      </c>
      <c r="E54" s="87">
        <v>4.0290466625638767E-3</v>
      </c>
      <c r="F54" s="19">
        <v>0.223639060788135</v>
      </c>
      <c r="G54" s="87" t="s">
        <v>9</v>
      </c>
      <c r="H54" s="19">
        <v>0.87130025475473871</v>
      </c>
    </row>
    <row r="55" spans="1:8" x14ac:dyDescent="0.25">
      <c r="A55" s="16">
        <v>2020</v>
      </c>
      <c r="B55" s="17">
        <f t="shared" ref="B55:B56" si="9">SUM(C55,D55)</f>
        <v>1.5914606981689294</v>
      </c>
      <c r="C55" s="40">
        <v>0.58383874442397132</v>
      </c>
      <c r="D55" s="17">
        <f t="shared" si="8"/>
        <v>1.0076219537449582</v>
      </c>
      <c r="E55" s="104">
        <v>8.3867762952724665E-3</v>
      </c>
      <c r="F55" s="17">
        <v>0.21869118953997319</v>
      </c>
      <c r="G55" s="86" t="s">
        <v>9</v>
      </c>
      <c r="H55" s="41">
        <v>0.78054398790971258</v>
      </c>
    </row>
    <row r="56" spans="1:8" ht="13.8" thickBot="1" x14ac:dyDescent="0.3">
      <c r="A56" s="93">
        <v>2021</v>
      </c>
      <c r="B56" s="95">
        <f t="shared" si="9"/>
        <v>1.2822315377694449</v>
      </c>
      <c r="C56" s="94">
        <v>0.49959908558828586</v>
      </c>
      <c r="D56" s="95">
        <f t="shared" si="8"/>
        <v>0.78263245218115896</v>
      </c>
      <c r="E56" s="105">
        <v>9.0007026438252025E-3</v>
      </c>
      <c r="F56" s="92">
        <v>0.13491107931061669</v>
      </c>
      <c r="G56" s="105" t="s">
        <v>9</v>
      </c>
      <c r="H56" s="92">
        <v>0.63872067022671708</v>
      </c>
    </row>
    <row r="57" spans="1:8" ht="15" customHeight="1" thickTop="1" x14ac:dyDescent="0.25">
      <c r="A57" s="5" t="s">
        <v>12</v>
      </c>
    </row>
    <row r="58" spans="1:8" x14ac:dyDescent="0.25">
      <c r="A58" s="5"/>
    </row>
    <row r="59" spans="1:8" ht="15" customHeight="1" x14ac:dyDescent="0.25">
      <c r="A59" s="5" t="s">
        <v>31</v>
      </c>
    </row>
    <row r="60" spans="1:8" x14ac:dyDescent="0.25">
      <c r="A60" s="5"/>
    </row>
    <row r="61" spans="1:8" x14ac:dyDescent="0.25">
      <c r="A61" s="5"/>
    </row>
    <row r="62" spans="1:8" x14ac:dyDescent="0.25">
      <c r="A62" s="5"/>
    </row>
    <row r="63" spans="1:8" x14ac:dyDescent="0.25">
      <c r="A63" s="5"/>
    </row>
    <row r="64" spans="1:8" x14ac:dyDescent="0.25">
      <c r="A64" s="5"/>
    </row>
    <row r="65" spans="1:1" x14ac:dyDescent="0.25">
      <c r="A65" s="5"/>
    </row>
    <row r="66" spans="1:1" x14ac:dyDescent="0.25">
      <c r="A66" s="5"/>
    </row>
    <row r="67" spans="1:1" x14ac:dyDescent="0.25">
      <c r="A67" s="5"/>
    </row>
  </sheetData>
  <phoneticPr fontId="4" type="noConversion"/>
  <printOptions horizontalCentered="1" verticalCentered="1"/>
  <pageMargins left="0.5" right="0.5" top="0.57999999999999996" bottom="0.52" header="0.5" footer="0.5"/>
  <pageSetup scale="96"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T68"/>
  <sheetViews>
    <sheetView workbookViewId="0">
      <pane ySplit="3" topLeftCell="A4"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5" ht="13.8" thickBot="1" x14ac:dyDescent="0.3">
      <c r="A1" s="4" t="s">
        <v>66</v>
      </c>
      <c r="B1" s="4"/>
      <c r="C1" s="4"/>
      <c r="D1" s="4"/>
    </row>
    <row r="2" spans="1:5" ht="20.25" customHeight="1" thickTop="1" x14ac:dyDescent="0.25">
      <c r="A2" s="46" t="s">
        <v>3</v>
      </c>
      <c r="B2" s="73" t="s">
        <v>2</v>
      </c>
      <c r="C2" s="36" t="s">
        <v>0</v>
      </c>
      <c r="D2" s="67" t="s">
        <v>17</v>
      </c>
      <c r="E2" s="108"/>
    </row>
    <row r="3" spans="1:5" x14ac:dyDescent="0.25">
      <c r="A3" s="9"/>
      <c r="B3" s="50" t="s">
        <v>14</v>
      </c>
      <c r="C3" s="45"/>
      <c r="D3" s="45"/>
      <c r="E3" s="108"/>
    </row>
    <row r="4" spans="1:5" x14ac:dyDescent="0.25">
      <c r="A4" s="10">
        <v>1970</v>
      </c>
      <c r="B4" s="11">
        <f t="shared" ref="B4:B32" si="0">SUM(C4,D4)</f>
        <v>0.16795739617267816</v>
      </c>
      <c r="C4" s="11" t="s">
        <v>9</v>
      </c>
      <c r="D4" s="11">
        <v>0.16795739617267816</v>
      </c>
    </row>
    <row r="5" spans="1:5" x14ac:dyDescent="0.25">
      <c r="A5" s="12">
        <v>1971</v>
      </c>
      <c r="B5" s="13">
        <f t="shared" si="0"/>
        <v>0.17242043522856965</v>
      </c>
      <c r="C5" s="13" t="s">
        <v>9</v>
      </c>
      <c r="D5" s="13">
        <v>0.17242043522856965</v>
      </c>
    </row>
    <row r="6" spans="1:5" x14ac:dyDescent="0.25">
      <c r="A6" s="12">
        <v>1972</v>
      </c>
      <c r="B6" s="13">
        <f t="shared" si="0"/>
        <v>0.12756317414338531</v>
      </c>
      <c r="C6" s="13" t="s">
        <v>9</v>
      </c>
      <c r="D6" s="13">
        <v>0.12756317414338531</v>
      </c>
    </row>
    <row r="7" spans="1:5" x14ac:dyDescent="0.25">
      <c r="A7" s="12">
        <v>1973</v>
      </c>
      <c r="B7" s="13">
        <f t="shared" si="0"/>
        <v>0.108018064357814</v>
      </c>
      <c r="C7" s="13" t="s">
        <v>9</v>
      </c>
      <c r="D7" s="13">
        <v>0.108018064357814</v>
      </c>
    </row>
    <row r="8" spans="1:5" x14ac:dyDescent="0.25">
      <c r="A8" s="12">
        <v>1974</v>
      </c>
      <c r="B8" s="13">
        <f t="shared" si="0"/>
        <v>9.9179814265807506E-2</v>
      </c>
      <c r="C8" s="13" t="s">
        <v>9</v>
      </c>
      <c r="D8" s="13">
        <v>9.9179814265807506E-2</v>
      </c>
    </row>
    <row r="9" spans="1:5" x14ac:dyDescent="0.25">
      <c r="A9" s="12">
        <v>1975</v>
      </c>
      <c r="B9" s="13">
        <f t="shared" si="0"/>
        <v>9.8595657790557137E-2</v>
      </c>
      <c r="C9" s="13" t="s">
        <v>9</v>
      </c>
      <c r="D9" s="13">
        <v>9.8595657790557137E-2</v>
      </c>
    </row>
    <row r="10" spans="1:5" x14ac:dyDescent="0.25">
      <c r="A10" s="10">
        <v>1976</v>
      </c>
      <c r="B10" s="11">
        <f t="shared" si="0"/>
        <v>0.13484073657898962</v>
      </c>
      <c r="C10" s="11" t="s">
        <v>9</v>
      </c>
      <c r="D10" s="11">
        <v>0.13484073657898962</v>
      </c>
    </row>
    <row r="11" spans="1:5" x14ac:dyDescent="0.25">
      <c r="A11" s="10">
        <v>1977</v>
      </c>
      <c r="B11" s="11">
        <f t="shared" si="0"/>
        <v>0.13778213667878986</v>
      </c>
      <c r="C11" s="11" t="s">
        <v>9</v>
      </c>
      <c r="D11" s="11">
        <v>0.13778213667878986</v>
      </c>
    </row>
    <row r="12" spans="1:5" x14ac:dyDescent="0.25">
      <c r="A12" s="10">
        <v>1978</v>
      </c>
      <c r="B12" s="11">
        <f t="shared" si="0"/>
        <v>0.10802614731450907</v>
      </c>
      <c r="C12" s="11" t="s">
        <v>9</v>
      </c>
      <c r="D12" s="11">
        <v>0.10802614731450907</v>
      </c>
    </row>
    <row r="13" spans="1:5" x14ac:dyDescent="0.25">
      <c r="A13" s="10">
        <v>1979</v>
      </c>
      <c r="B13" s="11">
        <f t="shared" si="0"/>
        <v>8.071360334140544E-2</v>
      </c>
      <c r="C13" s="11" t="s">
        <v>9</v>
      </c>
      <c r="D13" s="11">
        <v>8.071360334140544E-2</v>
      </c>
    </row>
    <row r="14" spans="1:5" x14ac:dyDescent="0.25">
      <c r="A14" s="10">
        <v>1980</v>
      </c>
      <c r="B14" s="11">
        <f t="shared" si="0"/>
        <v>8.483879750226149E-2</v>
      </c>
      <c r="C14" s="11" t="s">
        <v>9</v>
      </c>
      <c r="D14" s="11">
        <v>8.483879750226149E-2</v>
      </c>
    </row>
    <row r="15" spans="1:5" x14ac:dyDescent="0.25">
      <c r="A15" s="12">
        <v>1981</v>
      </c>
      <c r="B15" s="13">
        <f t="shared" si="0"/>
        <v>8.4925597697050853E-2</v>
      </c>
      <c r="C15" s="13" t="s">
        <v>9</v>
      </c>
      <c r="D15" s="13">
        <v>8.4925597697050853E-2</v>
      </c>
    </row>
    <row r="16" spans="1:5" x14ac:dyDescent="0.25">
      <c r="A16" s="12">
        <v>1982</v>
      </c>
      <c r="B16" s="13">
        <f t="shared" si="0"/>
        <v>6.8737402449739027E-2</v>
      </c>
      <c r="C16" s="13" t="s">
        <v>9</v>
      </c>
      <c r="D16" s="13">
        <v>6.8737402449739027E-2</v>
      </c>
    </row>
    <row r="17" spans="1:4" x14ac:dyDescent="0.25">
      <c r="A17" s="12">
        <v>1983</v>
      </c>
      <c r="B17" s="13">
        <f t="shared" si="0"/>
        <v>7.8422753054752992E-2</v>
      </c>
      <c r="C17" s="13" t="s">
        <v>9</v>
      </c>
      <c r="D17" s="13">
        <v>7.8422753054752992E-2</v>
      </c>
    </row>
    <row r="18" spans="1:4" x14ac:dyDescent="0.25">
      <c r="A18" s="12">
        <v>1984</v>
      </c>
      <c r="B18" s="13">
        <f t="shared" si="0"/>
        <v>5.8642340954863176E-2</v>
      </c>
      <c r="C18" s="13" t="s">
        <v>9</v>
      </c>
      <c r="D18" s="13">
        <v>5.8642340954863176E-2</v>
      </c>
    </row>
    <row r="19" spans="1:4" x14ac:dyDescent="0.25">
      <c r="A19" s="12">
        <v>1985</v>
      </c>
      <c r="B19" s="13">
        <f t="shared" si="0"/>
        <v>0.10303355614636887</v>
      </c>
      <c r="C19" s="13" t="s">
        <v>9</v>
      </c>
      <c r="D19" s="13">
        <v>0.10303355614636887</v>
      </c>
    </row>
    <row r="20" spans="1:4" x14ac:dyDescent="0.25">
      <c r="A20" s="10">
        <v>1986</v>
      </c>
      <c r="B20" s="11">
        <f t="shared" si="0"/>
        <v>9.5989628133687374E-2</v>
      </c>
      <c r="C20" s="11" t="s">
        <v>9</v>
      </c>
      <c r="D20" s="11">
        <v>9.5989628133687374E-2</v>
      </c>
    </row>
    <row r="21" spans="1:4" x14ac:dyDescent="0.25">
      <c r="A21" s="10">
        <v>1987</v>
      </c>
      <c r="B21" s="11">
        <f t="shared" si="0"/>
        <v>7.6110772474917987E-2</v>
      </c>
      <c r="C21" s="11" t="s">
        <v>9</v>
      </c>
      <c r="D21" s="11">
        <v>7.6110772474917987E-2</v>
      </c>
    </row>
    <row r="22" spans="1:4" x14ac:dyDescent="0.25">
      <c r="A22" s="10">
        <v>1988</v>
      </c>
      <c r="B22" s="11">
        <f t="shared" si="0"/>
        <v>0.1240179413193155</v>
      </c>
      <c r="C22" s="11" t="s">
        <v>9</v>
      </c>
      <c r="D22" s="11">
        <v>0.1240179413193155</v>
      </c>
    </row>
    <row r="23" spans="1:4" x14ac:dyDescent="0.25">
      <c r="A23" s="10">
        <v>1989</v>
      </c>
      <c r="B23" s="11">
        <f t="shared" si="0"/>
        <v>0.22816341925134537</v>
      </c>
      <c r="C23" s="11" t="s">
        <v>9</v>
      </c>
      <c r="D23" s="11">
        <v>0.22816341925134537</v>
      </c>
    </row>
    <row r="24" spans="1:4" x14ac:dyDescent="0.25">
      <c r="A24" s="10">
        <v>1990</v>
      </c>
      <c r="B24" s="11">
        <f t="shared" si="0"/>
        <v>0.21069754435604499</v>
      </c>
      <c r="C24" s="11" t="s">
        <v>9</v>
      </c>
      <c r="D24" s="11">
        <v>0.21069754435604499</v>
      </c>
    </row>
    <row r="25" spans="1:4" x14ac:dyDescent="0.25">
      <c r="A25" s="12">
        <v>1991</v>
      </c>
      <c r="B25" s="13">
        <f t="shared" si="0"/>
        <v>0.19966326579453872</v>
      </c>
      <c r="C25" s="13" t="s">
        <v>9</v>
      </c>
      <c r="D25" s="13">
        <v>0.19966326579453872</v>
      </c>
    </row>
    <row r="26" spans="1:4" x14ac:dyDescent="0.25">
      <c r="A26" s="12">
        <v>1992</v>
      </c>
      <c r="B26" s="13">
        <f t="shared" si="0"/>
        <v>0.33182397069063996</v>
      </c>
      <c r="C26" s="13">
        <v>4.128564493915779E-2</v>
      </c>
      <c r="D26" s="13">
        <v>0.29053832575148214</v>
      </c>
    </row>
    <row r="27" spans="1:4" x14ac:dyDescent="0.25">
      <c r="A27" s="12">
        <v>1993</v>
      </c>
      <c r="B27" s="13">
        <f t="shared" si="0"/>
        <v>0.3539714346660775</v>
      </c>
      <c r="C27" s="13">
        <v>5.6564967773914052E-2</v>
      </c>
      <c r="D27" s="13">
        <v>0.29740646689216343</v>
      </c>
    </row>
    <row r="28" spans="1:4" x14ac:dyDescent="0.25">
      <c r="A28" s="12">
        <v>1994</v>
      </c>
      <c r="B28" s="13">
        <f t="shared" si="0"/>
        <v>0.38998692620889897</v>
      </c>
      <c r="C28" s="13">
        <v>7.5645911860945353E-2</v>
      </c>
      <c r="D28" s="13">
        <v>0.31434101434795358</v>
      </c>
    </row>
    <row r="29" spans="1:4" x14ac:dyDescent="0.25">
      <c r="A29" s="12">
        <v>1995</v>
      </c>
      <c r="B29" s="13">
        <f t="shared" si="0"/>
        <v>0.3774852318584862</v>
      </c>
      <c r="C29" s="13">
        <v>5.0353820197931394E-2</v>
      </c>
      <c r="D29" s="13">
        <v>0.32713141166055482</v>
      </c>
    </row>
    <row r="30" spans="1:4" x14ac:dyDescent="0.25">
      <c r="A30" s="10">
        <v>1996</v>
      </c>
      <c r="B30" s="11">
        <f t="shared" si="0"/>
        <v>0.38519206524593763</v>
      </c>
      <c r="C30" s="11">
        <v>4.5388975256520088E-2</v>
      </c>
      <c r="D30" s="11">
        <v>0.33980308998941755</v>
      </c>
    </row>
    <row r="31" spans="1:4" x14ac:dyDescent="0.25">
      <c r="A31" s="10">
        <v>1997</v>
      </c>
      <c r="B31" s="11">
        <f t="shared" si="0"/>
        <v>0.37814826021299908</v>
      </c>
      <c r="C31" s="11">
        <v>4.9015486420531162E-2</v>
      </c>
      <c r="D31" s="11">
        <v>0.32913277379246791</v>
      </c>
    </row>
    <row r="32" spans="1:4" x14ac:dyDescent="0.25">
      <c r="A32" s="10">
        <v>1998</v>
      </c>
      <c r="B32" s="11">
        <f t="shared" si="0"/>
        <v>0.4218919310634065</v>
      </c>
      <c r="C32" s="11">
        <v>3.7537896486970999E-2</v>
      </c>
      <c r="D32" s="11">
        <v>0.38435403457643552</v>
      </c>
    </row>
    <row r="33" spans="1:4" x14ac:dyDescent="0.25">
      <c r="A33" s="10">
        <v>1999</v>
      </c>
      <c r="B33" s="11">
        <f t="shared" ref="B33:B38" si="1">SUM(C33,D33)</f>
        <v>0.38978747011816817</v>
      </c>
      <c r="C33" s="11">
        <v>4.8094705531785381E-2</v>
      </c>
      <c r="D33" s="11">
        <v>0.34169276458638276</v>
      </c>
    </row>
    <row r="34" spans="1:4" x14ac:dyDescent="0.25">
      <c r="A34" s="10">
        <v>2000</v>
      </c>
      <c r="B34" s="11">
        <f t="shared" si="1"/>
        <v>0.44159471857858507</v>
      </c>
      <c r="C34" s="11">
        <v>5.5577324133718145E-2</v>
      </c>
      <c r="D34" s="11">
        <v>0.38601739444486693</v>
      </c>
    </row>
    <row r="35" spans="1:4" x14ac:dyDescent="0.25">
      <c r="A35" s="12">
        <v>2001</v>
      </c>
      <c r="B35" s="13">
        <f t="shared" si="1"/>
        <v>0.49372420381262994</v>
      </c>
      <c r="C35" s="13">
        <v>6.2318618622077285E-2</v>
      </c>
      <c r="D35" s="13">
        <v>0.43140558519055267</v>
      </c>
    </row>
    <row r="36" spans="1:4" x14ac:dyDescent="0.25">
      <c r="A36" s="12">
        <v>2002</v>
      </c>
      <c r="B36" s="13">
        <f t="shared" si="1"/>
        <v>0.39731246814421117</v>
      </c>
      <c r="C36" s="13">
        <v>5.920926625218742E-2</v>
      </c>
      <c r="D36" s="13">
        <v>0.33810320189202375</v>
      </c>
    </row>
    <row r="37" spans="1:4" x14ac:dyDescent="0.25">
      <c r="A37" s="12">
        <v>2003</v>
      </c>
      <c r="B37" s="13">
        <f t="shared" si="1"/>
        <v>0.56547851482632372</v>
      </c>
      <c r="C37" s="13">
        <v>0.14393287236755137</v>
      </c>
      <c r="D37" s="13">
        <v>0.4215456424587723</v>
      </c>
    </row>
    <row r="38" spans="1:4" x14ac:dyDescent="0.25">
      <c r="A38" s="12">
        <v>2004</v>
      </c>
      <c r="B38" s="13">
        <f t="shared" si="1"/>
        <v>0.49241281100310758</v>
      </c>
      <c r="C38" s="13">
        <v>0.12664023945456737</v>
      </c>
      <c r="D38" s="13">
        <v>0.3657725715485402</v>
      </c>
    </row>
    <row r="39" spans="1:4" x14ac:dyDescent="0.25">
      <c r="A39" s="12">
        <v>2005</v>
      </c>
      <c r="B39" s="13">
        <f t="shared" ref="B39:B44" si="2">SUM(C39,D39)</f>
        <v>0.52858436637572948</v>
      </c>
      <c r="C39" s="13">
        <v>9.7635773349087851E-2</v>
      </c>
      <c r="D39" s="13">
        <v>0.43094859302664168</v>
      </c>
    </row>
    <row r="40" spans="1:4" x14ac:dyDescent="0.25">
      <c r="A40" s="10">
        <v>2006</v>
      </c>
      <c r="B40" s="11">
        <f t="shared" si="2"/>
        <v>0.66180004399968628</v>
      </c>
      <c r="C40" s="11">
        <v>0.24952613421107134</v>
      </c>
      <c r="D40" s="11">
        <v>0.41227390978861489</v>
      </c>
    </row>
    <row r="41" spans="1:4" x14ac:dyDescent="0.25">
      <c r="A41" s="10">
        <v>2007</v>
      </c>
      <c r="B41" s="11">
        <f t="shared" si="2"/>
        <v>0.61533323944023544</v>
      </c>
      <c r="C41" s="11">
        <v>0.18138636585961893</v>
      </c>
      <c r="D41" s="11">
        <v>0.43394687358061651</v>
      </c>
    </row>
    <row r="42" spans="1:4" x14ac:dyDescent="0.25">
      <c r="A42" s="10">
        <v>2008</v>
      </c>
      <c r="B42" s="11">
        <f t="shared" si="2"/>
        <v>0.51397276850403117</v>
      </c>
      <c r="C42" s="11">
        <v>0.15486502718436962</v>
      </c>
      <c r="D42" s="11">
        <v>0.3591077413196615</v>
      </c>
    </row>
    <row r="43" spans="1:4" x14ac:dyDescent="0.25">
      <c r="A43" s="10">
        <v>2009</v>
      </c>
      <c r="B43" s="11">
        <f t="shared" si="2"/>
        <v>0.60077235387361172</v>
      </c>
      <c r="C43" s="11">
        <v>0.26671386239765238</v>
      </c>
      <c r="D43" s="11">
        <v>0.33405849147595934</v>
      </c>
    </row>
    <row r="44" spans="1:4" ht="13.2" customHeight="1" x14ac:dyDescent="0.25">
      <c r="A44" s="10">
        <v>2010</v>
      </c>
      <c r="B44" s="11">
        <f t="shared" si="2"/>
        <v>0.58825745458357193</v>
      </c>
      <c r="C44" s="11">
        <v>0.20387188218784361</v>
      </c>
      <c r="D44" s="11">
        <v>0.38438557239572835</v>
      </c>
    </row>
    <row r="45" spans="1:4" ht="13.2" customHeight="1" x14ac:dyDescent="0.25">
      <c r="A45" s="12">
        <v>2011</v>
      </c>
      <c r="B45" s="13">
        <f t="shared" ref="B45:B50" si="3">SUM(C45,D45)</f>
        <v>0.68920333763827135</v>
      </c>
      <c r="C45" s="13">
        <v>0.31439505042559424</v>
      </c>
      <c r="D45" s="13">
        <v>0.37480828721267706</v>
      </c>
    </row>
    <row r="46" spans="1:4" ht="13.2" customHeight="1" x14ac:dyDescent="0.25">
      <c r="A46" s="12">
        <v>2012</v>
      </c>
      <c r="B46" s="13">
        <f t="shared" si="3"/>
        <v>0.7277368268456208</v>
      </c>
      <c r="C46" s="13">
        <v>0.32402654306527734</v>
      </c>
      <c r="D46" s="13">
        <v>0.40371028378034352</v>
      </c>
    </row>
    <row r="47" spans="1:4" ht="13.2" customHeight="1" x14ac:dyDescent="0.25">
      <c r="A47" s="12">
        <v>2013</v>
      </c>
      <c r="B47" s="13">
        <f t="shared" si="3"/>
        <v>0.75944120845563567</v>
      </c>
      <c r="C47" s="13">
        <v>0.37818066737468559</v>
      </c>
      <c r="D47" s="13">
        <v>0.38126054108095014</v>
      </c>
    </row>
    <row r="48" spans="1:4" ht="13.2" customHeight="1" x14ac:dyDescent="0.25">
      <c r="A48" s="12">
        <v>2014</v>
      </c>
      <c r="B48" s="13">
        <f t="shared" si="3"/>
        <v>1.2716724679594371</v>
      </c>
      <c r="C48" s="13">
        <v>0.7364854373757197</v>
      </c>
      <c r="D48" s="13">
        <v>0.5351870305837173</v>
      </c>
    </row>
    <row r="49" spans="1:4" ht="13.2" customHeight="1" x14ac:dyDescent="0.25">
      <c r="A49" s="14">
        <v>2015</v>
      </c>
      <c r="B49" s="15">
        <f t="shared" si="3"/>
        <v>1.4920348843130475</v>
      </c>
      <c r="C49" s="15">
        <v>0.90646976798003276</v>
      </c>
      <c r="D49" s="15">
        <v>0.58556511633301467</v>
      </c>
    </row>
    <row r="50" spans="1:4" ht="13.2" customHeight="1" x14ac:dyDescent="0.25">
      <c r="A50" s="16">
        <v>2016</v>
      </c>
      <c r="B50" s="17">
        <f t="shared" si="3"/>
        <v>1.2239043329460544</v>
      </c>
      <c r="C50" s="17">
        <v>0.77613853253788723</v>
      </c>
      <c r="D50" s="17">
        <v>0.44776580040816716</v>
      </c>
    </row>
    <row r="51" spans="1:4" ht="13.2" customHeight="1" x14ac:dyDescent="0.25">
      <c r="A51" s="18">
        <v>2017</v>
      </c>
      <c r="B51" s="19">
        <f>SUM(C51,D51)</f>
        <v>1.2897091581746192</v>
      </c>
      <c r="C51" s="19">
        <v>0.87543169074693961</v>
      </c>
      <c r="D51" s="19">
        <v>0.41427746742767957</v>
      </c>
    </row>
    <row r="52" spans="1:4" ht="13.2" customHeight="1" x14ac:dyDescent="0.25">
      <c r="A52" s="18">
        <v>2018</v>
      </c>
      <c r="B52" s="19">
        <f>SUM(C52,D52)</f>
        <v>1.2197097411453055</v>
      </c>
      <c r="C52" s="19">
        <v>0.81205391078546674</v>
      </c>
      <c r="D52" s="19">
        <v>0.40765583035983877</v>
      </c>
    </row>
    <row r="53" spans="1:4" ht="13.2" customHeight="1" x14ac:dyDescent="0.25">
      <c r="A53" s="18">
        <v>2019</v>
      </c>
      <c r="B53" s="19">
        <f>SUM(C53,D53)</f>
        <v>1.343178373207806</v>
      </c>
      <c r="C53" s="19">
        <v>0.8682024242283084</v>
      </c>
      <c r="D53" s="19">
        <v>0.47497594897949746</v>
      </c>
    </row>
    <row r="54" spans="1:4" ht="13.2" customHeight="1" x14ac:dyDescent="0.25">
      <c r="A54" s="18">
        <v>2020</v>
      </c>
      <c r="B54" s="19">
        <f t="shared" ref="B54:B55" si="4">SUM(C54,D54)</f>
        <v>1.447977414012608</v>
      </c>
      <c r="C54" s="19">
        <v>0.97140990549688333</v>
      </c>
      <c r="D54" s="19">
        <v>0.47656750851572466</v>
      </c>
    </row>
    <row r="55" spans="1:4" ht="13.8" thickBot="1" x14ac:dyDescent="0.3">
      <c r="A55" s="93">
        <v>2021</v>
      </c>
      <c r="B55" s="95">
        <f t="shared" si="4"/>
        <v>1.3312280049854017</v>
      </c>
      <c r="C55" s="95">
        <v>0.91681667563722613</v>
      </c>
      <c r="D55" s="95">
        <v>0.41441132934817554</v>
      </c>
    </row>
    <row r="56" spans="1:4" ht="15" customHeight="1" thickTop="1" x14ac:dyDescent="0.25">
      <c r="A56" s="5" t="s">
        <v>12</v>
      </c>
    </row>
    <row r="57" spans="1:4" x14ac:dyDescent="0.25">
      <c r="A57" s="5"/>
    </row>
    <row r="58" spans="1:4" ht="15" customHeight="1" x14ac:dyDescent="0.25">
      <c r="A58" s="5" t="s">
        <v>21</v>
      </c>
    </row>
    <row r="59" spans="1:4" x14ac:dyDescent="0.25">
      <c r="A59" s="5"/>
    </row>
    <row r="60" spans="1:4" ht="15" customHeight="1" x14ac:dyDescent="0.25">
      <c r="A60" s="5" t="s">
        <v>31</v>
      </c>
    </row>
    <row r="61" spans="1:4" x14ac:dyDescent="0.25">
      <c r="A61" s="5"/>
    </row>
    <row r="62" spans="1:4" x14ac:dyDescent="0.25">
      <c r="A62" s="5"/>
    </row>
    <row r="63" spans="1:4" x14ac:dyDescent="0.25">
      <c r="A63" s="5"/>
    </row>
    <row r="64" spans="1:4" x14ac:dyDescent="0.25">
      <c r="A64" s="5"/>
    </row>
    <row r="65" spans="1:1" x14ac:dyDescent="0.25">
      <c r="A65" s="5"/>
    </row>
    <row r="66" spans="1:1" x14ac:dyDescent="0.25">
      <c r="A66" s="5"/>
    </row>
    <row r="67" spans="1:1" x14ac:dyDescent="0.25">
      <c r="A67" s="5"/>
    </row>
    <row r="68" spans="1:1" x14ac:dyDescent="0.25">
      <c r="A68" s="5"/>
    </row>
  </sheetData>
  <phoneticPr fontId="4" type="noConversion"/>
  <printOptions horizontalCentered="1" verticalCentered="1"/>
  <pageMargins left="0.5" right="0.5" top="0.57999999999999996" bottom="0.52" header="0.5" footer="0.5"/>
  <pageSetup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T63"/>
  <sheetViews>
    <sheetView workbookViewId="0">
      <pane ySplit="3" topLeftCell="A4"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5" ht="13.8" thickBot="1" x14ac:dyDescent="0.3">
      <c r="A1" s="4" t="s">
        <v>67</v>
      </c>
      <c r="B1" s="4"/>
      <c r="C1" s="4"/>
      <c r="D1" s="4"/>
    </row>
    <row r="2" spans="1:5" ht="20.25" customHeight="1" thickTop="1" x14ac:dyDescent="0.25">
      <c r="A2" s="46" t="s">
        <v>3</v>
      </c>
      <c r="B2" s="73" t="s">
        <v>2</v>
      </c>
      <c r="C2" s="48" t="s">
        <v>0</v>
      </c>
      <c r="D2" s="75" t="s">
        <v>17</v>
      </c>
      <c r="E2" s="108"/>
    </row>
    <row r="3" spans="1:5" x14ac:dyDescent="0.25">
      <c r="A3" s="9"/>
      <c r="B3" s="50" t="s">
        <v>14</v>
      </c>
      <c r="C3" s="51"/>
      <c r="D3" s="51"/>
      <c r="E3" s="108"/>
    </row>
    <row r="4" spans="1:5" x14ac:dyDescent="0.25">
      <c r="A4" s="10">
        <v>1970</v>
      </c>
      <c r="B4" s="11">
        <f>SUM(C4,D4)</f>
        <v>2.9130366931314984</v>
      </c>
      <c r="C4" s="11">
        <v>1.7341942531650507</v>
      </c>
      <c r="D4" s="11">
        <v>1.1788424399664477</v>
      </c>
    </row>
    <row r="5" spans="1:5" x14ac:dyDescent="0.25">
      <c r="A5" s="12">
        <v>1971</v>
      </c>
      <c r="B5" s="13">
        <f t="shared" ref="B5:B32" si="0">SUM(C5,D5)</f>
        <v>3.1019931523011062</v>
      </c>
      <c r="C5" s="13">
        <v>1.8303870250071028</v>
      </c>
      <c r="D5" s="13">
        <v>1.2716061272940031</v>
      </c>
    </row>
    <row r="6" spans="1:5" x14ac:dyDescent="0.25">
      <c r="A6" s="12">
        <v>1972</v>
      </c>
      <c r="B6" s="13">
        <f t="shared" si="0"/>
        <v>2.8423457331249766</v>
      </c>
      <c r="C6" s="13">
        <v>1.6665396196211459</v>
      </c>
      <c r="D6" s="13">
        <v>1.1758061135038305</v>
      </c>
    </row>
    <row r="7" spans="1:5" x14ac:dyDescent="0.25">
      <c r="A7" s="12">
        <v>1973</v>
      </c>
      <c r="B7" s="13">
        <f t="shared" si="0"/>
        <v>2.6790933844244464</v>
      </c>
      <c r="C7" s="13">
        <v>1.580395358384967</v>
      </c>
      <c r="D7" s="13">
        <v>1.0986980260394794</v>
      </c>
    </row>
    <row r="8" spans="1:5" x14ac:dyDescent="0.25">
      <c r="A8" s="12">
        <v>1974</v>
      </c>
      <c r="B8" s="13">
        <f t="shared" si="0"/>
        <v>2.8869368821719492</v>
      </c>
      <c r="C8" s="13">
        <v>1.826947356607779</v>
      </c>
      <c r="D8" s="13">
        <v>1.05998952556417</v>
      </c>
    </row>
    <row r="9" spans="1:5" x14ac:dyDescent="0.25">
      <c r="A9" s="12">
        <v>1975</v>
      </c>
      <c r="B9" s="13">
        <f t="shared" si="0"/>
        <v>3.0225861566029084</v>
      </c>
      <c r="C9" s="13">
        <v>1.7974469030851079</v>
      </c>
      <c r="D9" s="13">
        <v>1.2251392535178005</v>
      </c>
    </row>
    <row r="10" spans="1:5" x14ac:dyDescent="0.25">
      <c r="A10" s="10">
        <v>1976</v>
      </c>
      <c r="B10" s="11">
        <f t="shared" si="0"/>
        <v>2.7594973284105766</v>
      </c>
      <c r="C10" s="11">
        <v>1.6561561217235765</v>
      </c>
      <c r="D10" s="11">
        <v>1.1033412066869999</v>
      </c>
    </row>
    <row r="11" spans="1:5" x14ac:dyDescent="0.25">
      <c r="A11" s="10">
        <v>1977</v>
      </c>
      <c r="B11" s="11">
        <f t="shared" si="0"/>
        <v>2.9635486902864621</v>
      </c>
      <c r="C11" s="11">
        <v>1.912467819051122</v>
      </c>
      <c r="D11" s="11">
        <v>1.0510808712353399</v>
      </c>
    </row>
    <row r="12" spans="1:5" x14ac:dyDescent="0.25">
      <c r="A12" s="10">
        <v>1978</v>
      </c>
      <c r="B12" s="11">
        <f t="shared" si="0"/>
        <v>3.2912819821641168</v>
      </c>
      <c r="C12" s="11">
        <v>2.1225284722690207</v>
      </c>
      <c r="D12" s="11">
        <v>1.1687535098950963</v>
      </c>
    </row>
    <row r="13" spans="1:5" x14ac:dyDescent="0.25">
      <c r="A13" s="10">
        <v>1979</v>
      </c>
      <c r="B13" s="11">
        <f t="shared" si="0"/>
        <v>2.984128324187421</v>
      </c>
      <c r="C13" s="11">
        <v>1.9017573482037724</v>
      </c>
      <c r="D13" s="11">
        <v>1.0823709759836484</v>
      </c>
    </row>
    <row r="14" spans="1:5" x14ac:dyDescent="0.25">
      <c r="A14" s="10">
        <v>1980</v>
      </c>
      <c r="B14" s="11">
        <f t="shared" si="0"/>
        <v>3.1874888242888382</v>
      </c>
      <c r="C14" s="11">
        <v>1.9651115814619324</v>
      </c>
      <c r="D14" s="11">
        <v>1.222377242826906</v>
      </c>
    </row>
    <row r="15" spans="1:5" x14ac:dyDescent="0.25">
      <c r="A15" s="12">
        <v>1981</v>
      </c>
      <c r="B15" s="13">
        <f t="shared" si="0"/>
        <v>3.3370873085586563</v>
      </c>
      <c r="C15" s="13">
        <v>2.1731125470721757</v>
      </c>
      <c r="D15" s="13">
        <v>1.1639747614864806</v>
      </c>
    </row>
    <row r="16" spans="1:5" x14ac:dyDescent="0.25">
      <c r="A16" s="12">
        <v>1982</v>
      </c>
      <c r="B16" s="13">
        <f t="shared" si="0"/>
        <v>3.425847330611401</v>
      </c>
      <c r="C16" s="13">
        <v>2.3687701345461436</v>
      </c>
      <c r="D16" s="13">
        <v>1.0570771960652574</v>
      </c>
    </row>
    <row r="17" spans="1:4" x14ac:dyDescent="0.25">
      <c r="A17" s="12">
        <v>1983</v>
      </c>
      <c r="B17" s="13">
        <f t="shared" si="0"/>
        <v>3.4330736170921057</v>
      </c>
      <c r="C17" s="13">
        <v>2.3214159201389628</v>
      </c>
      <c r="D17" s="13">
        <v>1.1116576969531429</v>
      </c>
    </row>
    <row r="18" spans="1:4" x14ac:dyDescent="0.25">
      <c r="A18" s="12">
        <v>1984</v>
      </c>
      <c r="B18" s="13">
        <f t="shared" si="0"/>
        <v>4.0368882326061559</v>
      </c>
      <c r="C18" s="13">
        <v>2.9640064650430715</v>
      </c>
      <c r="D18" s="13">
        <v>1.0728817675630848</v>
      </c>
    </row>
    <row r="19" spans="1:4" x14ac:dyDescent="0.25">
      <c r="A19" s="12">
        <v>1985</v>
      </c>
      <c r="B19" s="13">
        <f t="shared" si="0"/>
        <v>4.0352682562713342</v>
      </c>
      <c r="C19" s="13">
        <v>2.9859560692090277</v>
      </c>
      <c r="D19" s="13">
        <v>1.0493121870623066</v>
      </c>
    </row>
    <row r="20" spans="1:4" x14ac:dyDescent="0.25">
      <c r="A20" s="10">
        <v>1986</v>
      </c>
      <c r="B20" s="11">
        <f t="shared" si="0"/>
        <v>4.0097965934070494</v>
      </c>
      <c r="C20" s="11">
        <v>2.8925248596515281</v>
      </c>
      <c r="D20" s="11">
        <v>1.1172717337555216</v>
      </c>
    </row>
    <row r="21" spans="1:4" x14ac:dyDescent="0.25">
      <c r="A21" s="10">
        <v>1987</v>
      </c>
      <c r="B21" s="11">
        <f t="shared" si="0"/>
        <v>4.2492847729032475</v>
      </c>
      <c r="C21" s="11">
        <v>3.1147880595047859</v>
      </c>
      <c r="D21" s="11">
        <v>1.1344967133984614</v>
      </c>
    </row>
    <row r="22" spans="1:4" x14ac:dyDescent="0.25">
      <c r="A22" s="10">
        <v>1988</v>
      </c>
      <c r="B22" s="11">
        <f t="shared" si="0"/>
        <v>4.5032870651903307</v>
      </c>
      <c r="C22" s="11">
        <v>3.3339999428620404</v>
      </c>
      <c r="D22" s="11">
        <v>1.1692871223282906</v>
      </c>
    </row>
    <row r="23" spans="1:4" x14ac:dyDescent="0.25">
      <c r="A23" s="10">
        <v>1989</v>
      </c>
      <c r="B23" s="11">
        <f t="shared" si="0"/>
        <v>4.4791678494339955</v>
      </c>
      <c r="C23" s="11">
        <v>3.2532970542811168</v>
      </c>
      <c r="D23" s="11">
        <v>1.2258707951528787</v>
      </c>
    </row>
    <row r="24" spans="1:4" x14ac:dyDescent="0.25">
      <c r="A24" s="10">
        <v>1990</v>
      </c>
      <c r="B24" s="11">
        <f t="shared" si="0"/>
        <v>4.3562343929444687</v>
      </c>
      <c r="C24" s="11">
        <v>3.2385020709065611</v>
      </c>
      <c r="D24" s="11">
        <v>1.1177323220379072</v>
      </c>
    </row>
    <row r="25" spans="1:4" x14ac:dyDescent="0.25">
      <c r="A25" s="12">
        <v>1991</v>
      </c>
      <c r="B25" s="13">
        <f t="shared" si="0"/>
        <v>4.8074739409803122</v>
      </c>
      <c r="C25" s="13">
        <v>3.5678894486238284</v>
      </c>
      <c r="D25" s="13">
        <v>1.239584492356484</v>
      </c>
    </row>
    <row r="26" spans="1:4" x14ac:dyDescent="0.25">
      <c r="A26" s="12">
        <v>1992</v>
      </c>
      <c r="B26" s="13">
        <f t="shared" si="0"/>
        <v>4.773439970104401</v>
      </c>
      <c r="C26" s="13">
        <v>3.5860666267020638</v>
      </c>
      <c r="D26" s="13">
        <v>1.1873733434023372</v>
      </c>
    </row>
    <row r="27" spans="1:4" x14ac:dyDescent="0.25">
      <c r="A27" s="12">
        <v>1993</v>
      </c>
      <c r="B27" s="13">
        <f t="shared" si="0"/>
        <v>4.7734217356054636</v>
      </c>
      <c r="C27" s="13">
        <v>3.6122533668901653</v>
      </c>
      <c r="D27" s="13">
        <v>1.1611683687152987</v>
      </c>
    </row>
    <row r="28" spans="1:4" x14ac:dyDescent="0.25">
      <c r="A28" s="12">
        <v>1994</v>
      </c>
      <c r="B28" s="13">
        <f t="shared" si="0"/>
        <v>5.1590655415357052</v>
      </c>
      <c r="C28" s="13">
        <v>4.042727645424316</v>
      </c>
      <c r="D28" s="13">
        <v>1.1163378961113894</v>
      </c>
    </row>
    <row r="29" spans="1:4" x14ac:dyDescent="0.25">
      <c r="A29" s="12">
        <v>1995</v>
      </c>
      <c r="B29" s="13">
        <f t="shared" si="0"/>
        <v>5.3732812494138198</v>
      </c>
      <c r="C29" s="13">
        <v>4.1006463908282269</v>
      </c>
      <c r="D29" s="13">
        <v>1.2726348585855931</v>
      </c>
    </row>
    <row r="30" spans="1:4" x14ac:dyDescent="0.25">
      <c r="A30" s="10">
        <v>1996</v>
      </c>
      <c r="B30" s="11">
        <f t="shared" si="0"/>
        <v>5.58076991252174</v>
      </c>
      <c r="C30" s="11">
        <v>4.3159637627147562</v>
      </c>
      <c r="D30" s="11">
        <v>1.2648061498069842</v>
      </c>
    </row>
    <row r="31" spans="1:4" x14ac:dyDescent="0.25">
      <c r="A31" s="10">
        <v>1997</v>
      </c>
      <c r="B31" s="11">
        <f t="shared" si="0"/>
        <v>5.1832653749193884</v>
      </c>
      <c r="C31" s="11">
        <v>4.0963717242187965</v>
      </c>
      <c r="D31" s="11">
        <v>1.0868936507005922</v>
      </c>
    </row>
    <row r="32" spans="1:4" x14ac:dyDescent="0.25">
      <c r="A32" s="10">
        <v>1998</v>
      </c>
      <c r="B32" s="11">
        <f t="shared" si="0"/>
        <v>5.1645339441899214</v>
      </c>
      <c r="C32" s="11">
        <v>3.9153106495481964</v>
      </c>
      <c r="D32" s="11">
        <v>1.2492232946417254</v>
      </c>
    </row>
    <row r="33" spans="1:4" x14ac:dyDescent="0.25">
      <c r="A33" s="10">
        <v>1999</v>
      </c>
      <c r="B33" s="11">
        <f t="shared" ref="B33:B38" si="1">SUM(C33,D33)</f>
        <v>5.7712711316350109</v>
      </c>
      <c r="C33" s="11">
        <v>4.5676791671888157</v>
      </c>
      <c r="D33" s="11">
        <v>1.203591964446195</v>
      </c>
    </row>
    <row r="34" spans="1:4" x14ac:dyDescent="0.25">
      <c r="A34" s="10">
        <v>2000</v>
      </c>
      <c r="B34" s="11">
        <f t="shared" si="1"/>
        <v>4.760773404713424</v>
      </c>
      <c r="C34" s="11">
        <v>3.3577613088513916</v>
      </c>
      <c r="D34" s="11">
        <v>1.4030120958620322</v>
      </c>
    </row>
    <row r="35" spans="1:4" x14ac:dyDescent="0.25">
      <c r="A35" s="12">
        <v>2001</v>
      </c>
      <c r="B35" s="13">
        <f t="shared" si="1"/>
        <v>4.7890720107239231</v>
      </c>
      <c r="C35" s="13">
        <v>3.1597860416743431</v>
      </c>
      <c r="D35" s="13">
        <v>1.6292859690495798</v>
      </c>
    </row>
    <row r="36" spans="1:4" x14ac:dyDescent="0.25">
      <c r="A36" s="12">
        <v>2002</v>
      </c>
      <c r="B36" s="13">
        <f t="shared" si="1"/>
        <v>5.1991367743457868</v>
      </c>
      <c r="C36" s="13">
        <v>3.768493153766002</v>
      </c>
      <c r="D36" s="13">
        <v>1.430643620579785</v>
      </c>
    </row>
    <row r="37" spans="1:4" x14ac:dyDescent="0.25">
      <c r="A37" s="12">
        <v>2003</v>
      </c>
      <c r="B37" s="13">
        <f t="shared" si="1"/>
        <v>5.790329101438866</v>
      </c>
      <c r="C37" s="13">
        <v>4.1143840405218306</v>
      </c>
      <c r="D37" s="13">
        <v>1.6759450609170354</v>
      </c>
    </row>
    <row r="38" spans="1:4" x14ac:dyDescent="0.25">
      <c r="A38" s="12">
        <v>2004</v>
      </c>
      <c r="B38" s="13">
        <f t="shared" si="1"/>
        <v>5.7438237661054483</v>
      </c>
      <c r="C38" s="13">
        <v>4.2550957081720489</v>
      </c>
      <c r="D38" s="13">
        <v>1.4887280579333997</v>
      </c>
    </row>
    <row r="39" spans="1:4" x14ac:dyDescent="0.25">
      <c r="A39" s="12">
        <v>2005</v>
      </c>
      <c r="B39" s="13">
        <f t="shared" ref="B39:B44" si="2">SUM(C39,D39)</f>
        <v>5.7619680562717353</v>
      </c>
      <c r="C39" s="13">
        <v>3.8668394919498894</v>
      </c>
      <c r="D39" s="13">
        <v>1.8951285643218454</v>
      </c>
    </row>
    <row r="40" spans="1:4" x14ac:dyDescent="0.25">
      <c r="A40" s="10">
        <v>2006</v>
      </c>
      <c r="B40" s="11">
        <f t="shared" si="2"/>
        <v>5.7990135374632743</v>
      </c>
      <c r="C40" s="11">
        <v>3.929060701767324</v>
      </c>
      <c r="D40" s="11">
        <v>1.8699528356959501</v>
      </c>
    </row>
    <row r="41" spans="1:4" x14ac:dyDescent="0.25">
      <c r="A41" s="10">
        <v>2007</v>
      </c>
      <c r="B41" s="11">
        <f t="shared" si="2"/>
        <v>5.7747501787865883</v>
      </c>
      <c r="C41" s="11">
        <v>4.0813092566610649</v>
      </c>
      <c r="D41" s="11">
        <v>1.6934409221255238</v>
      </c>
    </row>
    <row r="42" spans="1:4" x14ac:dyDescent="0.25">
      <c r="A42" s="10">
        <v>2008</v>
      </c>
      <c r="B42" s="11">
        <f t="shared" si="2"/>
        <v>5.8802769208006103</v>
      </c>
      <c r="C42" s="11">
        <v>4.1030761607202235</v>
      </c>
      <c r="D42" s="11">
        <v>1.7772007600803867</v>
      </c>
    </row>
    <row r="43" spans="1:4" x14ac:dyDescent="0.25">
      <c r="A43" s="10">
        <v>2009</v>
      </c>
      <c r="B43" s="11">
        <f t="shared" si="2"/>
        <v>6.3678787567004331</v>
      </c>
      <c r="C43" s="11">
        <v>4.8236644134031401</v>
      </c>
      <c r="D43" s="11">
        <v>1.5442143432972932</v>
      </c>
    </row>
    <row r="44" spans="1:4" ht="13.2" customHeight="1" x14ac:dyDescent="0.25">
      <c r="A44" s="10">
        <v>2010</v>
      </c>
      <c r="B44" s="11">
        <f t="shared" si="2"/>
        <v>6.9368954869589725</v>
      </c>
      <c r="C44" s="11">
        <v>5.0057316771136593</v>
      </c>
      <c r="D44" s="11">
        <v>1.9311638098453128</v>
      </c>
    </row>
    <row r="45" spans="1:4" ht="13.2" customHeight="1" x14ac:dyDescent="0.25">
      <c r="A45" s="12">
        <v>2011</v>
      </c>
      <c r="B45" s="13">
        <f t="shared" ref="B45:B50" si="3">SUM(C45,D45)</f>
        <v>6.6805885566121406</v>
      </c>
      <c r="C45" s="13">
        <v>5.0323866373007071</v>
      </c>
      <c r="D45" s="13">
        <v>1.6482019193114334</v>
      </c>
    </row>
    <row r="46" spans="1:4" ht="13.2" customHeight="1" x14ac:dyDescent="0.25">
      <c r="A46" s="12">
        <v>2012</v>
      </c>
      <c r="B46" s="13">
        <f t="shared" si="3"/>
        <v>7.4541049356821256</v>
      </c>
      <c r="C46" s="13">
        <v>5.6163561834096196</v>
      </c>
      <c r="D46" s="13">
        <v>1.8377487522725058</v>
      </c>
    </row>
    <row r="47" spans="1:4" ht="13.2" customHeight="1" x14ac:dyDescent="0.25">
      <c r="A47" s="12">
        <v>2013</v>
      </c>
      <c r="B47" s="13">
        <f t="shared" si="3"/>
        <v>7.3685336234552166</v>
      </c>
      <c r="C47" s="13">
        <v>5.6256106873105818</v>
      </c>
      <c r="D47" s="13">
        <v>1.742922936144635</v>
      </c>
    </row>
    <row r="48" spans="1:4" ht="13.2" customHeight="1" x14ac:dyDescent="0.25">
      <c r="A48" s="12">
        <v>2014</v>
      </c>
      <c r="B48" s="13">
        <f t="shared" si="3"/>
        <v>7.6111020905328832</v>
      </c>
      <c r="C48" s="13">
        <v>5.6930418089720272</v>
      </c>
      <c r="D48" s="13">
        <v>1.9180602815608556</v>
      </c>
    </row>
    <row r="49" spans="1:4" ht="13.2" customHeight="1" x14ac:dyDescent="0.25">
      <c r="A49" s="12">
        <v>2015</v>
      </c>
      <c r="B49" s="13">
        <f t="shared" si="3"/>
        <v>7.3834826443157695</v>
      </c>
      <c r="C49" s="13">
        <v>5.4618138799664733</v>
      </c>
      <c r="D49" s="13">
        <v>1.9216687643492965</v>
      </c>
    </row>
    <row r="50" spans="1:4" ht="13.2" customHeight="1" x14ac:dyDescent="0.25">
      <c r="A50" s="16">
        <v>2016</v>
      </c>
      <c r="B50" s="17">
        <f t="shared" si="3"/>
        <v>7.5259559667629592</v>
      </c>
      <c r="C50" s="17">
        <v>5.7524782739029128</v>
      </c>
      <c r="D50" s="17">
        <v>1.7734776928600462</v>
      </c>
    </row>
    <row r="51" spans="1:4" ht="13.2" customHeight="1" x14ac:dyDescent="0.25">
      <c r="A51" s="16">
        <v>2017</v>
      </c>
      <c r="B51" s="17">
        <f>SUM(C51,D51)</f>
        <v>7.6929107821853737</v>
      </c>
      <c r="C51" s="17">
        <v>5.9380377671963833</v>
      </c>
      <c r="D51" s="17">
        <v>1.7548730149889904</v>
      </c>
    </row>
    <row r="52" spans="1:4" ht="13.2" customHeight="1" x14ac:dyDescent="0.25">
      <c r="A52" s="16">
        <v>2018</v>
      </c>
      <c r="B52" s="17">
        <f>SUM(C52,D52)</f>
        <v>8.1262580298371869</v>
      </c>
      <c r="C52" s="17">
        <v>6.3242788235268499</v>
      </c>
      <c r="D52" s="17">
        <v>1.8019792063103377</v>
      </c>
    </row>
    <row r="53" spans="1:4" ht="13.2" customHeight="1" x14ac:dyDescent="0.25">
      <c r="A53" s="16">
        <v>2019</v>
      </c>
      <c r="B53" s="17">
        <f>SUM(C53,D53)</f>
        <v>7.860224134177682</v>
      </c>
      <c r="C53" s="17">
        <v>6.0061964501588943</v>
      </c>
      <c r="D53" s="17">
        <v>1.8540276840187877</v>
      </c>
    </row>
    <row r="54" spans="1:4" ht="13.2" customHeight="1" x14ac:dyDescent="0.25">
      <c r="A54" s="16">
        <v>2020</v>
      </c>
      <c r="B54" s="17">
        <f t="shared" ref="B54:B55" si="4">SUM(C54,D54)</f>
        <v>8.9988191898460421</v>
      </c>
      <c r="C54" s="17">
        <v>7.1337185259467057</v>
      </c>
      <c r="D54" s="17">
        <v>1.865100663899337</v>
      </c>
    </row>
    <row r="55" spans="1:4" ht="13.8" thickBot="1" x14ac:dyDescent="0.3">
      <c r="A55" s="93">
        <v>2021</v>
      </c>
      <c r="B55" s="95">
        <f t="shared" si="4"/>
        <v>9.195421374576215</v>
      </c>
      <c r="C55" s="95">
        <v>7.2995764432407251</v>
      </c>
      <c r="D55" s="95">
        <v>1.8958449313354906</v>
      </c>
    </row>
    <row r="56" spans="1:4" ht="15" customHeight="1" thickTop="1" x14ac:dyDescent="0.25">
      <c r="A56" s="5" t="s">
        <v>21</v>
      </c>
    </row>
    <row r="57" spans="1:4" x14ac:dyDescent="0.25">
      <c r="A57" s="5"/>
    </row>
    <row r="58" spans="1:4" ht="15" customHeight="1" x14ac:dyDescent="0.25">
      <c r="A58" s="5" t="s">
        <v>31</v>
      </c>
    </row>
    <row r="59" spans="1:4" x14ac:dyDescent="0.25">
      <c r="A59" s="5"/>
    </row>
    <row r="60" spans="1:4" x14ac:dyDescent="0.25">
      <c r="A60" s="5"/>
    </row>
    <row r="61" spans="1:4" x14ac:dyDescent="0.25">
      <c r="A61" s="5"/>
    </row>
    <row r="62" spans="1:4" x14ac:dyDescent="0.25">
      <c r="A62" s="5"/>
    </row>
    <row r="63" spans="1:4" x14ac:dyDescent="0.25">
      <c r="A63" s="5"/>
    </row>
  </sheetData>
  <phoneticPr fontId="4" type="noConversion"/>
  <printOptions horizontalCentered="1" verticalCentered="1"/>
  <pageMargins left="0.5" right="0.5" top="0.57999999999999996" bottom="0.52" header="0.5" footer="0.5"/>
  <pageSetup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T63"/>
  <sheetViews>
    <sheetView workbookViewId="0">
      <pane ySplit="3" topLeftCell="A4"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5" ht="13.8" thickBot="1" x14ac:dyDescent="0.3">
      <c r="A1" s="4" t="s">
        <v>68</v>
      </c>
      <c r="B1" s="4"/>
      <c r="C1" s="4"/>
      <c r="D1" s="4"/>
    </row>
    <row r="2" spans="1:5" ht="20.25" customHeight="1" thickTop="1" x14ac:dyDescent="0.25">
      <c r="A2" s="46" t="s">
        <v>3</v>
      </c>
      <c r="B2" s="73" t="s">
        <v>2</v>
      </c>
      <c r="C2" s="48" t="s">
        <v>0</v>
      </c>
      <c r="D2" s="49" t="s">
        <v>1</v>
      </c>
      <c r="E2" s="108"/>
    </row>
    <row r="3" spans="1:5" x14ac:dyDescent="0.25">
      <c r="A3" s="9"/>
      <c r="B3" s="50" t="s">
        <v>14</v>
      </c>
      <c r="C3" s="51"/>
      <c r="D3" s="51"/>
      <c r="E3" s="108"/>
    </row>
    <row r="4" spans="1:5" x14ac:dyDescent="0.25">
      <c r="A4" s="10">
        <v>1970</v>
      </c>
      <c r="B4" s="11">
        <f>SUM(C4,D4)</f>
        <v>13.485359811169852</v>
      </c>
      <c r="C4" s="11">
        <v>13.485359811169852</v>
      </c>
      <c r="D4" s="11" t="s">
        <v>9</v>
      </c>
    </row>
    <row r="5" spans="1:5" x14ac:dyDescent="0.25">
      <c r="A5" s="12">
        <v>1971</v>
      </c>
      <c r="B5" s="13">
        <f t="shared" ref="B5:B32" si="0">SUM(C5,D5)</f>
        <v>13.0400026967028</v>
      </c>
      <c r="C5" s="13">
        <v>13.0400026967028</v>
      </c>
      <c r="D5" s="13" t="s">
        <v>9</v>
      </c>
    </row>
    <row r="6" spans="1:5" x14ac:dyDescent="0.25">
      <c r="A6" s="12">
        <v>1972</v>
      </c>
      <c r="B6" s="13">
        <f t="shared" si="0"/>
        <v>12.311335137401381</v>
      </c>
      <c r="C6" s="13">
        <v>12.311335137401381</v>
      </c>
      <c r="D6" s="13" t="s">
        <v>9</v>
      </c>
    </row>
    <row r="7" spans="1:5" x14ac:dyDescent="0.25">
      <c r="A7" s="12">
        <v>1973</v>
      </c>
      <c r="B7" s="13">
        <f t="shared" si="0"/>
        <v>12.73754300194895</v>
      </c>
      <c r="C7" s="13">
        <v>12.73754300194895</v>
      </c>
      <c r="D7" s="13" t="s">
        <v>9</v>
      </c>
    </row>
    <row r="8" spans="1:5" x14ac:dyDescent="0.25">
      <c r="A8" s="12">
        <v>1974</v>
      </c>
      <c r="B8" s="13">
        <f t="shared" si="0"/>
        <v>11.317066783880589</v>
      </c>
      <c r="C8" s="13">
        <v>11.317066783880589</v>
      </c>
      <c r="D8" s="13" t="s">
        <v>9</v>
      </c>
    </row>
    <row r="9" spans="1:5" x14ac:dyDescent="0.25">
      <c r="A9" s="12">
        <v>1975</v>
      </c>
      <c r="B9" s="13">
        <f t="shared" si="0"/>
        <v>11.438466845392711</v>
      </c>
      <c r="C9" s="13">
        <v>11.438466845392711</v>
      </c>
      <c r="D9" s="13" t="s">
        <v>9</v>
      </c>
    </row>
    <row r="10" spans="1:5" x14ac:dyDescent="0.25">
      <c r="A10" s="10">
        <v>1976</v>
      </c>
      <c r="B10" s="11">
        <f t="shared" si="0"/>
        <v>12.626871832503955</v>
      </c>
      <c r="C10" s="11">
        <v>12.626871832503955</v>
      </c>
      <c r="D10" s="11" t="s">
        <v>9</v>
      </c>
    </row>
    <row r="11" spans="1:5" x14ac:dyDescent="0.25">
      <c r="A11" s="10">
        <v>1977</v>
      </c>
      <c r="B11" s="11">
        <f t="shared" si="0"/>
        <v>12.618564377789586</v>
      </c>
      <c r="C11" s="11">
        <v>12.618564377789586</v>
      </c>
      <c r="D11" s="11" t="s">
        <v>9</v>
      </c>
    </row>
    <row r="12" spans="1:5" x14ac:dyDescent="0.25">
      <c r="A12" s="10">
        <v>1978</v>
      </c>
      <c r="B12" s="11">
        <f t="shared" si="0"/>
        <v>11.890738369611608</v>
      </c>
      <c r="C12" s="11">
        <v>11.890738369611608</v>
      </c>
      <c r="D12" s="11" t="s">
        <v>9</v>
      </c>
    </row>
    <row r="13" spans="1:5" x14ac:dyDescent="0.25">
      <c r="A13" s="10">
        <v>1979</v>
      </c>
      <c r="B13" s="11">
        <f t="shared" si="0"/>
        <v>11.396325342694007</v>
      </c>
      <c r="C13" s="11">
        <v>11.396325342694007</v>
      </c>
      <c r="D13" s="11" t="s">
        <v>9</v>
      </c>
    </row>
    <row r="14" spans="1:5" x14ac:dyDescent="0.25">
      <c r="A14" s="10">
        <v>1980</v>
      </c>
      <c r="B14" s="11">
        <f t="shared" si="0"/>
        <v>10.650518605692804</v>
      </c>
      <c r="C14" s="11">
        <v>10.650518605692804</v>
      </c>
      <c r="D14" s="11" t="s">
        <v>9</v>
      </c>
    </row>
    <row r="15" spans="1:5" x14ac:dyDescent="0.25">
      <c r="A15" s="12">
        <v>1981</v>
      </c>
      <c r="B15" s="13">
        <f t="shared" si="0"/>
        <v>11.652592122313733</v>
      </c>
      <c r="C15" s="13">
        <v>11.652592122313733</v>
      </c>
      <c r="D15" s="13" t="s">
        <v>9</v>
      </c>
    </row>
    <row r="16" spans="1:5" x14ac:dyDescent="0.25">
      <c r="A16" s="12">
        <v>1982</v>
      </c>
      <c r="B16" s="13">
        <f t="shared" si="0"/>
        <v>12.478681068789086</v>
      </c>
      <c r="C16" s="13">
        <v>12.478681068789086</v>
      </c>
      <c r="D16" s="13" t="s">
        <v>9</v>
      </c>
    </row>
    <row r="17" spans="1:4" x14ac:dyDescent="0.25">
      <c r="A17" s="12">
        <v>1983</v>
      </c>
      <c r="B17" s="13">
        <f t="shared" si="0"/>
        <v>11.312935593046729</v>
      </c>
      <c r="C17" s="13">
        <v>11.312935593046729</v>
      </c>
      <c r="D17" s="13" t="s">
        <v>9</v>
      </c>
    </row>
    <row r="18" spans="1:4" x14ac:dyDescent="0.25">
      <c r="A18" s="12">
        <v>1984</v>
      </c>
      <c r="B18" s="13">
        <f t="shared" si="0"/>
        <v>14.421954067730633</v>
      </c>
      <c r="C18" s="13">
        <v>14.421954067730633</v>
      </c>
      <c r="D18" s="13" t="s">
        <v>9</v>
      </c>
    </row>
    <row r="19" spans="1:4" x14ac:dyDescent="0.25">
      <c r="A19" s="12">
        <v>1985</v>
      </c>
      <c r="B19" s="13">
        <f t="shared" si="0"/>
        <v>13.500037741229358</v>
      </c>
      <c r="C19" s="13">
        <v>13.500037741229358</v>
      </c>
      <c r="D19" s="13" t="s">
        <v>9</v>
      </c>
    </row>
    <row r="20" spans="1:4" x14ac:dyDescent="0.25">
      <c r="A20" s="10">
        <v>1986</v>
      </c>
      <c r="B20" s="11">
        <f t="shared" si="0"/>
        <v>12.752076658729862</v>
      </c>
      <c r="C20" s="11">
        <v>12.752076658729862</v>
      </c>
      <c r="D20" s="11" t="s">
        <v>9</v>
      </c>
    </row>
    <row r="21" spans="1:4" x14ac:dyDescent="0.25">
      <c r="A21" s="10">
        <v>1987</v>
      </c>
      <c r="B21" s="11">
        <f t="shared" si="0"/>
        <v>12.984135351971137</v>
      </c>
      <c r="C21" s="11">
        <v>12.984135351971137</v>
      </c>
      <c r="D21" s="11" t="s">
        <v>9</v>
      </c>
    </row>
    <row r="22" spans="1:4" x14ac:dyDescent="0.25">
      <c r="A22" s="10">
        <v>1988</v>
      </c>
      <c r="B22" s="11">
        <f t="shared" si="0"/>
        <v>13.545369580566565</v>
      </c>
      <c r="C22" s="11">
        <v>13.545369580566565</v>
      </c>
      <c r="D22" s="11" t="s">
        <v>9</v>
      </c>
    </row>
    <row r="23" spans="1:4" x14ac:dyDescent="0.25">
      <c r="A23" s="10">
        <v>1989</v>
      </c>
      <c r="B23" s="11">
        <f t="shared" si="0"/>
        <v>13.623242312263992</v>
      </c>
      <c r="C23" s="11">
        <v>13.623242312263992</v>
      </c>
      <c r="D23" s="11" t="s">
        <v>9</v>
      </c>
    </row>
    <row r="24" spans="1:4" x14ac:dyDescent="0.25">
      <c r="A24" s="10">
        <v>1990</v>
      </c>
      <c r="B24" s="11">
        <f t="shared" si="0"/>
        <v>13.278189116146674</v>
      </c>
      <c r="C24" s="11">
        <v>13.278189116146674</v>
      </c>
      <c r="D24" s="11" t="s">
        <v>9</v>
      </c>
    </row>
    <row r="25" spans="1:4" x14ac:dyDescent="0.25">
      <c r="A25" s="12">
        <v>1991</v>
      </c>
      <c r="B25" s="13">
        <f t="shared" si="0"/>
        <v>12.728162118875078</v>
      </c>
      <c r="C25" s="13">
        <v>12.728162118875078</v>
      </c>
      <c r="D25" s="13" t="s">
        <v>9</v>
      </c>
    </row>
    <row r="26" spans="1:4" x14ac:dyDescent="0.25">
      <c r="A26" s="12">
        <v>1992</v>
      </c>
      <c r="B26" s="13">
        <f t="shared" si="0"/>
        <v>14.704897739923862</v>
      </c>
      <c r="C26" s="13">
        <v>14.704897739923862</v>
      </c>
      <c r="D26" s="13" t="s">
        <v>9</v>
      </c>
    </row>
    <row r="27" spans="1:4" x14ac:dyDescent="0.25">
      <c r="A27" s="12">
        <v>1993</v>
      </c>
      <c r="B27" s="13">
        <f t="shared" si="0"/>
        <v>14.188007915313825</v>
      </c>
      <c r="C27" s="13">
        <v>14.188007915313825</v>
      </c>
      <c r="D27" s="13" t="s">
        <v>9</v>
      </c>
    </row>
    <row r="28" spans="1:4" x14ac:dyDescent="0.25">
      <c r="A28" s="12">
        <v>1994</v>
      </c>
      <c r="B28" s="13">
        <f t="shared" si="0"/>
        <v>15.001746154663751</v>
      </c>
      <c r="C28" s="13">
        <v>15.001746154663751</v>
      </c>
      <c r="D28" s="13" t="s">
        <v>9</v>
      </c>
    </row>
    <row r="29" spans="1:4" x14ac:dyDescent="0.25">
      <c r="A29" s="12">
        <v>1995</v>
      </c>
      <c r="B29" s="13">
        <f t="shared" si="0"/>
        <v>15.155321375915845</v>
      </c>
      <c r="C29" s="13">
        <v>15.155321375915845</v>
      </c>
      <c r="D29" s="13" t="s">
        <v>9</v>
      </c>
    </row>
    <row r="30" spans="1:4" x14ac:dyDescent="0.25">
      <c r="A30" s="10">
        <v>1996</v>
      </c>
      <c r="B30" s="11">
        <f t="shared" si="0"/>
        <v>16.585047484490129</v>
      </c>
      <c r="C30" s="11">
        <v>16.585047484490129</v>
      </c>
      <c r="D30" s="11" t="s">
        <v>9</v>
      </c>
    </row>
    <row r="31" spans="1:4" x14ac:dyDescent="0.25">
      <c r="A31" s="10">
        <v>1997</v>
      </c>
      <c r="B31" s="11">
        <f t="shared" si="0"/>
        <v>15.490747933399778</v>
      </c>
      <c r="C31" s="11">
        <v>15.490747933399778</v>
      </c>
      <c r="D31" s="11" t="s">
        <v>9</v>
      </c>
    </row>
    <row r="32" spans="1:4" x14ac:dyDescent="0.25">
      <c r="A32" s="10">
        <v>1998</v>
      </c>
      <c r="B32" s="11">
        <f t="shared" si="0"/>
        <v>14.341535229886096</v>
      </c>
      <c r="C32" s="11">
        <v>14.341535229886096</v>
      </c>
      <c r="D32" s="11" t="s">
        <v>9</v>
      </c>
    </row>
    <row r="33" spans="1:4" x14ac:dyDescent="0.25">
      <c r="A33" s="10">
        <v>1999</v>
      </c>
      <c r="B33" s="11">
        <f t="shared" ref="B33:B38" si="1">SUM(C33,D33)</f>
        <v>15.210422671368981</v>
      </c>
      <c r="C33" s="11">
        <v>15.210422671368981</v>
      </c>
      <c r="D33" s="11" t="s">
        <v>9</v>
      </c>
    </row>
    <row r="34" spans="1:4" x14ac:dyDescent="0.25">
      <c r="A34" s="10">
        <v>2000</v>
      </c>
      <c r="B34" s="11">
        <f t="shared" si="1"/>
        <v>13.818319220213539</v>
      </c>
      <c r="C34" s="11">
        <v>13.818319220213539</v>
      </c>
      <c r="D34" s="11" t="s">
        <v>9</v>
      </c>
    </row>
    <row r="35" spans="1:4" x14ac:dyDescent="0.25">
      <c r="A35" s="12">
        <v>2001</v>
      </c>
      <c r="B35" s="13">
        <f t="shared" si="1"/>
        <v>15.007957631370921</v>
      </c>
      <c r="C35" s="13">
        <v>15.007957631370921</v>
      </c>
      <c r="D35" s="13" t="s">
        <v>9</v>
      </c>
    </row>
    <row r="36" spans="1:4" x14ac:dyDescent="0.25">
      <c r="A36" s="12">
        <v>2002</v>
      </c>
      <c r="B36" s="13">
        <f t="shared" si="1"/>
        <v>14.04126318012495</v>
      </c>
      <c r="C36" s="13">
        <v>14.04126318012495</v>
      </c>
      <c r="D36" s="13" t="s">
        <v>9</v>
      </c>
    </row>
    <row r="37" spans="1:4" x14ac:dyDescent="0.25">
      <c r="A37" s="12">
        <v>2003</v>
      </c>
      <c r="B37" s="13">
        <f t="shared" si="1"/>
        <v>13.542037003595157</v>
      </c>
      <c r="C37" s="13">
        <v>13.542037003595157</v>
      </c>
      <c r="D37" s="13" t="s">
        <v>9</v>
      </c>
    </row>
    <row r="38" spans="1:4" x14ac:dyDescent="0.25">
      <c r="A38" s="12">
        <v>2004</v>
      </c>
      <c r="B38" s="13">
        <f t="shared" si="1"/>
        <v>12.985880538984814</v>
      </c>
      <c r="C38" s="13">
        <v>12.985880538984814</v>
      </c>
      <c r="D38" s="13" t="s">
        <v>9</v>
      </c>
    </row>
    <row r="39" spans="1:4" ht="13.2" customHeight="1" x14ac:dyDescent="0.25">
      <c r="A39" s="12">
        <v>2005</v>
      </c>
      <c r="B39" s="13">
        <f t="shared" ref="B39:B44" si="2">SUM(C39,D39)</f>
        <v>13.54624715216322</v>
      </c>
      <c r="C39" s="13">
        <v>13.54624715216322</v>
      </c>
      <c r="D39" s="13" t="s">
        <v>9</v>
      </c>
    </row>
    <row r="40" spans="1:4" ht="13.2" customHeight="1" x14ac:dyDescent="0.25">
      <c r="A40" s="10">
        <v>2006</v>
      </c>
      <c r="B40" s="11">
        <f t="shared" si="2"/>
        <v>15.116042800932085</v>
      </c>
      <c r="C40" s="11">
        <v>15.116042800932085</v>
      </c>
      <c r="D40" s="11" t="s">
        <v>9</v>
      </c>
    </row>
    <row r="41" spans="1:4" ht="13.2" customHeight="1" x14ac:dyDescent="0.25">
      <c r="A41" s="10">
        <v>2007</v>
      </c>
      <c r="B41" s="11">
        <f t="shared" si="2"/>
        <v>14.409052850132404</v>
      </c>
      <c r="C41" s="11">
        <v>14.409052850132404</v>
      </c>
      <c r="D41" s="11" t="s">
        <v>9</v>
      </c>
    </row>
    <row r="42" spans="1:4" ht="13.2" customHeight="1" x14ac:dyDescent="0.25">
      <c r="A42" s="10">
        <v>2008</v>
      </c>
      <c r="B42" s="11">
        <f t="shared" si="2"/>
        <v>15.564499932301015</v>
      </c>
      <c r="C42" s="11">
        <v>15.564499932301015</v>
      </c>
      <c r="D42" s="11" t="s">
        <v>9</v>
      </c>
    </row>
    <row r="43" spans="1:4" ht="13.2" customHeight="1" x14ac:dyDescent="0.25">
      <c r="A43" s="10">
        <v>2009</v>
      </c>
      <c r="B43" s="11">
        <f t="shared" si="2"/>
        <v>14.922551773080123</v>
      </c>
      <c r="C43" s="11">
        <v>14.922551773080123</v>
      </c>
      <c r="D43" s="11" t="s">
        <v>9</v>
      </c>
    </row>
    <row r="44" spans="1:4" ht="13.2" customHeight="1" x14ac:dyDescent="0.25">
      <c r="A44" s="10">
        <v>2010</v>
      </c>
      <c r="B44" s="11">
        <f t="shared" si="2"/>
        <v>15.70315627721031</v>
      </c>
      <c r="C44" s="11">
        <v>15.70315627721031</v>
      </c>
      <c r="D44" s="11" t="s">
        <v>9</v>
      </c>
    </row>
    <row r="45" spans="1:4" ht="13.2" customHeight="1" x14ac:dyDescent="0.25">
      <c r="A45" s="12">
        <v>2011</v>
      </c>
      <c r="B45" s="13">
        <f t="shared" ref="B45:B50" si="3">SUM(C45,D45)</f>
        <v>13.827285337004172</v>
      </c>
      <c r="C45" s="13">
        <v>13.827285337004172</v>
      </c>
      <c r="D45" s="13" t="s">
        <v>9</v>
      </c>
    </row>
    <row r="46" spans="1:4" ht="13.2" customHeight="1" x14ac:dyDescent="0.25">
      <c r="A46" s="12">
        <v>2012</v>
      </c>
      <c r="B46" s="13">
        <f t="shared" si="3"/>
        <v>13.889862048455049</v>
      </c>
      <c r="C46" s="13">
        <v>13.889862048455049</v>
      </c>
      <c r="D46" s="13" t="s">
        <v>9</v>
      </c>
    </row>
    <row r="47" spans="1:4" ht="13.2" customHeight="1" x14ac:dyDescent="0.25">
      <c r="A47" s="12">
        <v>2013</v>
      </c>
      <c r="B47" s="13">
        <f t="shared" si="3"/>
        <v>14.480651362533138</v>
      </c>
      <c r="C47" s="13">
        <v>14.480651362533138</v>
      </c>
      <c r="D47" s="13" t="s">
        <v>9</v>
      </c>
    </row>
    <row r="48" spans="1:4" ht="13.2" customHeight="1" x14ac:dyDescent="0.25">
      <c r="A48" s="12">
        <v>2014</v>
      </c>
      <c r="B48" s="13">
        <f t="shared" si="3"/>
        <v>13.90838929947083</v>
      </c>
      <c r="C48" s="13">
        <v>13.90838929947083</v>
      </c>
      <c r="D48" s="13" t="s">
        <v>9</v>
      </c>
    </row>
    <row r="49" spans="1:4" ht="13.2" customHeight="1" x14ac:dyDescent="0.25">
      <c r="A49" s="14">
        <v>2015</v>
      </c>
      <c r="B49" s="15">
        <f t="shared" si="3"/>
        <v>14.867917632511313</v>
      </c>
      <c r="C49" s="15">
        <v>14.867917632511313</v>
      </c>
      <c r="D49" s="15" t="s">
        <v>9</v>
      </c>
    </row>
    <row r="50" spans="1:4" ht="13.2" customHeight="1" x14ac:dyDescent="0.25">
      <c r="A50" s="16">
        <v>2016</v>
      </c>
      <c r="B50" s="17">
        <f t="shared" si="3"/>
        <v>16.569290774411567</v>
      </c>
      <c r="C50" s="17">
        <v>16.569290774411567</v>
      </c>
      <c r="D50" s="17" t="s">
        <v>9</v>
      </c>
    </row>
    <row r="51" spans="1:4" ht="13.2" customHeight="1" x14ac:dyDescent="0.25">
      <c r="A51" s="18">
        <v>2017</v>
      </c>
      <c r="B51" s="19">
        <f>SUM(C51,D51)</f>
        <v>16.247549761232474</v>
      </c>
      <c r="C51" s="19">
        <v>16.247549761232474</v>
      </c>
      <c r="D51" s="19" t="s">
        <v>9</v>
      </c>
    </row>
    <row r="52" spans="1:4" ht="13.2" customHeight="1" x14ac:dyDescent="0.25">
      <c r="A52" s="18">
        <v>2018</v>
      </c>
      <c r="B52" s="19">
        <f>SUM(C52,D52)</f>
        <v>15.853035529069473</v>
      </c>
      <c r="C52" s="19">
        <v>15.853035529069473</v>
      </c>
      <c r="D52" s="19" t="s">
        <v>9</v>
      </c>
    </row>
    <row r="53" spans="1:4" ht="13.2" customHeight="1" x14ac:dyDescent="0.25">
      <c r="A53" s="18">
        <v>2019</v>
      </c>
      <c r="B53" s="19">
        <f>SUM(C53,D53)</f>
        <v>15.17999091387545</v>
      </c>
      <c r="C53" s="19">
        <v>15.17999091387545</v>
      </c>
      <c r="D53" s="19" t="s">
        <v>9</v>
      </c>
    </row>
    <row r="54" spans="1:4" ht="13.2" customHeight="1" x14ac:dyDescent="0.25">
      <c r="A54" s="16">
        <v>2020</v>
      </c>
      <c r="B54" s="17">
        <f t="shared" ref="B54:B55" si="4">SUM(C54,D54)</f>
        <v>14.350606353366947</v>
      </c>
      <c r="C54" s="17">
        <v>14.350606353366947</v>
      </c>
      <c r="D54" s="19" t="s">
        <v>9</v>
      </c>
    </row>
    <row r="55" spans="1:4" ht="13.8" thickBot="1" x14ac:dyDescent="0.3">
      <c r="A55" s="93">
        <v>2021</v>
      </c>
      <c r="B55" s="95">
        <f t="shared" si="4"/>
        <v>14.389342088233729</v>
      </c>
      <c r="C55" s="95">
        <v>14.389342088233729</v>
      </c>
      <c r="D55" s="95" t="s">
        <v>9</v>
      </c>
    </row>
    <row r="56" spans="1:4" ht="15" customHeight="1" thickTop="1" x14ac:dyDescent="0.25">
      <c r="A56" s="5" t="s">
        <v>12</v>
      </c>
    </row>
    <row r="57" spans="1:4" x14ac:dyDescent="0.25">
      <c r="A57" s="5"/>
    </row>
    <row r="58" spans="1:4" ht="15" customHeight="1" x14ac:dyDescent="0.25">
      <c r="A58" s="5" t="s">
        <v>31</v>
      </c>
    </row>
    <row r="59" spans="1:4" x14ac:dyDescent="0.25">
      <c r="A59" s="5"/>
    </row>
    <row r="60" spans="1:4" x14ac:dyDescent="0.25">
      <c r="A60" s="5"/>
    </row>
    <row r="61" spans="1:4" x14ac:dyDescent="0.25">
      <c r="A61" s="5"/>
    </row>
    <row r="62" spans="1:4" x14ac:dyDescent="0.25">
      <c r="A62" s="5"/>
    </row>
    <row r="63" spans="1:4" x14ac:dyDescent="0.25">
      <c r="A63" s="5"/>
    </row>
  </sheetData>
  <phoneticPr fontId="4" type="noConversion"/>
  <printOptions horizontalCentered="1" verticalCentered="1"/>
  <pageMargins left="0.5" right="0.5" top="0.57999999999999996" bottom="0.52"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63"/>
  <sheetViews>
    <sheetView workbookViewId="0">
      <pane ySplit="3" topLeftCell="A4"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5" ht="13.8" thickBot="1" x14ac:dyDescent="0.3">
      <c r="A1" s="4" t="s">
        <v>39</v>
      </c>
      <c r="B1" s="4"/>
      <c r="C1" s="4"/>
      <c r="D1" s="4"/>
      <c r="E1" s="47"/>
    </row>
    <row r="2" spans="1:5" ht="20.25" customHeight="1" thickTop="1" x14ac:dyDescent="0.25">
      <c r="A2" s="46" t="s">
        <v>3</v>
      </c>
      <c r="B2" s="48" t="s">
        <v>0</v>
      </c>
      <c r="C2" s="36" t="s">
        <v>17</v>
      </c>
      <c r="D2" s="37" t="s">
        <v>2</v>
      </c>
      <c r="E2" s="108"/>
    </row>
    <row r="3" spans="1:5" x14ac:dyDescent="0.25">
      <c r="A3" s="9"/>
      <c r="B3" s="50" t="s">
        <v>14</v>
      </c>
      <c r="C3" s="45"/>
      <c r="D3" s="45"/>
      <c r="E3" s="108"/>
    </row>
    <row r="4" spans="1:5" x14ac:dyDescent="0.25">
      <c r="A4" s="10">
        <v>1970</v>
      </c>
      <c r="B4" s="11">
        <v>16.08706571991495</v>
      </c>
      <c r="C4" s="11">
        <v>67.675998555009258</v>
      </c>
      <c r="D4" s="11">
        <f>SUM(B4,C4)</f>
        <v>83.763064274924204</v>
      </c>
    </row>
    <row r="5" spans="1:5" x14ac:dyDescent="0.25">
      <c r="A5" s="12">
        <v>1971</v>
      </c>
      <c r="B5" s="13">
        <v>15.68944096387863</v>
      </c>
      <c r="C5" s="13">
        <v>68.067519516295036</v>
      </c>
      <c r="D5" s="13">
        <f t="shared" ref="D5:D32" si="0">SUM(B5,C5)</f>
        <v>83.75696048017366</v>
      </c>
    </row>
    <row r="6" spans="1:5" x14ac:dyDescent="0.25">
      <c r="A6" s="12">
        <v>1972</v>
      </c>
      <c r="B6" s="13">
        <v>14.414710142165644</v>
      </c>
      <c r="C6" s="13">
        <v>72.156182760926697</v>
      </c>
      <c r="D6" s="13">
        <f t="shared" si="0"/>
        <v>86.570892903092343</v>
      </c>
    </row>
    <row r="7" spans="1:5" x14ac:dyDescent="0.25">
      <c r="A7" s="12">
        <v>1973</v>
      </c>
      <c r="B7" s="13">
        <v>14.350593886998666</v>
      </c>
      <c r="C7" s="13">
        <v>69.928088073622774</v>
      </c>
      <c r="D7" s="13">
        <f t="shared" si="0"/>
        <v>84.278681960621441</v>
      </c>
    </row>
    <row r="8" spans="1:5" x14ac:dyDescent="0.25">
      <c r="A8" s="12">
        <v>1974</v>
      </c>
      <c r="B8" s="13">
        <v>14.352432033069288</v>
      </c>
      <c r="C8" s="13">
        <v>72.778751361461858</v>
      </c>
      <c r="D8" s="13">
        <f t="shared" si="0"/>
        <v>87.131183394531149</v>
      </c>
    </row>
    <row r="9" spans="1:5" x14ac:dyDescent="0.25">
      <c r="A9" s="12">
        <v>1975</v>
      </c>
      <c r="B9" s="13">
        <v>15.805170090705786</v>
      </c>
      <c r="C9" s="13">
        <v>78.973501454454166</v>
      </c>
      <c r="D9" s="13">
        <f t="shared" si="0"/>
        <v>94.778671545159952</v>
      </c>
    </row>
    <row r="10" spans="1:5" x14ac:dyDescent="0.25">
      <c r="A10" s="10">
        <v>1976</v>
      </c>
      <c r="B10" s="11">
        <v>14.676817942073519</v>
      </c>
      <c r="C10" s="11">
        <v>87.477354721705311</v>
      </c>
      <c r="D10" s="11">
        <f t="shared" si="0"/>
        <v>102.15417266377884</v>
      </c>
    </row>
    <row r="11" spans="1:5" x14ac:dyDescent="0.25">
      <c r="A11" s="10">
        <v>1977</v>
      </c>
      <c r="B11" s="11">
        <v>13.375151539917999</v>
      </c>
      <c r="C11" s="11">
        <v>95.573754435446986</v>
      </c>
      <c r="D11" s="11">
        <f t="shared" si="0"/>
        <v>108.94890597536498</v>
      </c>
    </row>
    <row r="12" spans="1:5" x14ac:dyDescent="0.25">
      <c r="A12" s="10">
        <v>1978</v>
      </c>
      <c r="B12" s="11">
        <v>13.385560572365611</v>
      </c>
      <c r="C12" s="11">
        <v>78.731664596875461</v>
      </c>
      <c r="D12" s="11">
        <f t="shared" si="0"/>
        <v>92.117225169241067</v>
      </c>
    </row>
    <row r="13" spans="1:5" x14ac:dyDescent="0.25">
      <c r="A13" s="10">
        <v>1979</v>
      </c>
      <c r="B13" s="11">
        <v>11.443331630045989</v>
      </c>
      <c r="C13" s="11">
        <v>74.973038590151873</v>
      </c>
      <c r="D13" s="11">
        <f t="shared" si="0"/>
        <v>86.416370220197862</v>
      </c>
    </row>
    <row r="14" spans="1:5" x14ac:dyDescent="0.25">
      <c r="A14" s="10">
        <v>1980</v>
      </c>
      <c r="B14" s="11">
        <v>14.243186987871388</v>
      </c>
      <c r="C14" s="11">
        <v>81.439057029550284</v>
      </c>
      <c r="D14" s="11">
        <f t="shared" si="0"/>
        <v>95.682244017421667</v>
      </c>
    </row>
    <row r="15" spans="1:5" x14ac:dyDescent="0.25">
      <c r="A15" s="12">
        <v>1981</v>
      </c>
      <c r="B15" s="13">
        <v>12.33451031891671</v>
      </c>
      <c r="C15" s="13">
        <v>83.191569357308737</v>
      </c>
      <c r="D15" s="13">
        <f t="shared" si="0"/>
        <v>95.52607967622545</v>
      </c>
    </row>
    <row r="16" spans="1:5" x14ac:dyDescent="0.25">
      <c r="A16" s="12">
        <v>1982</v>
      </c>
      <c r="B16" s="13">
        <v>11.677640532671802</v>
      </c>
      <c r="C16" s="13">
        <v>75.314438939393256</v>
      </c>
      <c r="D16" s="13">
        <f t="shared" si="0"/>
        <v>86.992079472065058</v>
      </c>
    </row>
    <row r="17" spans="1:4" x14ac:dyDescent="0.25">
      <c r="A17" s="12">
        <v>1983</v>
      </c>
      <c r="B17" s="13">
        <v>15.007861480877651</v>
      </c>
      <c r="C17" s="13">
        <v>91.422374425927586</v>
      </c>
      <c r="D17" s="13">
        <f t="shared" si="0"/>
        <v>106.43023590680524</v>
      </c>
    </row>
    <row r="18" spans="1:4" x14ac:dyDescent="0.25">
      <c r="A18" s="12">
        <v>1984</v>
      </c>
      <c r="B18" s="13">
        <v>11.854794624875183</v>
      </c>
      <c r="C18" s="13">
        <v>80.596492416382091</v>
      </c>
      <c r="D18" s="13">
        <f t="shared" si="0"/>
        <v>92.451287041257274</v>
      </c>
    </row>
    <row r="19" spans="1:4" x14ac:dyDescent="0.25">
      <c r="A19" s="12">
        <v>1985</v>
      </c>
      <c r="B19" s="13">
        <v>11.59304051730645</v>
      </c>
      <c r="C19" s="13">
        <v>78.711034559814877</v>
      </c>
      <c r="D19" s="13">
        <f t="shared" si="0"/>
        <v>90.304075077121325</v>
      </c>
    </row>
    <row r="20" spans="1:4" x14ac:dyDescent="0.25">
      <c r="A20" s="10">
        <v>1986</v>
      </c>
      <c r="B20" s="11">
        <v>13.424943174971224</v>
      </c>
      <c r="C20" s="11">
        <v>82.976453439000764</v>
      </c>
      <c r="D20" s="11">
        <f t="shared" si="0"/>
        <v>96.401396613971983</v>
      </c>
    </row>
    <row r="21" spans="1:4" x14ac:dyDescent="0.25">
      <c r="A21" s="10">
        <v>1987</v>
      </c>
      <c r="B21" s="11">
        <v>12.806864796296601</v>
      </c>
      <c r="C21" s="11">
        <v>68.525473333058088</v>
      </c>
      <c r="D21" s="11">
        <f t="shared" si="0"/>
        <v>81.332338129354696</v>
      </c>
    </row>
    <row r="22" spans="1:4" x14ac:dyDescent="0.25">
      <c r="A22" s="10">
        <v>1988</v>
      </c>
      <c r="B22" s="11">
        <v>13.900967672158714</v>
      </c>
      <c r="C22" s="11">
        <v>65.71812671667584</v>
      </c>
      <c r="D22" s="11">
        <f t="shared" si="0"/>
        <v>79.619094388834554</v>
      </c>
    </row>
    <row r="23" spans="1:4" x14ac:dyDescent="0.25">
      <c r="A23" s="10">
        <v>1989</v>
      </c>
      <c r="B23" s="11">
        <v>12.167897081773413</v>
      </c>
      <c r="C23" s="11">
        <v>67.740774969039606</v>
      </c>
      <c r="D23" s="11">
        <f t="shared" si="0"/>
        <v>79.908672050813024</v>
      </c>
    </row>
    <row r="24" spans="1:4" x14ac:dyDescent="0.25">
      <c r="A24" s="10">
        <v>1990</v>
      </c>
      <c r="B24" s="11">
        <v>12.364051780659812</v>
      </c>
      <c r="C24" s="11">
        <v>62.539063901696458</v>
      </c>
      <c r="D24" s="11">
        <f t="shared" si="0"/>
        <v>74.903115682356272</v>
      </c>
    </row>
    <row r="25" spans="1:4" x14ac:dyDescent="0.25">
      <c r="A25" s="12">
        <v>1991</v>
      </c>
      <c r="B25" s="13">
        <v>8.4282130078542608</v>
      </c>
      <c r="C25" s="13">
        <v>73.715058946750432</v>
      </c>
      <c r="D25" s="13">
        <f t="shared" si="0"/>
        <v>82.1432719546047</v>
      </c>
    </row>
    <row r="26" spans="1:4" x14ac:dyDescent="0.25">
      <c r="A26" s="12">
        <v>1992</v>
      </c>
      <c r="B26" s="13">
        <v>12.832884380328071</v>
      </c>
      <c r="C26" s="13">
        <v>63.601369456796881</v>
      </c>
      <c r="D26" s="13">
        <f t="shared" si="0"/>
        <v>76.434253837124956</v>
      </c>
    </row>
    <row r="27" spans="1:4" x14ac:dyDescent="0.25">
      <c r="A27" s="12">
        <v>1993</v>
      </c>
      <c r="B27" s="13">
        <v>14.133446043303683</v>
      </c>
      <c r="C27" s="13">
        <v>74.417406424970594</v>
      </c>
      <c r="D27" s="13">
        <f t="shared" si="0"/>
        <v>88.550852468274272</v>
      </c>
    </row>
    <row r="28" spans="1:4" x14ac:dyDescent="0.25">
      <c r="A28" s="12">
        <v>1994</v>
      </c>
      <c r="B28" s="13">
        <v>12.92761809319911</v>
      </c>
      <c r="C28" s="13">
        <v>75.370919525381737</v>
      </c>
      <c r="D28" s="13">
        <f t="shared" si="0"/>
        <v>88.298537618580852</v>
      </c>
    </row>
    <row r="29" spans="1:4" x14ac:dyDescent="0.25">
      <c r="A29" s="12">
        <v>1995</v>
      </c>
      <c r="B29" s="13">
        <v>11.817359889254455</v>
      </c>
      <c r="C29" s="13">
        <v>69.861090873880116</v>
      </c>
      <c r="D29" s="13">
        <f t="shared" si="0"/>
        <v>81.678450763134578</v>
      </c>
    </row>
    <row r="30" spans="1:4" x14ac:dyDescent="0.25">
      <c r="A30" s="10">
        <v>1996</v>
      </c>
      <c r="B30" s="11">
        <v>12.57217234589327</v>
      </c>
      <c r="C30" s="11">
        <v>78.177656266477825</v>
      </c>
      <c r="D30" s="11">
        <f t="shared" si="0"/>
        <v>90.74982861237109</v>
      </c>
    </row>
    <row r="31" spans="1:4" x14ac:dyDescent="0.25">
      <c r="A31" s="10">
        <v>1997</v>
      </c>
      <c r="B31" s="11">
        <v>13.905760831330246</v>
      </c>
      <c r="C31" s="11">
        <v>74.404278499791161</v>
      </c>
      <c r="D31" s="11">
        <f t="shared" si="0"/>
        <v>88.310039331121402</v>
      </c>
    </row>
    <row r="32" spans="1:4" x14ac:dyDescent="0.25">
      <c r="A32" s="10">
        <v>1998</v>
      </c>
      <c r="B32" s="11">
        <v>14.603136374336779</v>
      </c>
      <c r="C32" s="11">
        <v>89.407105566622533</v>
      </c>
      <c r="D32" s="11">
        <f t="shared" si="0"/>
        <v>104.01024194095932</v>
      </c>
    </row>
    <row r="33" spans="1:4" x14ac:dyDescent="0.25">
      <c r="A33" s="10">
        <v>1999</v>
      </c>
      <c r="B33" s="11">
        <v>8.3720237096976309</v>
      </c>
      <c r="C33" s="11">
        <v>73.09463626238589</v>
      </c>
      <c r="D33" s="11">
        <f t="shared" ref="D33:D38" si="1">SUM(B33,C33)</f>
        <v>81.466659972083519</v>
      </c>
    </row>
    <row r="34" spans="1:4" x14ac:dyDescent="0.25">
      <c r="A34" s="10">
        <v>2000</v>
      </c>
      <c r="B34" s="11">
        <v>11.737462862168082</v>
      </c>
      <c r="C34" s="11">
        <v>80.321606479025434</v>
      </c>
      <c r="D34" s="11">
        <f t="shared" si="1"/>
        <v>92.059069341193521</v>
      </c>
    </row>
    <row r="35" spans="1:4" x14ac:dyDescent="0.25">
      <c r="A35" s="12">
        <v>2001</v>
      </c>
      <c r="B35" s="13">
        <v>11.880633303779296</v>
      </c>
      <c r="C35" s="13">
        <v>75.338406891227038</v>
      </c>
      <c r="D35" s="13">
        <f t="shared" si="1"/>
        <v>87.219040195006329</v>
      </c>
    </row>
    <row r="36" spans="1:4" x14ac:dyDescent="0.25">
      <c r="A36" s="12">
        <v>2002</v>
      </c>
      <c r="B36" s="13">
        <v>11.744268018454308</v>
      </c>
      <c r="C36" s="13">
        <v>72.521182827139299</v>
      </c>
      <c r="D36" s="13">
        <f t="shared" si="1"/>
        <v>84.265450845593605</v>
      </c>
    </row>
    <row r="37" spans="1:4" x14ac:dyDescent="0.25">
      <c r="A37" s="12">
        <v>2003</v>
      </c>
      <c r="B37" s="13">
        <v>11.895816325798689</v>
      </c>
      <c r="C37" s="13">
        <v>71.206633040858449</v>
      </c>
      <c r="D37" s="13">
        <f t="shared" si="1"/>
        <v>83.10244936665714</v>
      </c>
    </row>
    <row r="38" spans="1:4" x14ac:dyDescent="0.25">
      <c r="A38" s="12">
        <v>2004</v>
      </c>
      <c r="B38" s="13">
        <v>10.803085470499475</v>
      </c>
      <c r="C38" s="13">
        <v>73.184160062595396</v>
      </c>
      <c r="D38" s="13">
        <f t="shared" si="1"/>
        <v>83.987245533094864</v>
      </c>
    </row>
    <row r="39" spans="1:4" x14ac:dyDescent="0.25">
      <c r="A39" s="12">
        <v>2005</v>
      </c>
      <c r="B39" s="13">
        <v>11.428656457125609</v>
      </c>
      <c r="C39" s="13">
        <v>69.167242974856606</v>
      </c>
      <c r="D39" s="13">
        <f t="shared" ref="D39:D44" si="2">SUM(B39,C39)</f>
        <v>80.595899431982218</v>
      </c>
    </row>
    <row r="40" spans="1:4" x14ac:dyDescent="0.25">
      <c r="A40" s="10">
        <v>2006</v>
      </c>
      <c r="B40" s="11">
        <v>10.243935907665454</v>
      </c>
      <c r="C40" s="11">
        <v>62.805659041060451</v>
      </c>
      <c r="D40" s="11">
        <f t="shared" si="2"/>
        <v>73.049594948725911</v>
      </c>
    </row>
    <row r="41" spans="1:4" x14ac:dyDescent="0.25">
      <c r="A41" s="10">
        <v>2007</v>
      </c>
      <c r="B41" s="11">
        <v>7.4604311097143006</v>
      </c>
      <c r="C41" s="11">
        <v>58.000865219922808</v>
      </c>
      <c r="D41" s="11">
        <f t="shared" si="2"/>
        <v>65.461296329637108</v>
      </c>
    </row>
    <row r="42" spans="1:4" x14ac:dyDescent="0.25">
      <c r="A42" s="10">
        <v>2008</v>
      </c>
      <c r="B42" s="11">
        <v>9.9282790040245779</v>
      </c>
      <c r="C42" s="11">
        <v>52.642297254058583</v>
      </c>
      <c r="D42" s="11">
        <f t="shared" si="2"/>
        <v>62.570576258083165</v>
      </c>
    </row>
    <row r="43" spans="1:4" x14ac:dyDescent="0.25">
      <c r="A43" s="10">
        <v>2009</v>
      </c>
      <c r="B43" s="11">
        <v>9.0590101608184845</v>
      </c>
      <c r="C43" s="11">
        <v>54.479910524772976</v>
      </c>
      <c r="D43" s="11">
        <f t="shared" si="2"/>
        <v>63.538920685591464</v>
      </c>
    </row>
    <row r="44" spans="1:4" x14ac:dyDescent="0.25">
      <c r="A44" s="10">
        <v>2010</v>
      </c>
      <c r="B44" s="11">
        <v>9.6831991266814672</v>
      </c>
      <c r="C44" s="11">
        <v>51.672856398617448</v>
      </c>
      <c r="D44" s="11">
        <f t="shared" si="2"/>
        <v>61.356055525298913</v>
      </c>
    </row>
    <row r="45" spans="1:4" x14ac:dyDescent="0.25">
      <c r="A45" s="12">
        <v>2011</v>
      </c>
      <c r="B45" s="13">
        <v>9.9669658325022645</v>
      </c>
      <c r="C45" s="13">
        <v>53.100180886793623</v>
      </c>
      <c r="D45" s="13">
        <f t="shared" ref="D45:D51" si="3">SUM(B45,C45)</f>
        <v>63.067146719295891</v>
      </c>
    </row>
    <row r="46" spans="1:4" x14ac:dyDescent="0.25">
      <c r="A46" s="12">
        <v>2012</v>
      </c>
      <c r="B46" s="13">
        <v>10.471345240873026</v>
      </c>
      <c r="C46" s="13">
        <v>43.765331380471899</v>
      </c>
      <c r="D46" s="13">
        <f t="shared" si="3"/>
        <v>54.236676621344927</v>
      </c>
    </row>
    <row r="47" spans="1:4" x14ac:dyDescent="0.25">
      <c r="A47" s="12">
        <v>2013</v>
      </c>
      <c r="B47" s="13">
        <v>10.391272055984638</v>
      </c>
      <c r="C47" s="13">
        <v>45.620066427841053</v>
      </c>
      <c r="D47" s="13">
        <f t="shared" si="3"/>
        <v>56.011338483825689</v>
      </c>
    </row>
    <row r="48" spans="1:4" x14ac:dyDescent="0.25">
      <c r="A48" s="12">
        <v>2014</v>
      </c>
      <c r="B48" s="13">
        <v>9.3837498736529756</v>
      </c>
      <c r="C48" s="13">
        <v>44.332080606468004</v>
      </c>
      <c r="D48" s="13">
        <f t="shared" si="3"/>
        <v>53.715830480120978</v>
      </c>
    </row>
    <row r="49" spans="1:4" x14ac:dyDescent="0.25">
      <c r="A49" s="14">
        <v>2015</v>
      </c>
      <c r="B49" s="15">
        <v>8.6762835678083103</v>
      </c>
      <c r="C49" s="15">
        <v>42.215080923537542</v>
      </c>
      <c r="D49" s="15">
        <f t="shared" si="3"/>
        <v>50.891364491345854</v>
      </c>
    </row>
    <row r="50" spans="1:4" x14ac:dyDescent="0.25">
      <c r="A50" s="16">
        <v>2016</v>
      </c>
      <c r="B50" s="17">
        <v>9.1793354892060304</v>
      </c>
      <c r="C50" s="17">
        <v>42.824902695491105</v>
      </c>
      <c r="D50" s="17">
        <f t="shared" si="3"/>
        <v>52.004238184697137</v>
      </c>
    </row>
    <row r="51" spans="1:4" x14ac:dyDescent="0.25">
      <c r="A51" s="16">
        <v>2017</v>
      </c>
      <c r="B51" s="17">
        <v>8.0350515751814306</v>
      </c>
      <c r="C51" s="17">
        <v>39.309038275720575</v>
      </c>
      <c r="D51" s="17">
        <f t="shared" si="3"/>
        <v>47.344089850902009</v>
      </c>
    </row>
    <row r="52" spans="1:4" x14ac:dyDescent="0.25">
      <c r="A52" s="18">
        <v>2018</v>
      </c>
      <c r="B52" s="19">
        <v>8.201356023640189</v>
      </c>
      <c r="C52" s="19">
        <v>40.264363959083099</v>
      </c>
      <c r="D52" s="19">
        <f>SUM(B52,C52)</f>
        <v>48.465719982723286</v>
      </c>
    </row>
    <row r="53" spans="1:4" x14ac:dyDescent="0.25">
      <c r="A53" s="16">
        <v>2019</v>
      </c>
      <c r="B53" s="17">
        <v>8.4586695950916937</v>
      </c>
      <c r="C53" s="17">
        <v>37.733332802689702</v>
      </c>
      <c r="D53" s="17">
        <f>SUM(B53,C53)</f>
        <v>46.192002397781394</v>
      </c>
    </row>
    <row r="54" spans="1:4" x14ac:dyDescent="0.25">
      <c r="A54" s="38">
        <v>2020</v>
      </c>
      <c r="B54" s="39">
        <v>9.4007046566158738</v>
      </c>
      <c r="C54" s="39">
        <v>38.124665767038749</v>
      </c>
      <c r="D54" s="39">
        <f>SUM(B54,C54)</f>
        <v>47.525370423654621</v>
      </c>
    </row>
    <row r="55" spans="1:4" x14ac:dyDescent="0.25">
      <c r="A55" s="12">
        <v>2021</v>
      </c>
      <c r="B55" s="89">
        <v>8.1461076085827795</v>
      </c>
      <c r="C55" s="13">
        <v>37.735128747389908</v>
      </c>
      <c r="D55" s="13">
        <f t="shared" ref="D55:D56" si="4">SUM(B55,C55)</f>
        <v>45.881236355972689</v>
      </c>
    </row>
    <row r="56" spans="1:4" ht="13.8" thickBot="1" x14ac:dyDescent="0.3">
      <c r="A56" s="90">
        <v>2022</v>
      </c>
      <c r="B56" s="91">
        <v>8.2479543139484424</v>
      </c>
      <c r="C56" s="92">
        <v>40.482351921596248</v>
      </c>
      <c r="D56" s="92">
        <f t="shared" si="4"/>
        <v>48.730306235544688</v>
      </c>
    </row>
    <row r="57" spans="1:4" ht="15" customHeight="1" thickTop="1" x14ac:dyDescent="0.25">
      <c r="A57" s="5" t="s">
        <v>18</v>
      </c>
    </row>
    <row r="58" spans="1:4" x14ac:dyDescent="0.25">
      <c r="A58" s="5"/>
    </row>
    <row r="59" spans="1:4" ht="15" customHeight="1" x14ac:dyDescent="0.25">
      <c r="A59" s="5" t="s">
        <v>31</v>
      </c>
    </row>
    <row r="60" spans="1:4" x14ac:dyDescent="0.25">
      <c r="A60" s="5"/>
    </row>
    <row r="61" spans="1:4" x14ac:dyDescent="0.25">
      <c r="A61" s="5"/>
    </row>
    <row r="62" spans="1:4" x14ac:dyDescent="0.25">
      <c r="A62" s="5"/>
    </row>
    <row r="63" spans="1:4" x14ac:dyDescent="0.25">
      <c r="A63" s="5"/>
    </row>
  </sheetData>
  <phoneticPr fontId="4" type="noConversion"/>
  <printOptions horizontalCentered="1" verticalCentered="1"/>
  <pageMargins left="0.5" right="0.5" top="0.57999999999999996" bottom="0.52"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64"/>
  <sheetViews>
    <sheetView workbookViewId="0">
      <pane ySplit="3" topLeftCell="A4"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5" ht="13.8" thickBot="1" x14ac:dyDescent="0.3">
      <c r="A1" s="4" t="s">
        <v>40</v>
      </c>
      <c r="B1" s="4"/>
      <c r="C1" s="4"/>
      <c r="D1" s="4"/>
      <c r="E1" s="47"/>
    </row>
    <row r="2" spans="1:5" ht="20.25" customHeight="1" thickTop="1" x14ac:dyDescent="0.25">
      <c r="A2" s="46" t="s">
        <v>3</v>
      </c>
      <c r="B2" s="48" t="s">
        <v>0</v>
      </c>
      <c r="C2" s="48" t="s">
        <v>17</v>
      </c>
      <c r="D2" s="49" t="s">
        <v>2</v>
      </c>
      <c r="E2" s="108"/>
    </row>
    <row r="3" spans="1:5" x14ac:dyDescent="0.25">
      <c r="A3" s="9"/>
      <c r="B3" s="50" t="s">
        <v>14</v>
      </c>
      <c r="C3" s="51"/>
      <c r="D3" s="51"/>
      <c r="E3" s="108"/>
    </row>
    <row r="4" spans="1:5" x14ac:dyDescent="0.25">
      <c r="A4" s="10">
        <v>1970</v>
      </c>
      <c r="B4" s="11">
        <v>2.0358982111854553</v>
      </c>
      <c r="C4" s="11">
        <v>0.95505042623334568</v>
      </c>
      <c r="D4" s="11">
        <f t="shared" ref="D4:D32" si="0">SUM(B4,C4)</f>
        <v>2.9909486374188008</v>
      </c>
    </row>
    <row r="5" spans="1:5" x14ac:dyDescent="0.25">
      <c r="A5" s="12">
        <v>1971</v>
      </c>
      <c r="B5" s="13">
        <v>2.325906164373666</v>
      </c>
      <c r="C5" s="13">
        <v>1.1559705481529994</v>
      </c>
      <c r="D5" s="13">
        <f t="shared" si="0"/>
        <v>3.4818767125266654</v>
      </c>
    </row>
    <row r="6" spans="1:5" x14ac:dyDescent="0.25">
      <c r="A6" s="12">
        <v>1972</v>
      </c>
      <c r="B6" s="13">
        <v>2.0677144871746007</v>
      </c>
      <c r="C6" s="13">
        <v>1.4923819415329498</v>
      </c>
      <c r="D6" s="13">
        <f t="shared" si="0"/>
        <v>3.5600964287075505</v>
      </c>
    </row>
    <row r="7" spans="1:5" x14ac:dyDescent="0.25">
      <c r="A7" s="12">
        <v>1973</v>
      </c>
      <c r="B7" s="13">
        <v>2.0609318150715641</v>
      </c>
      <c r="C7" s="13">
        <v>1.4710087820715498</v>
      </c>
      <c r="D7" s="13">
        <f t="shared" si="0"/>
        <v>3.5319405971431141</v>
      </c>
    </row>
    <row r="8" spans="1:5" x14ac:dyDescent="0.25">
      <c r="A8" s="12">
        <v>1974</v>
      </c>
      <c r="B8" s="13">
        <v>2.229745527322379</v>
      </c>
      <c r="C8" s="13">
        <v>1.4040420099694182</v>
      </c>
      <c r="D8" s="13">
        <f t="shared" si="0"/>
        <v>3.6337875372917972</v>
      </c>
    </row>
    <row r="9" spans="1:5" x14ac:dyDescent="0.25">
      <c r="A9" s="12">
        <v>1975</v>
      </c>
      <c r="B9" s="13">
        <v>2.5478416283516911</v>
      </c>
      <c r="C9" s="13">
        <v>1.6218925513837377</v>
      </c>
      <c r="D9" s="13">
        <f t="shared" si="0"/>
        <v>4.1697341797354284</v>
      </c>
    </row>
    <row r="10" spans="1:5" x14ac:dyDescent="0.25">
      <c r="A10" s="10">
        <v>1976</v>
      </c>
      <c r="B10" s="11">
        <v>2.3564565322081319</v>
      </c>
      <c r="C10" s="11">
        <v>2.0332056779874792</v>
      </c>
      <c r="D10" s="11">
        <f t="shared" si="0"/>
        <v>4.3896622101956115</v>
      </c>
    </row>
    <row r="11" spans="1:5" x14ac:dyDescent="0.25">
      <c r="A11" s="10">
        <v>1977</v>
      </c>
      <c r="B11" s="11">
        <v>2.6414259054935778</v>
      </c>
      <c r="C11" s="11">
        <v>1.7098924350364828</v>
      </c>
      <c r="D11" s="11">
        <f t="shared" si="0"/>
        <v>4.3513183405300602</v>
      </c>
    </row>
    <row r="12" spans="1:5" x14ac:dyDescent="0.25">
      <c r="A12" s="10">
        <v>1978</v>
      </c>
      <c r="B12" s="11">
        <v>2.0678617157490398</v>
      </c>
      <c r="C12" s="11">
        <v>1.9917110317406834</v>
      </c>
      <c r="D12" s="11">
        <f t="shared" si="0"/>
        <v>4.0595727474897227</v>
      </c>
    </row>
    <row r="13" spans="1:5" x14ac:dyDescent="0.25">
      <c r="A13" s="10">
        <v>1979</v>
      </c>
      <c r="B13" s="11">
        <v>2.0161827108928927</v>
      </c>
      <c r="C13" s="11">
        <v>1.9038235098087135</v>
      </c>
      <c r="D13" s="11">
        <f t="shared" si="0"/>
        <v>3.9200062207016062</v>
      </c>
    </row>
    <row r="14" spans="1:5" x14ac:dyDescent="0.25">
      <c r="A14" s="10">
        <v>1980</v>
      </c>
      <c r="B14" s="11">
        <v>2.0744619111784299</v>
      </c>
      <c r="C14" s="11">
        <v>2.8533852085400877</v>
      </c>
      <c r="D14" s="11">
        <f t="shared" si="0"/>
        <v>4.9278471197185176</v>
      </c>
    </row>
    <row r="15" spans="1:5" x14ac:dyDescent="0.25">
      <c r="A15" s="12">
        <v>1981</v>
      </c>
      <c r="B15" s="13">
        <v>1.9405891504600798</v>
      </c>
      <c r="C15" s="13">
        <v>2.0219728133724115</v>
      </c>
      <c r="D15" s="13">
        <f t="shared" si="0"/>
        <v>3.9625619638324912</v>
      </c>
    </row>
    <row r="16" spans="1:5" x14ac:dyDescent="0.25">
      <c r="A16" s="12">
        <v>1982</v>
      </c>
      <c r="B16" s="13">
        <v>1.9280888558553824</v>
      </c>
      <c r="C16" s="13">
        <v>2.4740081313418436</v>
      </c>
      <c r="D16" s="13">
        <f t="shared" si="0"/>
        <v>4.4020969871972255</v>
      </c>
    </row>
    <row r="17" spans="1:4" x14ac:dyDescent="0.25">
      <c r="A17" s="12">
        <v>1983</v>
      </c>
      <c r="B17" s="13">
        <v>1.8704032043535255</v>
      </c>
      <c r="C17" s="13">
        <v>1.6927791316520633</v>
      </c>
      <c r="D17" s="13">
        <f t="shared" si="0"/>
        <v>3.563182336005589</v>
      </c>
    </row>
    <row r="18" spans="1:4" x14ac:dyDescent="0.25">
      <c r="A18" s="12">
        <v>1984</v>
      </c>
      <c r="B18" s="13">
        <v>1.8148429828895849</v>
      </c>
      <c r="C18" s="13">
        <v>1.6008174386920981</v>
      </c>
      <c r="D18" s="13">
        <f t="shared" si="0"/>
        <v>3.4156604215816833</v>
      </c>
    </row>
    <row r="19" spans="1:4" x14ac:dyDescent="0.25">
      <c r="A19" s="12">
        <v>1985</v>
      </c>
      <c r="B19" s="13">
        <v>1.3851848223267509</v>
      </c>
      <c r="C19" s="13">
        <v>1.3923578204020699</v>
      </c>
      <c r="D19" s="13">
        <f t="shared" si="0"/>
        <v>2.7775426427288208</v>
      </c>
    </row>
    <row r="20" spans="1:4" x14ac:dyDescent="0.25">
      <c r="A20" s="10">
        <v>1986</v>
      </c>
      <c r="B20" s="11">
        <v>1.5406028433938823</v>
      </c>
      <c r="C20" s="11">
        <v>1.1401365462848689</v>
      </c>
      <c r="D20" s="11">
        <f t="shared" si="0"/>
        <v>2.6807393896787515</v>
      </c>
    </row>
    <row r="21" spans="1:4" x14ac:dyDescent="0.25">
      <c r="A21" s="10">
        <v>1987</v>
      </c>
      <c r="B21" s="11">
        <v>1.7749459903082334</v>
      </c>
      <c r="C21" s="11">
        <v>1.5794014925619018</v>
      </c>
      <c r="D21" s="11">
        <f t="shared" si="0"/>
        <v>3.3543474828701352</v>
      </c>
    </row>
    <row r="22" spans="1:4" x14ac:dyDescent="0.25">
      <c r="A22" s="10">
        <v>1988</v>
      </c>
      <c r="B22" s="11">
        <v>1.7684683291877219</v>
      </c>
      <c r="C22" s="11">
        <v>1.5583154096995768</v>
      </c>
      <c r="D22" s="11">
        <f t="shared" si="0"/>
        <v>3.3267837388872987</v>
      </c>
    </row>
    <row r="23" spans="1:4" x14ac:dyDescent="0.25">
      <c r="A23" s="10">
        <v>1989</v>
      </c>
      <c r="B23" s="11">
        <v>1.6978225172954335</v>
      </c>
      <c r="C23" s="11">
        <v>1.5872759175554494</v>
      </c>
      <c r="D23" s="11">
        <f t="shared" si="0"/>
        <v>3.2850984348508829</v>
      </c>
    </row>
    <row r="24" spans="1:4" x14ac:dyDescent="0.25">
      <c r="A24" s="10">
        <v>1990</v>
      </c>
      <c r="B24" s="11">
        <v>1.3214065057684132</v>
      </c>
      <c r="C24" s="11">
        <v>1.0910178299256319</v>
      </c>
      <c r="D24" s="11">
        <f t="shared" si="0"/>
        <v>2.4124243356940451</v>
      </c>
    </row>
    <row r="25" spans="1:4" x14ac:dyDescent="0.25">
      <c r="A25" s="12">
        <v>1991</v>
      </c>
      <c r="B25" s="13">
        <v>1.3766796974957336</v>
      </c>
      <c r="C25" s="13">
        <v>0.94753607856759392</v>
      </c>
      <c r="D25" s="13">
        <f t="shared" si="0"/>
        <v>2.3242157760633275</v>
      </c>
    </row>
    <row r="26" spans="1:4" x14ac:dyDescent="0.25">
      <c r="A26" s="12">
        <v>1992</v>
      </c>
      <c r="B26" s="13">
        <v>1.9266599888859723</v>
      </c>
      <c r="C26" s="13">
        <v>1.0039660740931207</v>
      </c>
      <c r="D26" s="13">
        <f t="shared" si="0"/>
        <v>2.9306260629790932</v>
      </c>
    </row>
    <row r="27" spans="1:4" x14ac:dyDescent="0.25">
      <c r="A27" s="12">
        <v>1993</v>
      </c>
      <c r="B27" s="13">
        <v>1.8604919321045947</v>
      </c>
      <c r="C27" s="13">
        <v>1.123340140056992</v>
      </c>
      <c r="D27" s="13">
        <f t="shared" si="0"/>
        <v>2.9838320721615865</v>
      </c>
    </row>
    <row r="28" spans="1:4" x14ac:dyDescent="0.25">
      <c r="A28" s="12">
        <v>1994</v>
      </c>
      <c r="B28" s="13">
        <v>2.0955280471698297</v>
      </c>
      <c r="C28" s="13">
        <v>1.4268917204227547</v>
      </c>
      <c r="D28" s="13">
        <f t="shared" si="0"/>
        <v>3.5224197675925843</v>
      </c>
    </row>
    <row r="29" spans="1:4" x14ac:dyDescent="0.25">
      <c r="A29" s="12">
        <v>1995</v>
      </c>
      <c r="B29" s="13">
        <v>1.9866915530027125</v>
      </c>
      <c r="C29" s="13">
        <v>1.251745731405145</v>
      </c>
      <c r="D29" s="13">
        <f t="shared" si="0"/>
        <v>3.2384372844078575</v>
      </c>
    </row>
    <row r="30" spans="1:4" x14ac:dyDescent="0.25">
      <c r="A30" s="10">
        <v>1996</v>
      </c>
      <c r="B30" s="11">
        <v>2.1487354307616653</v>
      </c>
      <c r="C30" s="11">
        <v>1.2440395569326679</v>
      </c>
      <c r="D30" s="11">
        <f t="shared" si="0"/>
        <v>3.3927749876943332</v>
      </c>
    </row>
    <row r="31" spans="1:4" x14ac:dyDescent="0.25">
      <c r="A31" s="10">
        <v>1997</v>
      </c>
      <c r="B31" s="11">
        <v>2.5193687758698275</v>
      </c>
      <c r="C31" s="11">
        <v>2.0006159351215009</v>
      </c>
      <c r="D31" s="11">
        <f t="shared" si="0"/>
        <v>4.5199847109913289</v>
      </c>
    </row>
    <row r="32" spans="1:4" x14ac:dyDescent="0.25">
      <c r="A32" s="10">
        <v>1998</v>
      </c>
      <c r="B32" s="11">
        <v>2.1662804435586063</v>
      </c>
      <c r="C32" s="11">
        <v>1.4782120273232957</v>
      </c>
      <c r="D32" s="11">
        <f t="shared" si="0"/>
        <v>3.644492470881902</v>
      </c>
    </row>
    <row r="33" spans="1:4" x14ac:dyDescent="0.25">
      <c r="A33" s="10">
        <v>1999</v>
      </c>
      <c r="B33" s="11">
        <v>2.3007370995727157</v>
      </c>
      <c r="C33" s="11">
        <v>1.2008318287335569</v>
      </c>
      <c r="D33" s="11">
        <f t="shared" ref="D33:D38" si="1">SUM(B33,C33)</f>
        <v>3.5015689283062725</v>
      </c>
    </row>
    <row r="34" spans="1:4" x14ac:dyDescent="0.25">
      <c r="A34" s="10">
        <v>2000</v>
      </c>
      <c r="B34" s="11">
        <v>2.8620941317997763</v>
      </c>
      <c r="C34" s="11">
        <v>1.6160939156666911</v>
      </c>
      <c r="D34" s="11">
        <f t="shared" si="1"/>
        <v>4.4781880474664675</v>
      </c>
    </row>
    <row r="35" spans="1:4" x14ac:dyDescent="0.25">
      <c r="A35" s="12">
        <v>2001</v>
      </c>
      <c r="B35" s="13">
        <v>2.7193401433367019</v>
      </c>
      <c r="C35" s="13">
        <v>1.2193620840286161</v>
      </c>
      <c r="D35" s="13">
        <f t="shared" si="1"/>
        <v>3.9387022273653178</v>
      </c>
    </row>
    <row r="36" spans="1:4" x14ac:dyDescent="0.25">
      <c r="A36" s="12">
        <v>2002</v>
      </c>
      <c r="B36" s="13">
        <v>2.5535549085159133</v>
      </c>
      <c r="C36" s="13">
        <v>1.3136017739210455</v>
      </c>
      <c r="D36" s="13">
        <f t="shared" si="1"/>
        <v>3.867156682436959</v>
      </c>
    </row>
    <row r="37" spans="1:4" x14ac:dyDescent="0.25">
      <c r="A37" s="12">
        <v>2003</v>
      </c>
      <c r="B37" s="13">
        <v>2.7200933744248252</v>
      </c>
      <c r="C37" s="13">
        <v>1.1611148647549703</v>
      </c>
      <c r="D37" s="13">
        <f t="shared" si="1"/>
        <v>3.8812082391797955</v>
      </c>
    </row>
    <row r="38" spans="1:4" x14ac:dyDescent="0.25">
      <c r="A38" s="12">
        <v>2004</v>
      </c>
      <c r="B38" s="13">
        <v>2.765655090575144</v>
      </c>
      <c r="C38" s="13">
        <v>0.93035519940942502</v>
      </c>
      <c r="D38" s="13">
        <f t="shared" si="1"/>
        <v>3.696010289984569</v>
      </c>
    </row>
    <row r="39" spans="1:4" x14ac:dyDescent="0.25">
      <c r="A39" s="12">
        <v>2005</v>
      </c>
      <c r="B39" s="13">
        <v>2.502770250711448</v>
      </c>
      <c r="C39" s="13">
        <v>0.81052050038682433</v>
      </c>
      <c r="D39" s="13">
        <f t="shared" ref="D39:D44" si="2">SUM(B39,C39)</f>
        <v>3.3132907510982723</v>
      </c>
    </row>
    <row r="40" spans="1:4" x14ac:dyDescent="0.25">
      <c r="A40" s="10">
        <v>2006</v>
      </c>
      <c r="B40" s="11">
        <v>2.679566511696871</v>
      </c>
      <c r="C40" s="11">
        <v>1.133076022048134</v>
      </c>
      <c r="D40" s="11">
        <f t="shared" si="2"/>
        <v>3.8126425337450049</v>
      </c>
    </row>
    <row r="41" spans="1:4" x14ac:dyDescent="0.25">
      <c r="A41" s="10">
        <v>2007</v>
      </c>
      <c r="B41" s="11">
        <v>2.555310519672878</v>
      </c>
      <c r="C41" s="11">
        <v>0.97445755976734572</v>
      </c>
      <c r="D41" s="11">
        <f t="shared" si="2"/>
        <v>3.529768079440224</v>
      </c>
    </row>
    <row r="42" spans="1:4" x14ac:dyDescent="0.25">
      <c r="A42" s="10">
        <v>2008</v>
      </c>
      <c r="B42" s="11">
        <v>3.0718263352574526</v>
      </c>
      <c r="C42" s="11">
        <v>1.3002228057705452</v>
      </c>
      <c r="D42" s="11">
        <f t="shared" si="2"/>
        <v>4.3720491410279978</v>
      </c>
    </row>
    <row r="43" spans="1:4" x14ac:dyDescent="0.25">
      <c r="A43" s="10">
        <v>2009</v>
      </c>
      <c r="B43" s="11">
        <v>3.1529694951274916</v>
      </c>
      <c r="C43" s="11">
        <v>0.79708389756646869</v>
      </c>
      <c r="D43" s="11">
        <f t="shared" si="2"/>
        <v>3.9500533926939605</v>
      </c>
    </row>
    <row r="44" spans="1:4" x14ac:dyDescent="0.25">
      <c r="A44" s="10">
        <v>2010</v>
      </c>
      <c r="B44" s="11">
        <v>3.7679441322666998</v>
      </c>
      <c r="C44" s="11">
        <v>1.0096490884574674</v>
      </c>
      <c r="D44" s="11">
        <f t="shared" si="2"/>
        <v>4.7775932207241674</v>
      </c>
    </row>
    <row r="45" spans="1:4" x14ac:dyDescent="0.25">
      <c r="A45" s="12">
        <v>2011</v>
      </c>
      <c r="B45" s="13">
        <v>4.1292954538710029</v>
      </c>
      <c r="C45" s="13">
        <v>1.1189236802664215</v>
      </c>
      <c r="D45" s="13">
        <f t="shared" ref="D45:D51" si="3">SUM(B45,C45)</f>
        <v>5.2482191341374245</v>
      </c>
    </row>
    <row r="46" spans="1:4" x14ac:dyDescent="0.25">
      <c r="A46" s="12">
        <v>2012</v>
      </c>
      <c r="B46" s="13">
        <v>4.1572978798542897</v>
      </c>
      <c r="C46" s="13">
        <v>1.045747696202292</v>
      </c>
      <c r="D46" s="13">
        <f t="shared" si="3"/>
        <v>5.2030455760565815</v>
      </c>
    </row>
    <row r="47" spans="1:4" ht="13.2" customHeight="1" x14ac:dyDescent="0.25">
      <c r="A47" s="12">
        <v>2013</v>
      </c>
      <c r="B47" s="13">
        <v>4.4758008800621925</v>
      </c>
      <c r="C47" s="13">
        <v>0.90477311281211659</v>
      </c>
      <c r="D47" s="13">
        <f t="shared" si="3"/>
        <v>5.380573992874309</v>
      </c>
    </row>
    <row r="48" spans="1:4" ht="13.2" customHeight="1" x14ac:dyDescent="0.25">
      <c r="A48" s="12">
        <v>2014</v>
      </c>
      <c r="B48" s="13">
        <v>4.9844697546161614</v>
      </c>
      <c r="C48" s="13">
        <v>0.90271752393389537</v>
      </c>
      <c r="D48" s="13">
        <f t="shared" si="3"/>
        <v>5.8871872785500567</v>
      </c>
    </row>
    <row r="49" spans="1:20" ht="13.2" customHeight="1" x14ac:dyDescent="0.25">
      <c r="A49" s="14">
        <v>2015</v>
      </c>
      <c r="B49" s="15">
        <v>5.205712488296915</v>
      </c>
      <c r="C49" s="15">
        <v>1.5225914844584612</v>
      </c>
      <c r="D49" s="15">
        <f t="shared" si="3"/>
        <v>6.7283039727553762</v>
      </c>
    </row>
    <row r="50" spans="1:20" ht="13.2" customHeight="1" x14ac:dyDescent="0.25">
      <c r="A50" s="16">
        <v>2016</v>
      </c>
      <c r="B50" s="17">
        <v>5.2690584950373083</v>
      </c>
      <c r="C50" s="17">
        <v>1.9585128727054268</v>
      </c>
      <c r="D50" s="17">
        <f t="shared" si="3"/>
        <v>7.2275713677427351</v>
      </c>
    </row>
    <row r="51" spans="1:20" ht="13.2" customHeight="1" x14ac:dyDescent="0.25">
      <c r="A51" s="16">
        <v>2017</v>
      </c>
      <c r="B51" s="17">
        <v>5.843266346807761</v>
      </c>
      <c r="C51" s="17">
        <v>2.0933498680820888</v>
      </c>
      <c r="D51" s="17">
        <f t="shared" si="3"/>
        <v>7.9366162148898498</v>
      </c>
    </row>
    <row r="52" spans="1:20" ht="13.2" customHeight="1" x14ac:dyDescent="0.25">
      <c r="A52" s="18">
        <v>2018</v>
      </c>
      <c r="B52" s="19">
        <v>5.9088493657414309</v>
      </c>
      <c r="C52" s="19">
        <v>1.1534180044353797</v>
      </c>
      <c r="D52" s="19">
        <f>SUM(B52,C52)</f>
        <v>7.0622673701768104</v>
      </c>
    </row>
    <row r="53" spans="1:20" ht="13.2" customHeight="1" x14ac:dyDescent="0.25">
      <c r="A53" s="16">
        <v>2019</v>
      </c>
      <c r="B53" s="17">
        <v>6.7864471485676097</v>
      </c>
      <c r="C53" s="17">
        <v>1.6392826364135136</v>
      </c>
      <c r="D53" s="17">
        <f>SUM(B53,C53)</f>
        <v>8.4257297849811224</v>
      </c>
      <c r="E53" s="6"/>
      <c r="F53" s="6"/>
      <c r="G53" s="6"/>
      <c r="H53" s="6"/>
      <c r="I53" s="6"/>
      <c r="J53" s="6"/>
      <c r="K53" s="6"/>
      <c r="L53" s="6"/>
      <c r="M53" s="6"/>
      <c r="N53" s="6"/>
      <c r="O53" s="6"/>
      <c r="P53" s="6"/>
      <c r="Q53" s="6"/>
      <c r="R53" s="6"/>
      <c r="S53" s="6"/>
      <c r="T53" s="6"/>
    </row>
    <row r="54" spans="1:20" ht="13.2" customHeight="1" x14ac:dyDescent="0.25">
      <c r="A54" s="38">
        <v>2020</v>
      </c>
      <c r="B54" s="39">
        <v>6.7107392089241413</v>
      </c>
      <c r="C54" s="39">
        <v>1.3282249012300742</v>
      </c>
      <c r="D54" s="39">
        <f>SUM(B54,C54)</f>
        <v>8.0389641101542146</v>
      </c>
      <c r="E54" s="6"/>
      <c r="F54" s="6"/>
      <c r="G54" s="6"/>
      <c r="H54" s="6"/>
      <c r="I54" s="6"/>
      <c r="J54" s="6"/>
      <c r="K54" s="6"/>
      <c r="L54" s="6"/>
      <c r="M54" s="6"/>
      <c r="N54" s="6"/>
      <c r="O54" s="6"/>
      <c r="P54" s="6"/>
      <c r="Q54" s="6"/>
      <c r="R54" s="6"/>
      <c r="S54" s="6"/>
      <c r="T54" s="6"/>
    </row>
    <row r="55" spans="1:20" ht="13.2" customHeight="1" x14ac:dyDescent="0.25">
      <c r="A55" s="12">
        <v>2021</v>
      </c>
      <c r="B55" s="89">
        <v>6.9742093143674211</v>
      </c>
      <c r="C55" s="13">
        <v>2.3859789276419012</v>
      </c>
      <c r="D55" s="13">
        <f t="shared" ref="D55:D56" si="4">SUM(B55,C55)</f>
        <v>9.3601882420093219</v>
      </c>
      <c r="E55" s="6"/>
      <c r="F55" s="6"/>
      <c r="G55" s="6"/>
      <c r="H55" s="6"/>
      <c r="I55" s="6"/>
      <c r="J55" s="6"/>
      <c r="K55" s="6"/>
      <c r="L55" s="6"/>
      <c r="M55" s="6"/>
      <c r="N55" s="6"/>
      <c r="O55" s="6"/>
      <c r="P55" s="6"/>
      <c r="Q55" s="6"/>
      <c r="R55" s="6"/>
      <c r="S55" s="6"/>
      <c r="T55" s="6"/>
    </row>
    <row r="56" spans="1:20" ht="13.8" customHeight="1" thickBot="1" x14ac:dyDescent="0.3">
      <c r="A56" s="93">
        <v>2022</v>
      </c>
      <c r="B56" s="94">
        <v>6.0068253246076715</v>
      </c>
      <c r="C56" s="95">
        <v>1.2809550388111719</v>
      </c>
      <c r="D56" s="95">
        <f t="shared" si="4"/>
        <v>7.2877803634188432</v>
      </c>
      <c r="E56" s="6"/>
      <c r="F56" s="6"/>
      <c r="G56" s="6"/>
      <c r="H56" s="6"/>
      <c r="I56" s="6"/>
      <c r="J56" s="6"/>
      <c r="K56" s="6"/>
      <c r="L56" s="6"/>
      <c r="M56" s="6"/>
      <c r="N56" s="6"/>
      <c r="O56" s="6"/>
      <c r="P56" s="6"/>
      <c r="Q56" s="6"/>
      <c r="R56" s="6"/>
      <c r="S56" s="6"/>
      <c r="T56" s="6"/>
    </row>
    <row r="57" spans="1:20" ht="15" customHeight="1" thickTop="1" x14ac:dyDescent="0.25">
      <c r="A57" s="5" t="s">
        <v>18</v>
      </c>
      <c r="F57" s="6"/>
      <c r="G57" s="6"/>
      <c r="H57" s="6"/>
      <c r="I57" s="6"/>
      <c r="J57" s="6"/>
      <c r="K57" s="6"/>
      <c r="L57" s="6"/>
      <c r="M57" s="6"/>
      <c r="N57" s="6"/>
      <c r="O57" s="6"/>
      <c r="P57" s="6"/>
      <c r="Q57" s="6"/>
      <c r="R57" s="6"/>
      <c r="S57" s="6"/>
      <c r="T57" s="6"/>
    </row>
    <row r="58" spans="1:20" x14ac:dyDescent="0.25">
      <c r="A58" s="5"/>
      <c r="F58" s="6"/>
      <c r="G58" s="6"/>
      <c r="H58" s="6"/>
      <c r="I58" s="6"/>
      <c r="J58" s="6"/>
      <c r="K58" s="6"/>
      <c r="L58" s="6"/>
      <c r="M58" s="6"/>
      <c r="N58" s="6"/>
      <c r="O58" s="6"/>
      <c r="P58" s="6"/>
      <c r="Q58" s="6"/>
      <c r="R58" s="6"/>
      <c r="S58" s="6"/>
      <c r="T58" s="6"/>
    </row>
    <row r="59" spans="1:20" ht="15" customHeight="1" x14ac:dyDescent="0.25">
      <c r="A59" s="5" t="s">
        <v>31</v>
      </c>
      <c r="F59" s="6"/>
      <c r="G59" s="6"/>
      <c r="H59" s="6"/>
      <c r="I59" s="6"/>
      <c r="J59" s="6"/>
      <c r="K59" s="6"/>
      <c r="L59" s="6"/>
      <c r="M59" s="6"/>
      <c r="N59" s="6"/>
      <c r="O59" s="6"/>
      <c r="P59" s="6"/>
      <c r="Q59" s="6"/>
      <c r="R59" s="6"/>
      <c r="S59" s="6"/>
      <c r="T59" s="6"/>
    </row>
    <row r="60" spans="1:20" x14ac:dyDescent="0.25">
      <c r="A60" s="5"/>
      <c r="F60" s="6"/>
      <c r="G60" s="6"/>
      <c r="H60" s="6"/>
      <c r="I60" s="6"/>
      <c r="J60" s="6"/>
      <c r="K60" s="6"/>
      <c r="L60" s="6"/>
      <c r="M60" s="6"/>
      <c r="N60" s="6"/>
      <c r="O60" s="6"/>
      <c r="P60" s="6"/>
      <c r="Q60" s="6"/>
      <c r="R60" s="6"/>
      <c r="S60" s="6"/>
      <c r="T60" s="6"/>
    </row>
    <row r="61" spans="1:20" x14ac:dyDescent="0.25">
      <c r="A61" s="5"/>
      <c r="F61" s="6"/>
      <c r="G61" s="6"/>
      <c r="H61" s="6"/>
      <c r="I61" s="6"/>
      <c r="J61" s="6"/>
      <c r="K61" s="6"/>
      <c r="L61" s="6"/>
      <c r="M61" s="6"/>
      <c r="N61" s="6"/>
      <c r="O61" s="6"/>
      <c r="P61" s="6"/>
      <c r="Q61" s="6"/>
      <c r="R61" s="6"/>
      <c r="S61" s="6"/>
      <c r="T61" s="6"/>
    </row>
    <row r="62" spans="1:20" x14ac:dyDescent="0.25">
      <c r="A62" s="5"/>
    </row>
    <row r="63" spans="1:20" x14ac:dyDescent="0.25">
      <c r="A63" s="5"/>
    </row>
    <row r="64" spans="1:20" x14ac:dyDescent="0.25">
      <c r="A64" s="5"/>
    </row>
  </sheetData>
  <phoneticPr fontId="4" type="noConversion"/>
  <printOptions horizontalCentered="1" verticalCentered="1"/>
  <pageMargins left="0.5" right="0.5" top="0.57999999999999996" bottom="0.52"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63"/>
  <sheetViews>
    <sheetView workbookViewId="0">
      <pane ySplit="3" topLeftCell="A4"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5" ht="13.8" thickBot="1" x14ac:dyDescent="0.3">
      <c r="A1" s="4" t="s">
        <v>41</v>
      </c>
      <c r="B1" s="4"/>
      <c r="C1" s="4"/>
      <c r="D1" s="4"/>
    </row>
    <row r="2" spans="1:5" ht="20.25" customHeight="1" thickTop="1" x14ac:dyDescent="0.25">
      <c r="A2" s="46" t="s">
        <v>3</v>
      </c>
      <c r="B2" s="48" t="s">
        <v>0</v>
      </c>
      <c r="C2" s="48" t="s">
        <v>17</v>
      </c>
      <c r="D2" s="49" t="s">
        <v>2</v>
      </c>
      <c r="E2" s="108"/>
    </row>
    <row r="3" spans="1:5" x14ac:dyDescent="0.25">
      <c r="A3" s="9"/>
      <c r="B3" s="50" t="s">
        <v>14</v>
      </c>
      <c r="C3" s="51"/>
      <c r="D3" s="51"/>
      <c r="E3" s="108"/>
    </row>
    <row r="4" spans="1:5" x14ac:dyDescent="0.25">
      <c r="A4" s="10">
        <v>1970</v>
      </c>
      <c r="B4" s="11">
        <v>8.2154732179211098</v>
      </c>
      <c r="C4" s="11">
        <v>11.23680147751436</v>
      </c>
      <c r="D4" s="11">
        <f t="shared" ref="D4:D32" si="0">SUM(B4,C4)</f>
        <v>19.45227469543547</v>
      </c>
    </row>
    <row r="5" spans="1:5" x14ac:dyDescent="0.25">
      <c r="A5" s="12">
        <v>1971</v>
      </c>
      <c r="B5" s="13">
        <v>8.5489717435316255</v>
      </c>
      <c r="C5" s="13">
        <v>12.656009353386425</v>
      </c>
      <c r="D5" s="13">
        <f t="shared" si="0"/>
        <v>21.204981096918051</v>
      </c>
    </row>
    <row r="6" spans="1:5" x14ac:dyDescent="0.25">
      <c r="A6" s="12">
        <v>1972</v>
      </c>
      <c r="B6" s="13">
        <v>8.5647075154247858</v>
      </c>
      <c r="C6" s="13">
        <v>12.471515642498291</v>
      </c>
      <c r="D6" s="13">
        <f t="shared" si="0"/>
        <v>21.036223157923075</v>
      </c>
    </row>
    <row r="7" spans="1:5" x14ac:dyDescent="0.25">
      <c r="A7" s="12">
        <v>1973</v>
      </c>
      <c r="B7" s="13">
        <v>8.5694717633955033</v>
      </c>
      <c r="C7" s="13">
        <v>13.042433948819294</v>
      </c>
      <c r="D7" s="13">
        <f t="shared" si="0"/>
        <v>21.611905712214799</v>
      </c>
    </row>
    <row r="8" spans="1:5" x14ac:dyDescent="0.25">
      <c r="A8" s="12">
        <v>1974</v>
      </c>
      <c r="B8" s="13">
        <v>8.2104568594668734</v>
      </c>
      <c r="C8" s="13">
        <v>12.294701064359607</v>
      </c>
      <c r="D8" s="13">
        <f t="shared" si="0"/>
        <v>20.505157923826481</v>
      </c>
    </row>
    <row r="9" spans="1:5" x14ac:dyDescent="0.25">
      <c r="A9" s="12">
        <v>1975</v>
      </c>
      <c r="B9" s="13">
        <v>8.3578683391413993</v>
      </c>
      <c r="C9" s="13">
        <v>13.190326850237584</v>
      </c>
      <c r="D9" s="13">
        <f t="shared" si="0"/>
        <v>21.548195189378983</v>
      </c>
    </row>
    <row r="10" spans="1:5" x14ac:dyDescent="0.25">
      <c r="A10" s="10">
        <v>1976</v>
      </c>
      <c r="B10" s="11">
        <v>9.2609917317303481</v>
      </c>
      <c r="C10" s="11">
        <v>10.448555961605278</v>
      </c>
      <c r="D10" s="11">
        <f t="shared" si="0"/>
        <v>19.709547693335626</v>
      </c>
    </row>
    <row r="11" spans="1:5" x14ac:dyDescent="0.25">
      <c r="A11" s="10">
        <v>1977</v>
      </c>
      <c r="B11" s="11">
        <v>7.7269948307091463</v>
      </c>
      <c r="C11" s="11">
        <v>14.378876363868955</v>
      </c>
      <c r="D11" s="11">
        <f t="shared" si="0"/>
        <v>22.1058711945781</v>
      </c>
    </row>
    <row r="12" spans="1:5" x14ac:dyDescent="0.25">
      <c r="A12" s="10">
        <v>1978</v>
      </c>
      <c r="B12" s="11">
        <v>8.3450200246526745</v>
      </c>
      <c r="C12" s="11">
        <v>16.009805266950419</v>
      </c>
      <c r="D12" s="11">
        <f t="shared" si="0"/>
        <v>24.354825291603092</v>
      </c>
    </row>
    <row r="13" spans="1:5" x14ac:dyDescent="0.25">
      <c r="A13" s="10">
        <v>1979</v>
      </c>
      <c r="B13" s="11">
        <v>7.2921358854666867</v>
      </c>
      <c r="C13" s="11">
        <v>14.086415692614468</v>
      </c>
      <c r="D13" s="11">
        <f t="shared" si="0"/>
        <v>21.378551578081154</v>
      </c>
    </row>
    <row r="14" spans="1:5" x14ac:dyDescent="0.25">
      <c r="A14" s="10">
        <v>1980</v>
      </c>
      <c r="B14" s="11">
        <v>7.2972210323646172</v>
      </c>
      <c r="C14" s="11">
        <v>10.201889213918321</v>
      </c>
      <c r="D14" s="11">
        <f t="shared" si="0"/>
        <v>17.499110246282939</v>
      </c>
    </row>
    <row r="15" spans="1:5" x14ac:dyDescent="0.25">
      <c r="A15" s="12">
        <v>1981</v>
      </c>
      <c r="B15" s="13">
        <v>6.6492921633462494</v>
      </c>
      <c r="C15" s="13">
        <v>13.034268922100777</v>
      </c>
      <c r="D15" s="13">
        <f t="shared" si="0"/>
        <v>19.683561085447025</v>
      </c>
    </row>
    <row r="16" spans="1:5" x14ac:dyDescent="0.25">
      <c r="A16" s="12">
        <v>1982</v>
      </c>
      <c r="B16" s="13">
        <v>7.1991806434587744</v>
      </c>
      <c r="C16" s="13">
        <v>12.192624458632116</v>
      </c>
      <c r="D16" s="13">
        <f t="shared" si="0"/>
        <v>19.391805102090892</v>
      </c>
    </row>
    <row r="17" spans="1:4" x14ac:dyDescent="0.25">
      <c r="A17" s="12">
        <v>1983</v>
      </c>
      <c r="B17" s="13">
        <v>7.834216233359907</v>
      </c>
      <c r="C17" s="13">
        <v>11.534205481337303</v>
      </c>
      <c r="D17" s="13">
        <f t="shared" si="0"/>
        <v>19.36842171469721</v>
      </c>
    </row>
    <row r="18" spans="1:4" x14ac:dyDescent="0.25">
      <c r="A18" s="12">
        <v>1984</v>
      </c>
      <c r="B18" s="13">
        <v>5.9790513414193764</v>
      </c>
      <c r="C18" s="13">
        <v>6.2284173118078421</v>
      </c>
      <c r="D18" s="13">
        <f t="shared" si="0"/>
        <v>12.207468653227219</v>
      </c>
    </row>
    <row r="19" spans="1:4" x14ac:dyDescent="0.25">
      <c r="A19" s="12">
        <v>1985</v>
      </c>
      <c r="B19" s="13">
        <v>5.5053144002560348</v>
      </c>
      <c r="C19" s="13">
        <v>11.11924596995744</v>
      </c>
      <c r="D19" s="13">
        <f t="shared" si="0"/>
        <v>16.624560370213473</v>
      </c>
    </row>
    <row r="20" spans="1:4" x14ac:dyDescent="0.25">
      <c r="A20" s="10">
        <v>1986</v>
      </c>
      <c r="B20" s="11">
        <v>6.1325457565160795</v>
      </c>
      <c r="C20" s="11">
        <v>8.485345455247618</v>
      </c>
      <c r="D20" s="11">
        <f t="shared" si="0"/>
        <v>14.617891211763698</v>
      </c>
    </row>
    <row r="21" spans="1:4" x14ac:dyDescent="0.25">
      <c r="A21" s="10">
        <v>1987</v>
      </c>
      <c r="B21" s="11">
        <v>6.3454116070542304</v>
      </c>
      <c r="C21" s="11">
        <v>11.535279954982041</v>
      </c>
      <c r="D21" s="11">
        <f t="shared" si="0"/>
        <v>17.880691562036272</v>
      </c>
    </row>
    <row r="22" spans="1:4" x14ac:dyDescent="0.25">
      <c r="A22" s="10">
        <v>1988</v>
      </c>
      <c r="B22" s="11">
        <v>6.6882544132534916</v>
      </c>
      <c r="C22" s="11">
        <v>6.0656850593814982</v>
      </c>
      <c r="D22" s="11">
        <f t="shared" si="0"/>
        <v>12.75393947263499</v>
      </c>
    </row>
    <row r="23" spans="1:4" x14ac:dyDescent="0.25">
      <c r="A23" s="10">
        <v>1989</v>
      </c>
      <c r="B23" s="11">
        <v>6.6039906751575801</v>
      </c>
      <c r="C23" s="11">
        <v>9.7049151715438899</v>
      </c>
      <c r="D23" s="11">
        <f t="shared" si="0"/>
        <v>16.308905846701471</v>
      </c>
    </row>
    <row r="24" spans="1:4" x14ac:dyDescent="0.25">
      <c r="A24" s="10">
        <v>1990</v>
      </c>
      <c r="B24" s="11">
        <v>4.5915048319184111</v>
      </c>
      <c r="C24" s="11">
        <v>14.652925405130025</v>
      </c>
      <c r="D24" s="11">
        <f t="shared" si="0"/>
        <v>19.244430237048437</v>
      </c>
    </row>
    <row r="25" spans="1:4" x14ac:dyDescent="0.25">
      <c r="A25" s="12">
        <v>1991</v>
      </c>
      <c r="B25" s="13">
        <v>5.8577738607084875</v>
      </c>
      <c r="C25" s="13">
        <v>8.5538333562369395</v>
      </c>
      <c r="D25" s="13">
        <f t="shared" si="0"/>
        <v>14.411607216945427</v>
      </c>
    </row>
    <row r="26" spans="1:4" x14ac:dyDescent="0.25">
      <c r="A26" s="12">
        <v>1992</v>
      </c>
      <c r="B26" s="13">
        <v>5.9197065991677587</v>
      </c>
      <c r="C26" s="13">
        <v>6.5618165451641559</v>
      </c>
      <c r="D26" s="13">
        <f t="shared" si="0"/>
        <v>12.481523144331915</v>
      </c>
    </row>
    <row r="27" spans="1:4" x14ac:dyDescent="0.25">
      <c r="A27" s="12">
        <v>1993</v>
      </c>
      <c r="B27" s="13">
        <v>6.1923851568932928</v>
      </c>
      <c r="C27" s="13">
        <v>8.4675122668646683</v>
      </c>
      <c r="D27" s="13">
        <f t="shared" si="0"/>
        <v>14.659897423757961</v>
      </c>
    </row>
    <row r="28" spans="1:4" x14ac:dyDescent="0.25">
      <c r="A28" s="12">
        <v>1994</v>
      </c>
      <c r="B28" s="13">
        <v>6.0675246927485222</v>
      </c>
      <c r="C28" s="13">
        <v>10.123993858284249</v>
      </c>
      <c r="D28" s="13">
        <f t="shared" si="0"/>
        <v>16.191518551032772</v>
      </c>
    </row>
    <row r="29" spans="1:4" x14ac:dyDescent="0.25">
      <c r="A29" s="12">
        <v>1995</v>
      </c>
      <c r="B29" s="13">
        <v>5.9942500113188757</v>
      </c>
      <c r="C29" s="13">
        <v>9.7883101568463822</v>
      </c>
      <c r="D29" s="13">
        <f t="shared" si="0"/>
        <v>15.782560168165258</v>
      </c>
    </row>
    <row r="30" spans="1:4" x14ac:dyDescent="0.25">
      <c r="A30" s="10">
        <v>1996</v>
      </c>
      <c r="B30" s="11">
        <v>5.8420069289318324</v>
      </c>
      <c r="C30" s="11">
        <v>9.2478474959579362</v>
      </c>
      <c r="D30" s="11">
        <f t="shared" si="0"/>
        <v>15.089854424889769</v>
      </c>
    </row>
    <row r="31" spans="1:4" x14ac:dyDescent="0.25">
      <c r="A31" s="10">
        <v>1997</v>
      </c>
      <c r="B31" s="11">
        <v>6.1752579599056574</v>
      </c>
      <c r="C31" s="11">
        <v>8.9964852869940124</v>
      </c>
      <c r="D31" s="11">
        <f t="shared" si="0"/>
        <v>15.17174324689967</v>
      </c>
    </row>
    <row r="32" spans="1:4" x14ac:dyDescent="0.25">
      <c r="A32" s="10">
        <v>1998</v>
      </c>
      <c r="B32" s="11">
        <v>5.9305491832528592</v>
      </c>
      <c r="C32" s="11">
        <v>9.6836775106317052</v>
      </c>
      <c r="D32" s="11">
        <f t="shared" si="0"/>
        <v>15.614226693884564</v>
      </c>
    </row>
    <row r="33" spans="1:4" x14ac:dyDescent="0.25">
      <c r="A33" s="10">
        <v>1999</v>
      </c>
      <c r="B33" s="11">
        <v>5.745131214226574</v>
      </c>
      <c r="C33" s="11">
        <v>8.8956298121175177</v>
      </c>
      <c r="D33" s="11">
        <f t="shared" ref="D33:D38" si="1">SUM(B33,C33)</f>
        <v>14.640761026344091</v>
      </c>
    </row>
    <row r="34" spans="1:4" x14ac:dyDescent="0.25">
      <c r="A34" s="10">
        <v>2000</v>
      </c>
      <c r="B34" s="11">
        <v>5.0873487415295262</v>
      </c>
      <c r="C34" s="11">
        <v>8.1293071533790648</v>
      </c>
      <c r="D34" s="11">
        <f t="shared" si="1"/>
        <v>13.216655894908591</v>
      </c>
    </row>
    <row r="35" spans="1:4" x14ac:dyDescent="0.25">
      <c r="A35" s="12">
        <v>2001</v>
      </c>
      <c r="B35" s="13">
        <v>4.8458463757740073</v>
      </c>
      <c r="C35" s="13">
        <v>8.3762902845515601</v>
      </c>
      <c r="D35" s="13">
        <f t="shared" si="1"/>
        <v>13.222136660325567</v>
      </c>
    </row>
    <row r="36" spans="1:4" x14ac:dyDescent="0.25">
      <c r="A36" s="12">
        <v>2002</v>
      </c>
      <c r="B36" s="13">
        <v>4.6279820376797369</v>
      </c>
      <c r="C36" s="13">
        <v>7.0047998538460341</v>
      </c>
      <c r="D36" s="13">
        <f t="shared" si="1"/>
        <v>11.63278189152577</v>
      </c>
    </row>
    <row r="37" spans="1:4" x14ac:dyDescent="0.25">
      <c r="A37" s="12">
        <v>2003</v>
      </c>
      <c r="B37" s="13">
        <v>4.0984421370251782</v>
      </c>
      <c r="C37" s="13">
        <v>5.9730676786753936</v>
      </c>
      <c r="D37" s="13">
        <f t="shared" si="1"/>
        <v>10.071509815700573</v>
      </c>
    </row>
    <row r="38" spans="1:4" x14ac:dyDescent="0.25">
      <c r="A38" s="12">
        <v>2004</v>
      </c>
      <c r="B38" s="13">
        <v>4.140898692157406</v>
      </c>
      <c r="C38" s="13">
        <v>5.9723442284480228</v>
      </c>
      <c r="D38" s="13">
        <f t="shared" si="1"/>
        <v>10.11324292060543</v>
      </c>
    </row>
    <row r="39" spans="1:4" x14ac:dyDescent="0.25">
      <c r="A39" s="12">
        <v>2005</v>
      </c>
      <c r="B39" s="13">
        <v>2.6492955358846291</v>
      </c>
      <c r="C39" s="13">
        <v>3.6151176054038969</v>
      </c>
      <c r="D39" s="13">
        <f t="shared" ref="D39:D44" si="2">SUM(B39,C39)</f>
        <v>6.264413141288526</v>
      </c>
    </row>
    <row r="40" spans="1:4" x14ac:dyDescent="0.25">
      <c r="A40" s="10">
        <v>2006</v>
      </c>
      <c r="B40" s="11">
        <v>2.3069424966000871</v>
      </c>
      <c r="C40" s="11">
        <v>3.1633668085587576</v>
      </c>
      <c r="D40" s="11">
        <f t="shared" si="2"/>
        <v>5.4703093051588443</v>
      </c>
    </row>
    <row r="41" spans="1:4" x14ac:dyDescent="0.25">
      <c r="A41" s="10">
        <v>2007</v>
      </c>
      <c r="B41" s="11">
        <v>2.8369170064041458</v>
      </c>
      <c r="C41" s="11">
        <v>4.3151534378283465</v>
      </c>
      <c r="D41" s="11">
        <f t="shared" si="2"/>
        <v>7.1520704442324927</v>
      </c>
    </row>
    <row r="42" spans="1:4" x14ac:dyDescent="0.25">
      <c r="A42" s="10">
        <v>2008</v>
      </c>
      <c r="B42" s="11">
        <v>3.1561000234891208</v>
      </c>
      <c r="C42" s="11">
        <v>4.2331778732558698</v>
      </c>
      <c r="D42" s="11">
        <f t="shared" si="2"/>
        <v>7.389277896744991</v>
      </c>
    </row>
    <row r="43" spans="1:4" x14ac:dyDescent="0.25">
      <c r="A43" s="10">
        <v>2009</v>
      </c>
      <c r="B43" s="11">
        <v>2.7952344601084333</v>
      </c>
      <c r="C43" s="11">
        <v>3.8065085691315552</v>
      </c>
      <c r="D43" s="11">
        <f t="shared" si="2"/>
        <v>6.601743029239989</v>
      </c>
    </row>
    <row r="44" spans="1:4" x14ac:dyDescent="0.25">
      <c r="A44" s="10">
        <v>2010</v>
      </c>
      <c r="B44" s="11">
        <v>2.7634373911548589</v>
      </c>
      <c r="C44" s="11">
        <v>3.2142001259830564</v>
      </c>
      <c r="D44" s="11">
        <f t="shared" si="2"/>
        <v>5.9776375171379152</v>
      </c>
    </row>
    <row r="45" spans="1:4" x14ac:dyDescent="0.25">
      <c r="A45" s="12">
        <v>2011</v>
      </c>
      <c r="B45" s="13">
        <v>2.7136819150527671</v>
      </c>
      <c r="C45" s="13">
        <v>3.5341481291132602</v>
      </c>
      <c r="D45" s="13">
        <f t="shared" ref="D45:D51" si="3">SUM(B45,C45)</f>
        <v>6.2478300441660277</v>
      </c>
    </row>
    <row r="46" spans="1:4" x14ac:dyDescent="0.25">
      <c r="A46" s="12">
        <v>2012</v>
      </c>
      <c r="B46" s="13">
        <v>2.3714291849410434</v>
      </c>
      <c r="C46" s="13">
        <v>2.6984352923985058</v>
      </c>
      <c r="D46" s="13">
        <f t="shared" si="3"/>
        <v>5.0698644773395491</v>
      </c>
    </row>
    <row r="47" spans="1:4" x14ac:dyDescent="0.25">
      <c r="A47" s="12">
        <v>2013</v>
      </c>
      <c r="B47" s="13">
        <v>2.6370490234834469</v>
      </c>
      <c r="C47" s="13">
        <v>3.0739871615186982</v>
      </c>
      <c r="D47" s="13">
        <f t="shared" si="3"/>
        <v>5.7110361850021452</v>
      </c>
    </row>
    <row r="48" spans="1:4" x14ac:dyDescent="0.25">
      <c r="A48" s="12">
        <v>2014</v>
      </c>
      <c r="B48" s="13">
        <v>2.4001959519576275</v>
      </c>
      <c r="C48" s="13">
        <v>2.7470586329129518</v>
      </c>
      <c r="D48" s="13">
        <f t="shared" si="3"/>
        <v>5.1472545848705789</v>
      </c>
    </row>
    <row r="49" spans="1:20" x14ac:dyDescent="0.25">
      <c r="A49" s="14">
        <v>2015</v>
      </c>
      <c r="B49" s="15">
        <v>2.236139302926325</v>
      </c>
      <c r="C49" s="15">
        <v>2.2295914537100483</v>
      </c>
      <c r="D49" s="15">
        <f t="shared" si="3"/>
        <v>4.4657307566363738</v>
      </c>
    </row>
    <row r="50" spans="1:20" x14ac:dyDescent="0.25">
      <c r="A50" s="16">
        <v>2016</v>
      </c>
      <c r="B50" s="17">
        <v>1.9735164488021439</v>
      </c>
      <c r="C50" s="17">
        <v>1.8750609445081479</v>
      </c>
      <c r="D50" s="17">
        <f t="shared" si="3"/>
        <v>3.8485773933102916</v>
      </c>
    </row>
    <row r="51" spans="1:20" x14ac:dyDescent="0.25">
      <c r="A51" s="16">
        <v>2017</v>
      </c>
      <c r="B51" s="17">
        <v>1.9156973886503321</v>
      </c>
      <c r="C51" s="17">
        <v>1.6897087049179156</v>
      </c>
      <c r="D51" s="17">
        <f t="shared" si="3"/>
        <v>3.6054060935682477</v>
      </c>
    </row>
    <row r="52" spans="1:20" x14ac:dyDescent="0.25">
      <c r="A52" s="18">
        <v>2018</v>
      </c>
      <c r="B52" s="19">
        <v>1.5572944620069</v>
      </c>
      <c r="C52" s="19">
        <v>1.4335992066425456</v>
      </c>
      <c r="D52" s="19">
        <f>SUM(B52,C52)</f>
        <v>2.9908936686494458</v>
      </c>
    </row>
    <row r="53" spans="1:20" x14ac:dyDescent="0.25">
      <c r="A53" s="16">
        <v>2019</v>
      </c>
      <c r="B53" s="17">
        <v>1.4332102064009518</v>
      </c>
      <c r="C53" s="17">
        <v>2.1794231132149315</v>
      </c>
      <c r="D53" s="17">
        <f>SUM(B53,C53)</f>
        <v>3.6126333196158833</v>
      </c>
      <c r="E53" s="6"/>
      <c r="F53" s="6"/>
      <c r="G53" s="6"/>
      <c r="H53" s="6"/>
      <c r="I53" s="6"/>
      <c r="J53" s="6"/>
      <c r="K53" s="6"/>
      <c r="L53" s="6"/>
      <c r="M53" s="6"/>
      <c r="N53" s="6"/>
      <c r="O53" s="6"/>
      <c r="P53" s="6"/>
      <c r="Q53" s="6"/>
      <c r="R53" s="6"/>
      <c r="S53" s="6"/>
      <c r="T53" s="6"/>
    </row>
    <row r="54" spans="1:20" x14ac:dyDescent="0.25">
      <c r="A54" s="38">
        <v>2020</v>
      </c>
      <c r="B54" s="39">
        <v>1.6788474262561448</v>
      </c>
      <c r="C54" s="39">
        <v>1.4411392970530492</v>
      </c>
      <c r="D54" s="19">
        <f t="shared" ref="D54:D56" si="4">SUM(B54,C54)</f>
        <v>3.1199867233091938</v>
      </c>
      <c r="E54" s="6"/>
      <c r="F54" s="6"/>
      <c r="G54" s="6"/>
      <c r="H54" s="6"/>
      <c r="I54" s="6"/>
      <c r="J54" s="6"/>
      <c r="K54" s="6"/>
      <c r="L54" s="6"/>
      <c r="M54" s="6"/>
      <c r="N54" s="6"/>
      <c r="O54" s="6"/>
      <c r="P54" s="6"/>
      <c r="Q54" s="6"/>
      <c r="R54" s="6"/>
      <c r="S54" s="6"/>
      <c r="T54" s="6"/>
    </row>
    <row r="55" spans="1:20" x14ac:dyDescent="0.25">
      <c r="A55" s="12">
        <v>2021</v>
      </c>
      <c r="B55" s="13">
        <v>1.4700135517250779</v>
      </c>
      <c r="C55" s="13">
        <v>1.0742618791417653</v>
      </c>
      <c r="D55" s="13">
        <f t="shared" si="4"/>
        <v>2.5442754308668434</v>
      </c>
      <c r="E55" s="6"/>
      <c r="F55" s="6"/>
      <c r="G55" s="6"/>
      <c r="H55" s="6"/>
      <c r="I55" s="6"/>
      <c r="J55" s="6"/>
      <c r="K55" s="6"/>
      <c r="L55" s="6"/>
      <c r="M55" s="6"/>
      <c r="N55" s="6"/>
      <c r="O55" s="6"/>
      <c r="P55" s="6"/>
      <c r="Q55" s="6"/>
      <c r="R55" s="6"/>
      <c r="S55" s="6"/>
      <c r="T55" s="6"/>
    </row>
    <row r="56" spans="1:20" ht="13.8" thickBot="1" x14ac:dyDescent="0.3">
      <c r="A56" s="93">
        <v>2022</v>
      </c>
      <c r="B56" s="95">
        <v>1.1453734947440766</v>
      </c>
      <c r="C56" s="95">
        <v>1.3330674986488158</v>
      </c>
      <c r="D56" s="95">
        <f t="shared" si="4"/>
        <v>2.4784409933928924</v>
      </c>
      <c r="E56" s="6"/>
      <c r="F56" s="6"/>
      <c r="G56" s="6"/>
      <c r="H56" s="6"/>
      <c r="I56" s="6"/>
      <c r="J56" s="6"/>
      <c r="K56" s="6"/>
      <c r="L56" s="6"/>
      <c r="M56" s="6"/>
      <c r="N56" s="6"/>
      <c r="O56" s="6"/>
      <c r="P56" s="6"/>
      <c r="Q56" s="6"/>
      <c r="R56" s="6"/>
      <c r="S56" s="6"/>
      <c r="T56" s="6"/>
    </row>
    <row r="57" spans="1:20" ht="15" customHeight="1" thickTop="1" x14ac:dyDescent="0.25">
      <c r="A57" s="5" t="s">
        <v>18</v>
      </c>
      <c r="F57" s="6"/>
      <c r="G57" s="6"/>
      <c r="H57" s="6"/>
      <c r="I57" s="6"/>
      <c r="J57" s="6"/>
      <c r="K57" s="6"/>
      <c r="L57" s="6"/>
      <c r="M57" s="6"/>
      <c r="N57" s="6"/>
      <c r="O57" s="6"/>
      <c r="P57" s="6"/>
      <c r="Q57" s="6"/>
      <c r="R57" s="6"/>
      <c r="S57" s="6"/>
      <c r="T57" s="6"/>
    </row>
    <row r="58" spans="1:20" x14ac:dyDescent="0.25">
      <c r="A58" s="5"/>
      <c r="G58" s="6"/>
      <c r="H58" s="6"/>
      <c r="I58" s="6"/>
      <c r="J58" s="6"/>
      <c r="K58" s="6"/>
      <c r="L58" s="6"/>
      <c r="M58" s="6"/>
      <c r="N58" s="6"/>
      <c r="O58" s="6"/>
      <c r="P58" s="6"/>
      <c r="Q58" s="6"/>
      <c r="R58" s="6"/>
      <c r="S58" s="6"/>
      <c r="T58" s="6"/>
    </row>
    <row r="59" spans="1:20" ht="15" customHeight="1" x14ac:dyDescent="0.25">
      <c r="A59" s="5" t="s">
        <v>31</v>
      </c>
      <c r="G59" s="6"/>
      <c r="H59" s="6"/>
      <c r="I59" s="6"/>
      <c r="J59" s="6"/>
      <c r="K59" s="6"/>
      <c r="L59" s="6"/>
      <c r="M59" s="6"/>
      <c r="N59" s="6"/>
      <c r="O59" s="6"/>
      <c r="P59" s="6"/>
      <c r="Q59" s="6"/>
      <c r="R59" s="6"/>
      <c r="S59" s="6"/>
      <c r="T59" s="6"/>
    </row>
    <row r="60" spans="1:20" x14ac:dyDescent="0.25">
      <c r="A60" s="5"/>
      <c r="G60" s="6"/>
      <c r="H60" s="6"/>
      <c r="I60" s="6"/>
      <c r="J60" s="6"/>
      <c r="K60" s="6"/>
      <c r="L60" s="6"/>
      <c r="M60" s="6"/>
      <c r="N60" s="6"/>
      <c r="O60" s="6"/>
      <c r="P60" s="6"/>
      <c r="Q60" s="6"/>
      <c r="R60" s="6"/>
      <c r="S60" s="6"/>
      <c r="T60" s="6"/>
    </row>
    <row r="61" spans="1:20" x14ac:dyDescent="0.25">
      <c r="A61" s="5"/>
      <c r="G61" s="6"/>
      <c r="H61" s="6"/>
      <c r="I61" s="6"/>
      <c r="J61" s="6"/>
      <c r="K61" s="6"/>
      <c r="L61" s="6"/>
      <c r="M61" s="6"/>
      <c r="N61" s="6"/>
      <c r="O61" s="6"/>
      <c r="P61" s="6"/>
      <c r="Q61" s="6"/>
      <c r="R61" s="6"/>
      <c r="S61" s="6"/>
      <c r="T61" s="6"/>
    </row>
    <row r="62" spans="1:20" x14ac:dyDescent="0.25">
      <c r="A62" s="5"/>
    </row>
    <row r="63" spans="1:20" x14ac:dyDescent="0.25">
      <c r="A63" s="5"/>
    </row>
  </sheetData>
  <phoneticPr fontId="4" type="noConversion"/>
  <printOptions horizontalCentered="1" verticalCentered="1"/>
  <pageMargins left="0.5" right="0.5" top="0.57999999999999996" bottom="0.52"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64"/>
  <sheetViews>
    <sheetView workbookViewId="0">
      <pane ySplit="3" topLeftCell="A4"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5" ht="13.8" thickBot="1" x14ac:dyDescent="0.3">
      <c r="A1" s="4" t="s">
        <v>42</v>
      </c>
      <c r="B1" s="4"/>
      <c r="C1" s="4"/>
      <c r="D1" s="4"/>
    </row>
    <row r="2" spans="1:5" ht="20.25" customHeight="1" thickTop="1" x14ac:dyDescent="0.25">
      <c r="A2" s="46" t="s">
        <v>3</v>
      </c>
      <c r="B2" s="48" t="s">
        <v>0</v>
      </c>
      <c r="C2" s="48" t="s">
        <v>17</v>
      </c>
      <c r="D2" s="49" t="s">
        <v>2</v>
      </c>
      <c r="E2" s="108"/>
    </row>
    <row r="3" spans="1:5" x14ac:dyDescent="0.25">
      <c r="A3" s="9"/>
      <c r="B3" s="50" t="s">
        <v>14</v>
      </c>
      <c r="C3" s="51"/>
      <c r="D3" s="51"/>
      <c r="E3" s="108"/>
    </row>
    <row r="4" spans="1:5" x14ac:dyDescent="0.25">
      <c r="A4" s="10">
        <v>1970</v>
      </c>
      <c r="B4" s="11">
        <v>2.0579742848873432</v>
      </c>
      <c r="C4" s="11">
        <v>2.1655360193084094</v>
      </c>
      <c r="D4" s="11">
        <f t="shared" ref="D4:D32" si="0">SUM(B4,C4)</f>
        <v>4.2235103041957522</v>
      </c>
    </row>
    <row r="5" spans="1:5" x14ac:dyDescent="0.25">
      <c r="A5" s="12">
        <v>1971</v>
      </c>
      <c r="B5" s="13">
        <v>2.2545116387201767</v>
      </c>
      <c r="C5" s="13">
        <v>2.4621281954413798</v>
      </c>
      <c r="D5" s="13">
        <f t="shared" si="0"/>
        <v>4.7166398341615565</v>
      </c>
    </row>
    <row r="6" spans="1:5" x14ac:dyDescent="0.25">
      <c r="A6" s="12">
        <v>1972</v>
      </c>
      <c r="B6" s="13">
        <v>1.8660999344237179</v>
      </c>
      <c r="C6" s="13">
        <v>2.5410673138136195</v>
      </c>
      <c r="D6" s="13">
        <f t="shared" si="0"/>
        <v>4.4071672482373376</v>
      </c>
    </row>
    <row r="7" spans="1:5" x14ac:dyDescent="0.25">
      <c r="A7" s="12">
        <v>1973</v>
      </c>
      <c r="B7" s="13">
        <v>1.9393227006659239</v>
      </c>
      <c r="C7" s="13">
        <v>3.9973856719672018</v>
      </c>
      <c r="D7" s="13">
        <f t="shared" si="0"/>
        <v>5.9367083726331256</v>
      </c>
    </row>
    <row r="8" spans="1:5" x14ac:dyDescent="0.25">
      <c r="A8" s="12">
        <v>1974</v>
      </c>
      <c r="B8" s="13">
        <v>2.0108954971540212</v>
      </c>
      <c r="C8" s="13">
        <v>2.350687581011778</v>
      </c>
      <c r="D8" s="13">
        <f t="shared" si="0"/>
        <v>4.3615830781657987</v>
      </c>
    </row>
    <row r="9" spans="1:5" x14ac:dyDescent="0.25">
      <c r="A9" s="12">
        <v>1975</v>
      </c>
      <c r="B9" s="13">
        <v>1.9523474975689872</v>
      </c>
      <c r="C9" s="13">
        <v>6.246532328979999</v>
      </c>
      <c r="D9" s="13">
        <f t="shared" si="0"/>
        <v>8.1988798265489855</v>
      </c>
    </row>
    <row r="10" spans="1:5" x14ac:dyDescent="0.25">
      <c r="A10" s="10">
        <v>1976</v>
      </c>
      <c r="B10" s="11">
        <v>1.8943780372647918</v>
      </c>
      <c r="C10" s="11">
        <v>2.3121825928740876</v>
      </c>
      <c r="D10" s="11">
        <f t="shared" si="0"/>
        <v>4.2065606301388794</v>
      </c>
    </row>
    <row r="11" spans="1:5" x14ac:dyDescent="0.25">
      <c r="A11" s="10">
        <v>1977</v>
      </c>
      <c r="B11" s="11">
        <v>2.1103299129934898</v>
      </c>
      <c r="C11" s="11">
        <v>4.4228054695020962</v>
      </c>
      <c r="D11" s="11">
        <f t="shared" si="0"/>
        <v>6.533135382495586</v>
      </c>
    </row>
    <row r="12" spans="1:5" x14ac:dyDescent="0.25">
      <c r="A12" s="10">
        <v>1978</v>
      </c>
      <c r="B12" s="11">
        <v>2.1338558857127383</v>
      </c>
      <c r="C12" s="11">
        <v>4.7125579631293544</v>
      </c>
      <c r="D12" s="11">
        <f t="shared" si="0"/>
        <v>6.8464138488420927</v>
      </c>
    </row>
    <row r="13" spans="1:5" x14ac:dyDescent="0.25">
      <c r="A13" s="10">
        <v>1979</v>
      </c>
      <c r="B13" s="11">
        <v>1.9116476447859201</v>
      </c>
      <c r="C13" s="11">
        <v>2.5592273915082746</v>
      </c>
      <c r="D13" s="11">
        <f t="shared" si="0"/>
        <v>4.4708750362941947</v>
      </c>
    </row>
    <row r="14" spans="1:5" x14ac:dyDescent="0.25">
      <c r="A14" s="10">
        <v>1980</v>
      </c>
      <c r="B14" s="11">
        <v>1.9172580381627815</v>
      </c>
      <c r="C14" s="11">
        <v>3.3307822001227643</v>
      </c>
      <c r="D14" s="11">
        <f t="shared" si="0"/>
        <v>5.2480402382855456</v>
      </c>
    </row>
    <row r="15" spans="1:5" x14ac:dyDescent="0.25">
      <c r="A15" s="12">
        <v>1981</v>
      </c>
      <c r="B15" s="13">
        <v>2.0081769220353194</v>
      </c>
      <c r="C15" s="13">
        <v>6.5301898775645704</v>
      </c>
      <c r="D15" s="13">
        <f t="shared" si="0"/>
        <v>8.5383667995998902</v>
      </c>
    </row>
    <row r="16" spans="1:5" x14ac:dyDescent="0.25">
      <c r="A16" s="12">
        <v>1982</v>
      </c>
      <c r="B16" s="13">
        <v>2.0652327206184542</v>
      </c>
      <c r="C16" s="13">
        <v>4.6289058951275539</v>
      </c>
      <c r="D16" s="13">
        <f t="shared" si="0"/>
        <v>6.6941386157460077</v>
      </c>
    </row>
    <row r="17" spans="1:4" x14ac:dyDescent="0.25">
      <c r="A17" s="12">
        <v>1983</v>
      </c>
      <c r="B17" s="13">
        <v>2.3189026324135744</v>
      </c>
      <c r="C17" s="13">
        <v>4.3558519128071929</v>
      </c>
      <c r="D17" s="13">
        <f t="shared" si="0"/>
        <v>6.6747545452207673</v>
      </c>
    </row>
    <row r="18" spans="1:4" x14ac:dyDescent="0.25">
      <c r="A18" s="12">
        <v>1984</v>
      </c>
      <c r="B18" s="13">
        <v>2.1550736028209103</v>
      </c>
      <c r="C18" s="13">
        <v>3.0241274507721396</v>
      </c>
      <c r="D18" s="13">
        <f t="shared" si="0"/>
        <v>5.1792010535930499</v>
      </c>
    </row>
    <row r="19" spans="1:4" x14ac:dyDescent="0.25">
      <c r="A19" s="12">
        <v>1985</v>
      </c>
      <c r="B19" s="13">
        <v>2.2981707008944361</v>
      </c>
      <c r="C19" s="13">
        <v>3.8219385769872147</v>
      </c>
      <c r="D19" s="13">
        <f t="shared" si="0"/>
        <v>6.1201092778816513</v>
      </c>
    </row>
    <row r="20" spans="1:4" x14ac:dyDescent="0.25">
      <c r="A20" s="10">
        <v>1986</v>
      </c>
      <c r="B20" s="11">
        <v>2.4700631786277634</v>
      </c>
      <c r="C20" s="11">
        <v>2.802903354225958</v>
      </c>
      <c r="D20" s="11">
        <f t="shared" si="0"/>
        <v>5.2729665328537214</v>
      </c>
    </row>
    <row r="21" spans="1:4" x14ac:dyDescent="0.25">
      <c r="A21" s="10">
        <v>1987</v>
      </c>
      <c r="B21" s="11">
        <v>2.4790556860669026</v>
      </c>
      <c r="C21" s="11">
        <v>5.3808797108162656</v>
      </c>
      <c r="D21" s="11">
        <f t="shared" si="0"/>
        <v>7.8599353968831682</v>
      </c>
    </row>
    <row r="22" spans="1:4" x14ac:dyDescent="0.25">
      <c r="A22" s="10">
        <v>1988</v>
      </c>
      <c r="B22" s="11">
        <v>2.4702825219996645</v>
      </c>
      <c r="C22" s="11">
        <v>2.6748359585377557</v>
      </c>
      <c r="D22" s="11">
        <f t="shared" si="0"/>
        <v>5.1451184805374197</v>
      </c>
    </row>
    <row r="23" spans="1:4" x14ac:dyDescent="0.25">
      <c r="A23" s="10">
        <v>1989</v>
      </c>
      <c r="B23" s="11">
        <v>2.3870093898239002</v>
      </c>
      <c r="C23" s="11">
        <v>2.7333322584313469</v>
      </c>
      <c r="D23" s="11">
        <f t="shared" si="0"/>
        <v>5.1203416482552466</v>
      </c>
    </row>
    <row r="24" spans="1:4" x14ac:dyDescent="0.25">
      <c r="A24" s="10">
        <v>1990</v>
      </c>
      <c r="B24" s="11">
        <v>2.6004930446917265</v>
      </c>
      <c r="C24" s="11">
        <v>3.631123619092814</v>
      </c>
      <c r="D24" s="11">
        <f t="shared" si="0"/>
        <v>6.2316166637845409</v>
      </c>
    </row>
    <row r="25" spans="1:4" x14ac:dyDescent="0.25">
      <c r="A25" s="12">
        <v>1991</v>
      </c>
      <c r="B25" s="13">
        <v>2.5963976195864045</v>
      </c>
      <c r="C25" s="13">
        <v>3.4798375474911567</v>
      </c>
      <c r="D25" s="13">
        <f t="shared" si="0"/>
        <v>6.0762351670775612</v>
      </c>
    </row>
    <row r="26" spans="1:4" x14ac:dyDescent="0.25">
      <c r="A26" s="12">
        <v>1992</v>
      </c>
      <c r="B26" s="13">
        <v>2.5254531491219132</v>
      </c>
      <c r="C26" s="13">
        <v>3.2111066634275547</v>
      </c>
      <c r="D26" s="13">
        <f t="shared" si="0"/>
        <v>5.7365598125494675</v>
      </c>
    </row>
    <row r="27" spans="1:4" x14ac:dyDescent="0.25">
      <c r="A27" s="12">
        <v>1993</v>
      </c>
      <c r="B27" s="13">
        <v>2.6336308706930209</v>
      </c>
      <c r="C27" s="13">
        <v>4.3579272225422248</v>
      </c>
      <c r="D27" s="13">
        <f t="shared" si="0"/>
        <v>6.9915580932352457</v>
      </c>
    </row>
    <row r="28" spans="1:4" x14ac:dyDescent="0.25">
      <c r="A28" s="12">
        <v>1994</v>
      </c>
      <c r="B28" s="13">
        <v>2.6534195686452686</v>
      </c>
      <c r="C28" s="13">
        <v>4.7331370080062927</v>
      </c>
      <c r="D28" s="13">
        <f t="shared" si="0"/>
        <v>7.3865565766515608</v>
      </c>
    </row>
    <row r="29" spans="1:4" x14ac:dyDescent="0.25">
      <c r="A29" s="12">
        <v>1995</v>
      </c>
      <c r="B29" s="13">
        <v>2.8344312642429186</v>
      </c>
      <c r="C29" s="13">
        <v>3.2035369825387487</v>
      </c>
      <c r="D29" s="13">
        <f t="shared" si="0"/>
        <v>6.0379682467816673</v>
      </c>
    </row>
    <row r="30" spans="1:4" x14ac:dyDescent="0.25">
      <c r="A30" s="10">
        <v>1996</v>
      </c>
      <c r="B30" s="11">
        <v>2.8577928107670667</v>
      </c>
      <c r="C30" s="11">
        <v>4.0169005672177249</v>
      </c>
      <c r="D30" s="11">
        <f t="shared" si="0"/>
        <v>6.8746933779847916</v>
      </c>
    </row>
    <row r="31" spans="1:4" x14ac:dyDescent="0.25">
      <c r="A31" s="10">
        <v>1997</v>
      </c>
      <c r="B31" s="11">
        <v>2.7561247051886792</v>
      </c>
      <c r="C31" s="11">
        <v>4.1923206367924513</v>
      </c>
      <c r="D31" s="11">
        <f t="shared" si="0"/>
        <v>6.948445341981131</v>
      </c>
    </row>
    <row r="32" spans="1:4" x14ac:dyDescent="0.25">
      <c r="A32" s="10">
        <v>1998</v>
      </c>
      <c r="B32" s="11">
        <v>2.4607429740811138</v>
      </c>
      <c r="C32" s="11">
        <v>4.3082466554514145</v>
      </c>
      <c r="D32" s="11">
        <f t="shared" si="0"/>
        <v>6.7689896295325287</v>
      </c>
    </row>
    <row r="33" spans="1:4" x14ac:dyDescent="0.25">
      <c r="A33" s="10">
        <v>1999</v>
      </c>
      <c r="B33" s="11">
        <v>2.6099046725944053</v>
      </c>
      <c r="C33" s="11">
        <v>3.0095910219950315</v>
      </c>
      <c r="D33" s="11">
        <f t="shared" ref="D33:D38" si="1">SUM(B33,C33)</f>
        <v>5.6194956945894372</v>
      </c>
    </row>
    <row r="34" spans="1:4" x14ac:dyDescent="0.25">
      <c r="A34" s="10">
        <v>2000</v>
      </c>
      <c r="B34" s="11">
        <v>2.441200634929674</v>
      </c>
      <c r="C34" s="11">
        <v>3.9058674335174537</v>
      </c>
      <c r="D34" s="11">
        <f t="shared" si="1"/>
        <v>6.3470680684471272</v>
      </c>
    </row>
    <row r="35" spans="1:4" x14ac:dyDescent="0.25">
      <c r="A35" s="12">
        <v>2001</v>
      </c>
      <c r="B35" s="13">
        <v>2.9654494878814659</v>
      </c>
      <c r="C35" s="13">
        <v>5.2425670587772695</v>
      </c>
      <c r="D35" s="13">
        <f t="shared" si="1"/>
        <v>8.2080165466587349</v>
      </c>
    </row>
    <row r="36" spans="1:4" x14ac:dyDescent="0.25">
      <c r="A36" s="12">
        <v>2002</v>
      </c>
      <c r="B36" s="13">
        <v>3.3354700233859513</v>
      </c>
      <c r="C36" s="13">
        <v>3.2978264654157243</v>
      </c>
      <c r="D36" s="13">
        <f t="shared" si="1"/>
        <v>6.6332964888016761</v>
      </c>
    </row>
    <row r="37" spans="1:4" x14ac:dyDescent="0.25">
      <c r="A37" s="12">
        <v>2003</v>
      </c>
      <c r="B37" s="13">
        <v>3.3269788514501295</v>
      </c>
      <c r="C37" s="13">
        <v>5.3549019716353596</v>
      </c>
      <c r="D37" s="13">
        <f t="shared" si="1"/>
        <v>8.6818808230854891</v>
      </c>
    </row>
    <row r="38" spans="1:4" x14ac:dyDescent="0.25">
      <c r="A38" s="12">
        <v>2004</v>
      </c>
      <c r="B38" s="13">
        <v>3.1234499802852151</v>
      </c>
      <c r="C38" s="13">
        <v>3.3635984422428691</v>
      </c>
      <c r="D38" s="13">
        <f t="shared" si="1"/>
        <v>6.4870484225280842</v>
      </c>
    </row>
    <row r="39" spans="1:4" x14ac:dyDescent="0.25">
      <c r="A39" s="12">
        <v>2005</v>
      </c>
      <c r="B39" s="13">
        <v>2.9458936606232284</v>
      </c>
      <c r="C39" s="13">
        <v>4.2484864492653855</v>
      </c>
      <c r="D39" s="13">
        <f t="shared" ref="D39:D44" si="2">SUM(B39,C39)</f>
        <v>7.1943801098886144</v>
      </c>
    </row>
    <row r="40" spans="1:4" x14ac:dyDescent="0.25">
      <c r="A40" s="10">
        <v>2006</v>
      </c>
      <c r="B40" s="11">
        <v>4.147230213208756</v>
      </c>
      <c r="C40" s="11">
        <v>3.7737879398349632</v>
      </c>
      <c r="D40" s="11">
        <f t="shared" si="2"/>
        <v>7.9210181530437191</v>
      </c>
    </row>
    <row r="41" spans="1:4" x14ac:dyDescent="0.25">
      <c r="A41" s="10">
        <v>2007</v>
      </c>
      <c r="B41" s="11">
        <v>2.8076178243822096</v>
      </c>
      <c r="C41" s="11">
        <v>3.6158889315690113</v>
      </c>
      <c r="D41" s="11">
        <f t="shared" si="2"/>
        <v>6.4235067559512213</v>
      </c>
    </row>
    <row r="42" spans="1:4" x14ac:dyDescent="0.25">
      <c r="A42" s="10">
        <v>2008</v>
      </c>
      <c r="B42" s="11">
        <v>1.9667992727541266</v>
      </c>
      <c r="C42" s="11">
        <v>3.2017681115060523</v>
      </c>
      <c r="D42" s="11">
        <f t="shared" si="2"/>
        <v>5.1685673842601787</v>
      </c>
    </row>
    <row r="43" spans="1:4" x14ac:dyDescent="0.25">
      <c r="A43" s="10">
        <v>2009</v>
      </c>
      <c r="B43" s="11">
        <v>3.1220054154172145</v>
      </c>
      <c r="C43" s="11">
        <v>4.2273616364974789</v>
      </c>
      <c r="D43" s="11">
        <f t="shared" si="2"/>
        <v>7.3493670519146939</v>
      </c>
    </row>
    <row r="44" spans="1:4" x14ac:dyDescent="0.25">
      <c r="A44" s="10">
        <v>2010</v>
      </c>
      <c r="B44" s="11">
        <v>2.7888867264278216</v>
      </c>
      <c r="C44" s="11">
        <v>3.9531942541008149</v>
      </c>
      <c r="D44" s="11">
        <f t="shared" si="2"/>
        <v>6.7420809805286366</v>
      </c>
    </row>
    <row r="45" spans="1:4" x14ac:dyDescent="0.25">
      <c r="A45" s="12">
        <v>2011</v>
      </c>
      <c r="B45" s="13">
        <v>3.4627814215788999</v>
      </c>
      <c r="C45" s="13">
        <v>5.1230286932985045</v>
      </c>
      <c r="D45" s="13">
        <f t="shared" ref="D45:D51" si="3">SUM(B45,C45)</f>
        <v>8.585810114877404</v>
      </c>
    </row>
    <row r="46" spans="1:4" x14ac:dyDescent="0.25">
      <c r="A46" s="12">
        <v>2012</v>
      </c>
      <c r="B46" s="13">
        <v>3.9437921694758948</v>
      </c>
      <c r="C46" s="13">
        <v>3.9779352710004976</v>
      </c>
      <c r="D46" s="13">
        <f t="shared" si="3"/>
        <v>7.921727440476392</v>
      </c>
    </row>
    <row r="47" spans="1:4" x14ac:dyDescent="0.25">
      <c r="A47" s="12">
        <v>2013</v>
      </c>
      <c r="B47" s="13">
        <v>3.4817763637302197</v>
      </c>
      <c r="C47" s="13">
        <v>4.5480183012800293</v>
      </c>
      <c r="D47" s="13">
        <f t="shared" si="3"/>
        <v>8.0297946650102485</v>
      </c>
    </row>
    <row r="48" spans="1:4" x14ac:dyDescent="0.25">
      <c r="A48" s="12">
        <v>2014</v>
      </c>
      <c r="B48" s="13">
        <v>3.4238877216813153</v>
      </c>
      <c r="C48" s="13">
        <v>3.7336394970073092</v>
      </c>
      <c r="D48" s="13">
        <f t="shared" si="3"/>
        <v>7.1575272186886245</v>
      </c>
    </row>
    <row r="49" spans="1:20" x14ac:dyDescent="0.25">
      <c r="A49" s="14">
        <v>2015</v>
      </c>
      <c r="B49" s="15">
        <v>3.5988426026786109</v>
      </c>
      <c r="C49" s="15">
        <v>5.2341117436615745</v>
      </c>
      <c r="D49" s="15">
        <f t="shared" si="3"/>
        <v>8.8329543463401858</v>
      </c>
    </row>
    <row r="50" spans="1:20" ht="13.2" customHeight="1" x14ac:dyDescent="0.25">
      <c r="A50" s="16">
        <v>2016</v>
      </c>
      <c r="B50" s="17">
        <v>4.1495496606863771</v>
      </c>
      <c r="C50" s="17">
        <v>5.0456077865999873</v>
      </c>
      <c r="D50" s="17">
        <f t="shared" si="3"/>
        <v>9.1951574472863644</v>
      </c>
    </row>
    <row r="51" spans="1:20" ht="13.2" customHeight="1" x14ac:dyDescent="0.25">
      <c r="A51" s="16">
        <v>2017</v>
      </c>
      <c r="B51" s="17">
        <v>4.2612500886764986</v>
      </c>
      <c r="C51" s="17">
        <v>5.5157454332273828</v>
      </c>
      <c r="D51" s="17">
        <f t="shared" si="3"/>
        <v>9.7769955219038813</v>
      </c>
    </row>
    <row r="52" spans="1:20" ht="13.2" customHeight="1" x14ac:dyDescent="0.25">
      <c r="A52" s="18">
        <v>2018</v>
      </c>
      <c r="B52" s="19">
        <v>4.2286185986249478</v>
      </c>
      <c r="C52" s="19">
        <v>5.1419539122650972</v>
      </c>
      <c r="D52" s="19">
        <f>SUM(B52,C52)</f>
        <v>9.3705725108900459</v>
      </c>
    </row>
    <row r="53" spans="1:20" ht="13.2" customHeight="1" x14ac:dyDescent="0.25">
      <c r="A53" s="16">
        <v>2019</v>
      </c>
      <c r="B53" s="17">
        <v>4.8833078615270606</v>
      </c>
      <c r="C53" s="17">
        <v>5.2555295814944012</v>
      </c>
      <c r="D53" s="17">
        <f>SUM(B53,C53)</f>
        <v>10.138837443021462</v>
      </c>
      <c r="E53" s="6"/>
      <c r="F53" s="6"/>
      <c r="G53" s="6"/>
      <c r="H53" s="6"/>
      <c r="I53" s="6"/>
      <c r="J53" s="6"/>
      <c r="K53" s="6"/>
      <c r="L53" s="6"/>
      <c r="M53" s="6"/>
      <c r="N53" s="6"/>
      <c r="O53" s="6"/>
      <c r="P53" s="6"/>
      <c r="Q53" s="6"/>
      <c r="R53" s="6"/>
      <c r="S53" s="6"/>
      <c r="T53" s="6"/>
    </row>
    <row r="54" spans="1:20" ht="13.2" customHeight="1" x14ac:dyDescent="0.25">
      <c r="A54" s="38">
        <v>2020</v>
      </c>
      <c r="B54" s="39">
        <v>4.8993301209713742</v>
      </c>
      <c r="C54" s="39">
        <v>5.2926409203807658</v>
      </c>
      <c r="D54" s="39">
        <f>SUM(B54,C54)</f>
        <v>10.19197104135214</v>
      </c>
      <c r="E54" s="6"/>
      <c r="F54" s="6"/>
      <c r="G54" s="6"/>
      <c r="H54" s="6"/>
      <c r="I54" s="6"/>
      <c r="J54" s="6"/>
      <c r="K54" s="6"/>
      <c r="L54" s="6"/>
      <c r="M54" s="6"/>
      <c r="N54" s="6"/>
      <c r="O54" s="6"/>
      <c r="P54" s="6"/>
      <c r="Q54" s="6"/>
      <c r="R54" s="6"/>
      <c r="S54" s="6"/>
      <c r="T54" s="6"/>
    </row>
    <row r="55" spans="1:20" ht="13.2" customHeight="1" x14ac:dyDescent="0.25">
      <c r="A55" s="12">
        <v>2021</v>
      </c>
      <c r="B55" s="13">
        <v>4.9120036780457079</v>
      </c>
      <c r="C55" s="13">
        <v>4.2997791557745053</v>
      </c>
      <c r="D55" s="13">
        <f t="shared" ref="D55:D56" si="4">SUM(B55,C55)</f>
        <v>9.2117828338202123</v>
      </c>
      <c r="E55" s="6"/>
      <c r="F55" s="6"/>
      <c r="G55" s="6"/>
      <c r="H55" s="6"/>
      <c r="I55" s="6"/>
      <c r="J55" s="6"/>
      <c r="K55" s="6"/>
      <c r="L55" s="6"/>
      <c r="M55" s="6"/>
      <c r="N55" s="6"/>
      <c r="O55" s="6"/>
      <c r="P55" s="6"/>
      <c r="Q55" s="6"/>
      <c r="R55" s="6"/>
      <c r="S55" s="6"/>
      <c r="T55" s="6"/>
    </row>
    <row r="56" spans="1:20" ht="13.8" thickBot="1" x14ac:dyDescent="0.3">
      <c r="A56" s="93">
        <v>2022</v>
      </c>
      <c r="B56" s="95">
        <v>4.937622802077871</v>
      </c>
      <c r="C56" s="95">
        <v>6.2167374627758099</v>
      </c>
      <c r="D56" s="95">
        <f t="shared" si="4"/>
        <v>11.154360264853681</v>
      </c>
      <c r="E56" s="6"/>
      <c r="F56" s="6"/>
      <c r="G56" s="6"/>
      <c r="H56" s="6"/>
      <c r="I56" s="6"/>
      <c r="J56" s="6"/>
      <c r="K56" s="6"/>
      <c r="L56" s="6"/>
      <c r="M56" s="6"/>
      <c r="N56" s="6"/>
      <c r="O56" s="6"/>
      <c r="P56" s="6"/>
      <c r="Q56" s="6"/>
      <c r="R56" s="6"/>
      <c r="S56" s="6"/>
      <c r="T56" s="6"/>
    </row>
    <row r="57" spans="1:20" ht="15" customHeight="1" thickTop="1" x14ac:dyDescent="0.25">
      <c r="A57" s="5" t="s">
        <v>18</v>
      </c>
      <c r="F57" s="6"/>
      <c r="G57" s="6"/>
      <c r="H57" s="6"/>
      <c r="I57" s="6"/>
      <c r="J57" s="6"/>
      <c r="K57" s="6"/>
      <c r="L57" s="6"/>
      <c r="M57" s="6"/>
      <c r="N57" s="6"/>
      <c r="O57" s="6"/>
      <c r="P57" s="6"/>
      <c r="Q57" s="6"/>
      <c r="R57" s="6"/>
      <c r="S57" s="6"/>
      <c r="T57" s="6"/>
    </row>
    <row r="58" spans="1:20" x14ac:dyDescent="0.25">
      <c r="A58" s="5"/>
      <c r="F58" s="6"/>
      <c r="G58" s="6"/>
      <c r="H58" s="6"/>
      <c r="I58" s="6"/>
      <c r="J58" s="6"/>
      <c r="K58" s="6"/>
      <c r="L58" s="6"/>
      <c r="M58" s="6"/>
      <c r="N58" s="6"/>
      <c r="O58" s="6"/>
      <c r="P58" s="6"/>
      <c r="Q58" s="6"/>
      <c r="R58" s="6"/>
      <c r="S58" s="6"/>
      <c r="T58" s="6"/>
    </row>
    <row r="59" spans="1:20" ht="15" customHeight="1" x14ac:dyDescent="0.25">
      <c r="A59" s="5" t="s">
        <v>31</v>
      </c>
      <c r="F59" s="6"/>
      <c r="G59" s="6"/>
      <c r="H59" s="6"/>
      <c r="I59" s="6"/>
      <c r="J59" s="6"/>
      <c r="K59" s="6"/>
      <c r="L59" s="6"/>
      <c r="M59" s="6"/>
      <c r="N59" s="6"/>
      <c r="O59" s="6"/>
      <c r="P59" s="6"/>
      <c r="Q59" s="6"/>
      <c r="R59" s="6"/>
      <c r="S59" s="6"/>
      <c r="T59" s="6"/>
    </row>
    <row r="60" spans="1:20" x14ac:dyDescent="0.25">
      <c r="A60" s="5"/>
      <c r="F60" s="6"/>
      <c r="G60" s="6"/>
      <c r="H60" s="6"/>
      <c r="I60" s="6"/>
      <c r="J60" s="6"/>
      <c r="K60" s="6"/>
      <c r="L60" s="6"/>
      <c r="M60" s="6"/>
      <c r="N60" s="6"/>
      <c r="O60" s="6"/>
      <c r="P60" s="6"/>
      <c r="Q60" s="6"/>
      <c r="R60" s="6"/>
      <c r="S60" s="6"/>
      <c r="T60" s="6"/>
    </row>
    <row r="61" spans="1:20" x14ac:dyDescent="0.25">
      <c r="A61" s="5"/>
      <c r="F61" s="6"/>
      <c r="G61" s="6"/>
      <c r="H61" s="6"/>
      <c r="I61" s="6"/>
      <c r="J61" s="6"/>
      <c r="K61" s="6"/>
      <c r="L61" s="6"/>
      <c r="M61" s="6"/>
      <c r="N61" s="6"/>
      <c r="O61" s="6"/>
      <c r="P61" s="6"/>
      <c r="Q61" s="6"/>
      <c r="R61" s="6"/>
      <c r="S61" s="6"/>
      <c r="T61" s="6"/>
    </row>
    <row r="62" spans="1:20" x14ac:dyDescent="0.25">
      <c r="A62" s="5"/>
    </row>
    <row r="63" spans="1:20" x14ac:dyDescent="0.25">
      <c r="A63" s="5"/>
    </row>
    <row r="64" spans="1:20" x14ac:dyDescent="0.25">
      <c r="A64" s="5"/>
    </row>
  </sheetData>
  <phoneticPr fontId="4" type="noConversion"/>
  <printOptions horizontalCentered="1" verticalCentered="1"/>
  <pageMargins left="0.5" right="0.5" top="0.57999999999999996" bottom="0.52"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65"/>
  <sheetViews>
    <sheetView workbookViewId="0">
      <pane ySplit="3" topLeftCell="A4" activePane="bottomLeft" state="frozen"/>
      <selection pane="bottomLeft"/>
    </sheetView>
  </sheetViews>
  <sheetFormatPr defaultColWidth="12.6640625" defaultRowHeight="13.2" x14ac:dyDescent="0.25"/>
  <cols>
    <col min="1" max="1" width="12.6640625" style="6" customWidth="1"/>
    <col min="2" max="20" width="12.6640625" style="5" customWidth="1"/>
    <col min="21" max="16384" width="12.6640625" style="6"/>
  </cols>
  <sheetData>
    <row r="1" spans="1:5" ht="13.8" thickBot="1" x14ac:dyDescent="0.3">
      <c r="A1" s="4" t="s">
        <v>43</v>
      </c>
      <c r="B1" s="4"/>
      <c r="C1" s="4"/>
      <c r="D1" s="4"/>
    </row>
    <row r="2" spans="1:5" ht="20.25" customHeight="1" thickTop="1" x14ac:dyDescent="0.25">
      <c r="A2" s="46" t="s">
        <v>3</v>
      </c>
      <c r="B2" s="48" t="s">
        <v>0</v>
      </c>
      <c r="C2" s="48" t="s">
        <v>17</v>
      </c>
      <c r="D2" s="49" t="s">
        <v>2</v>
      </c>
      <c r="E2" s="108"/>
    </row>
    <row r="3" spans="1:5" x14ac:dyDescent="0.25">
      <c r="A3" s="9"/>
      <c r="B3" s="50" t="s">
        <v>14</v>
      </c>
      <c r="C3" s="51"/>
      <c r="D3" s="51"/>
      <c r="E3" s="108"/>
    </row>
    <row r="4" spans="1:5" x14ac:dyDescent="0.25">
      <c r="A4" s="10">
        <v>1970</v>
      </c>
      <c r="B4" s="11">
        <v>0.17463907107712079</v>
      </c>
      <c r="C4" s="11">
        <v>0.14716775652566361</v>
      </c>
      <c r="D4" s="11">
        <f t="shared" ref="D4:D32" si="0">SUM(B4,C4)</f>
        <v>0.3218068276027844</v>
      </c>
    </row>
    <row r="5" spans="1:5" x14ac:dyDescent="0.25">
      <c r="A5" s="12">
        <v>1971</v>
      </c>
      <c r="B5" s="13">
        <v>0.16806641287185303</v>
      </c>
      <c r="C5" s="13">
        <v>0.2034233239371131</v>
      </c>
      <c r="D5" s="13">
        <f t="shared" si="0"/>
        <v>0.37148973680896613</v>
      </c>
    </row>
    <row r="6" spans="1:5" x14ac:dyDescent="0.25">
      <c r="A6" s="12">
        <v>1972</v>
      </c>
      <c r="B6" s="13">
        <v>0.2096526371716998</v>
      </c>
      <c r="C6" s="13">
        <v>0.26804903382683082</v>
      </c>
      <c r="D6" s="13">
        <f t="shared" si="0"/>
        <v>0.47770167099853061</v>
      </c>
    </row>
    <row r="7" spans="1:5" x14ac:dyDescent="0.25">
      <c r="A7" s="12">
        <v>1973</v>
      </c>
      <c r="B7" s="13">
        <v>0.21281133729886009</v>
      </c>
      <c r="C7" s="13">
        <v>0.24646301869801171</v>
      </c>
      <c r="D7" s="13">
        <f t="shared" si="0"/>
        <v>0.45927435599687183</v>
      </c>
    </row>
    <row r="8" spans="1:5" x14ac:dyDescent="0.25">
      <c r="A8" s="12">
        <v>1974</v>
      </c>
      <c r="B8" s="13">
        <v>0.19959423665771234</v>
      </c>
      <c r="C8" s="13">
        <v>0.23481674900907332</v>
      </c>
      <c r="D8" s="13">
        <f t="shared" si="0"/>
        <v>0.43441098566678565</v>
      </c>
    </row>
    <row r="9" spans="1:5" x14ac:dyDescent="0.25">
      <c r="A9" s="12">
        <v>1975</v>
      </c>
      <c r="B9" s="13">
        <v>0.21820956493014035</v>
      </c>
      <c r="C9" s="13">
        <v>0.25124342230762431</v>
      </c>
      <c r="D9" s="13">
        <f t="shared" si="0"/>
        <v>0.46945298723776463</v>
      </c>
    </row>
    <row r="10" spans="1:5" x14ac:dyDescent="0.25">
      <c r="A10" s="10">
        <v>1976</v>
      </c>
      <c r="B10" s="11">
        <v>0.24597526428522076</v>
      </c>
      <c r="C10" s="11">
        <v>0.20267624772565004</v>
      </c>
      <c r="D10" s="11">
        <f t="shared" si="0"/>
        <v>0.44865151201087083</v>
      </c>
    </row>
    <row r="11" spans="1:5" x14ac:dyDescent="0.25">
      <c r="A11" s="10">
        <v>1977</v>
      </c>
      <c r="B11" s="11">
        <v>0.23451151798301845</v>
      </c>
      <c r="C11" s="11">
        <v>0.19162419757367263</v>
      </c>
      <c r="D11" s="11">
        <f t="shared" si="0"/>
        <v>0.42613571555669105</v>
      </c>
    </row>
    <row r="12" spans="1:5" x14ac:dyDescent="0.25">
      <c r="A12" s="10">
        <v>1978</v>
      </c>
      <c r="B12" s="11">
        <v>0.21988739237031385</v>
      </c>
      <c r="C12" s="11">
        <v>4.5151415271111675E-2</v>
      </c>
      <c r="D12" s="11">
        <f t="shared" si="0"/>
        <v>0.26503880764142551</v>
      </c>
    </row>
    <row r="13" spans="1:5" x14ac:dyDescent="0.25">
      <c r="A13" s="10">
        <v>1979</v>
      </c>
      <c r="B13" s="11">
        <v>0.27076139637728092</v>
      </c>
      <c r="C13" s="11">
        <v>9.8273513054742814E-2</v>
      </c>
      <c r="D13" s="11">
        <f t="shared" si="0"/>
        <v>0.36903490943202372</v>
      </c>
    </row>
    <row r="14" spans="1:5" x14ac:dyDescent="0.25">
      <c r="A14" s="10">
        <v>1980</v>
      </c>
      <c r="B14" s="11">
        <v>0.35888117076100351</v>
      </c>
      <c r="C14" s="11">
        <v>0.18547058745600595</v>
      </c>
      <c r="D14" s="11">
        <f t="shared" si="0"/>
        <v>0.54435175821700943</v>
      </c>
    </row>
    <row r="15" spans="1:5" x14ac:dyDescent="0.25">
      <c r="A15" s="12">
        <v>1981</v>
      </c>
      <c r="B15" s="13">
        <v>0.41907599033795323</v>
      </c>
      <c r="C15" s="13">
        <v>0.1921926119412764</v>
      </c>
      <c r="D15" s="13">
        <f t="shared" si="0"/>
        <v>0.61126860227922963</v>
      </c>
    </row>
    <row r="16" spans="1:5" x14ac:dyDescent="0.25">
      <c r="A16" s="12">
        <v>1982</v>
      </c>
      <c r="B16" s="13">
        <v>0.38334984447799547</v>
      </c>
      <c r="C16" s="13">
        <v>0.25956384621707324</v>
      </c>
      <c r="D16" s="13">
        <f t="shared" si="0"/>
        <v>0.64291369069506876</v>
      </c>
    </row>
    <row r="17" spans="1:4" x14ac:dyDescent="0.25">
      <c r="A17" s="12">
        <v>1983</v>
      </c>
      <c r="B17" s="13">
        <v>0.51560075775109071</v>
      </c>
      <c r="C17" s="13">
        <v>0.27429903738181566</v>
      </c>
      <c r="D17" s="13">
        <f t="shared" si="0"/>
        <v>0.78989979513290631</v>
      </c>
    </row>
    <row r="18" spans="1:4" x14ac:dyDescent="0.25">
      <c r="A18" s="12">
        <v>1984</v>
      </c>
      <c r="B18" s="13">
        <v>0.45255645007116002</v>
      </c>
      <c r="C18" s="13">
        <v>0.22941138985067019</v>
      </c>
      <c r="D18" s="13">
        <f t="shared" si="0"/>
        <v>0.68196783992183019</v>
      </c>
    </row>
    <row r="19" spans="1:4" x14ac:dyDescent="0.25">
      <c r="A19" s="12">
        <v>1985</v>
      </c>
      <c r="B19" s="13">
        <v>0.55678659861539237</v>
      </c>
      <c r="C19" s="13">
        <v>0.28867446295257077</v>
      </c>
      <c r="D19" s="13">
        <f t="shared" si="0"/>
        <v>0.84546106156796319</v>
      </c>
    </row>
    <row r="20" spans="1:4" x14ac:dyDescent="0.25">
      <c r="A20" s="10">
        <v>1986</v>
      </c>
      <c r="B20" s="11">
        <v>0.58057152872248974</v>
      </c>
      <c r="C20" s="11">
        <v>0.39033305059693107</v>
      </c>
      <c r="D20" s="11">
        <f t="shared" si="0"/>
        <v>0.97090457931942087</v>
      </c>
    </row>
    <row r="21" spans="1:4" x14ac:dyDescent="0.25">
      <c r="A21" s="10">
        <v>1987</v>
      </c>
      <c r="B21" s="11">
        <v>0.50709310789795847</v>
      </c>
      <c r="C21" s="11">
        <v>0.38105161718941832</v>
      </c>
      <c r="D21" s="11">
        <f t="shared" si="0"/>
        <v>0.88814472508737685</v>
      </c>
    </row>
    <row r="22" spans="1:4" x14ac:dyDescent="0.25">
      <c r="A22" s="10">
        <v>1988</v>
      </c>
      <c r="B22" s="11">
        <v>0.55749013242834478</v>
      </c>
      <c r="C22" s="11">
        <v>0.19044957987453295</v>
      </c>
      <c r="D22" s="11">
        <f t="shared" si="0"/>
        <v>0.7479397123028777</v>
      </c>
    </row>
    <row r="23" spans="1:4" x14ac:dyDescent="0.25">
      <c r="A23" s="10">
        <v>1989</v>
      </c>
      <c r="B23" s="11">
        <v>0.69238538891415946</v>
      </c>
      <c r="C23" s="11">
        <v>0.24592155709307062</v>
      </c>
      <c r="D23" s="11">
        <f t="shared" si="0"/>
        <v>0.93830694600723008</v>
      </c>
    </row>
    <row r="24" spans="1:4" x14ac:dyDescent="0.25">
      <c r="A24" s="10">
        <v>1990</v>
      </c>
      <c r="B24" s="11">
        <v>0.66054315347524117</v>
      </c>
      <c r="C24" s="11">
        <v>0.57372588670893832</v>
      </c>
      <c r="D24" s="11">
        <f t="shared" si="0"/>
        <v>1.2342690401841794</v>
      </c>
    </row>
    <row r="25" spans="1:4" x14ac:dyDescent="0.25">
      <c r="A25" s="12">
        <v>1991</v>
      </c>
      <c r="B25" s="13">
        <v>0.7532008146445458</v>
      </c>
      <c r="C25" s="13">
        <v>0.47262672718622301</v>
      </c>
      <c r="D25" s="13">
        <f t="shared" si="0"/>
        <v>1.2258275418307689</v>
      </c>
    </row>
    <row r="26" spans="1:4" x14ac:dyDescent="0.25">
      <c r="A26" s="12">
        <v>1992</v>
      </c>
      <c r="B26" s="13">
        <v>1.0230825895131146</v>
      </c>
      <c r="C26" s="13">
        <v>0.38701473644615275</v>
      </c>
      <c r="D26" s="13">
        <f t="shared" si="0"/>
        <v>1.4100973259592673</v>
      </c>
    </row>
    <row r="27" spans="1:4" x14ac:dyDescent="0.25">
      <c r="A27" s="12">
        <v>1993</v>
      </c>
      <c r="B27" s="13">
        <v>0.95253190247372221</v>
      </c>
      <c r="C27" s="13">
        <v>0.19449832255013888</v>
      </c>
      <c r="D27" s="13">
        <f t="shared" si="0"/>
        <v>1.1470302250238611</v>
      </c>
    </row>
    <row r="28" spans="1:4" x14ac:dyDescent="0.25">
      <c r="A28" s="12">
        <v>1994</v>
      </c>
      <c r="B28" s="13">
        <v>0.97014725926717815</v>
      </c>
      <c r="C28" s="13">
        <v>0.23281605140681297</v>
      </c>
      <c r="D28" s="13">
        <f t="shared" si="0"/>
        <v>1.2029633106739912</v>
      </c>
    </row>
    <row r="29" spans="1:4" x14ac:dyDescent="0.25">
      <c r="A29" s="12">
        <v>1995</v>
      </c>
      <c r="B29" s="13">
        <v>1.183199770604126</v>
      </c>
      <c r="C29" s="13">
        <v>0.50853125479066441</v>
      </c>
      <c r="D29" s="13">
        <f t="shared" si="0"/>
        <v>1.6917310253947904</v>
      </c>
    </row>
    <row r="30" spans="1:4" x14ac:dyDescent="0.25">
      <c r="A30" s="10">
        <v>1996</v>
      </c>
      <c r="B30" s="11">
        <v>1.1404022360535671</v>
      </c>
      <c r="C30" s="11">
        <v>0.28201313910131937</v>
      </c>
      <c r="D30" s="11">
        <f t="shared" si="0"/>
        <v>1.4224153751548865</v>
      </c>
    </row>
    <row r="31" spans="1:4" x14ac:dyDescent="0.25">
      <c r="A31" s="10">
        <v>1997</v>
      </c>
      <c r="B31" s="11">
        <v>1.1482900943396226</v>
      </c>
      <c r="C31" s="11">
        <v>0.48715243296921551</v>
      </c>
      <c r="D31" s="11">
        <f t="shared" si="0"/>
        <v>1.6354425273088382</v>
      </c>
    </row>
    <row r="32" spans="1:4" x14ac:dyDescent="0.25">
      <c r="A32" s="10">
        <v>1998</v>
      </c>
      <c r="B32" s="11">
        <v>1.4000859350534911</v>
      </c>
      <c r="C32" s="11">
        <v>0.22862097236931223</v>
      </c>
      <c r="D32" s="11">
        <f t="shared" si="0"/>
        <v>1.6287069074228033</v>
      </c>
    </row>
    <row r="33" spans="1:4" x14ac:dyDescent="0.25">
      <c r="A33" s="10">
        <v>1999</v>
      </c>
      <c r="B33" s="11">
        <v>1.3319890600813564</v>
      </c>
      <c r="C33" s="11">
        <v>0.21640514133167615</v>
      </c>
      <c r="D33" s="11">
        <f t="shared" ref="D33:D38" si="1">SUM(B33,C33)</f>
        <v>1.5483942014130325</v>
      </c>
    </row>
    <row r="34" spans="1:4" x14ac:dyDescent="0.25">
      <c r="A34" s="10">
        <v>2000</v>
      </c>
      <c r="B34" s="11">
        <v>1.3941165382862271</v>
      </c>
      <c r="C34" s="11">
        <v>0.49992095222967159</v>
      </c>
      <c r="D34" s="11">
        <f t="shared" si="1"/>
        <v>1.8940374905158985</v>
      </c>
    </row>
    <row r="35" spans="1:4" x14ac:dyDescent="0.25">
      <c r="A35" s="12">
        <v>2001</v>
      </c>
      <c r="B35" s="13">
        <v>1.5015298421891639</v>
      </c>
      <c r="C35" s="13">
        <v>0.55114502053104897</v>
      </c>
      <c r="D35" s="13">
        <f t="shared" si="1"/>
        <v>2.0526748627202127</v>
      </c>
    </row>
    <row r="36" spans="1:4" x14ac:dyDescent="0.25">
      <c r="A36" s="12">
        <v>2002</v>
      </c>
      <c r="B36" s="13">
        <v>1.1005327072069446</v>
      </c>
      <c r="C36" s="13">
        <v>0.35225046492630846</v>
      </c>
      <c r="D36" s="13">
        <f t="shared" si="1"/>
        <v>1.4527831721332531</v>
      </c>
    </row>
    <row r="37" spans="1:4" x14ac:dyDescent="0.25">
      <c r="A37" s="12">
        <v>2003</v>
      </c>
      <c r="B37" s="13">
        <v>1.7695270393613847</v>
      </c>
      <c r="C37" s="13">
        <v>0.3123104056257458</v>
      </c>
      <c r="D37" s="13">
        <f t="shared" si="1"/>
        <v>2.0818374449871304</v>
      </c>
    </row>
    <row r="38" spans="1:4" x14ac:dyDescent="0.25">
      <c r="A38" s="12">
        <v>2004</v>
      </c>
      <c r="B38" s="13">
        <v>1.8501046954451748</v>
      </c>
      <c r="C38" s="13">
        <v>0.69216816999771513</v>
      </c>
      <c r="D38" s="13">
        <f t="shared" si="1"/>
        <v>2.5422728654428899</v>
      </c>
    </row>
    <row r="39" spans="1:4" x14ac:dyDescent="0.25">
      <c r="A39" s="12">
        <v>2005</v>
      </c>
      <c r="B39" s="13">
        <v>2.0911030084236231</v>
      </c>
      <c r="C39" s="13">
        <v>0.67970201969338395</v>
      </c>
      <c r="D39" s="13">
        <f t="shared" ref="D39:D44" si="2">SUM(B39,C39)</f>
        <v>2.7708050281170071</v>
      </c>
    </row>
    <row r="40" spans="1:4" x14ac:dyDescent="0.25">
      <c r="A40" s="10">
        <v>2006</v>
      </c>
      <c r="B40" s="11">
        <v>2.2550309928160872</v>
      </c>
      <c r="C40" s="11">
        <v>0.8178674533733894</v>
      </c>
      <c r="D40" s="11">
        <f t="shared" si="2"/>
        <v>3.0728984461894768</v>
      </c>
    </row>
    <row r="41" spans="1:4" x14ac:dyDescent="0.25">
      <c r="A41" s="10">
        <v>2007</v>
      </c>
      <c r="B41" s="11">
        <v>2.2701019660082187</v>
      </c>
      <c r="C41" s="11">
        <v>0.57814525161691444</v>
      </c>
      <c r="D41" s="11">
        <f t="shared" si="2"/>
        <v>2.8482472176251332</v>
      </c>
    </row>
    <row r="42" spans="1:4" x14ac:dyDescent="0.25">
      <c r="A42" s="10">
        <v>2008</v>
      </c>
      <c r="B42" s="11">
        <v>2.4807249058668339</v>
      </c>
      <c r="C42" s="11">
        <v>0.73878671030723142</v>
      </c>
      <c r="D42" s="11">
        <f t="shared" si="2"/>
        <v>3.2195116161740653</v>
      </c>
    </row>
    <row r="43" spans="1:4" x14ac:dyDescent="0.25">
      <c r="A43" s="10">
        <v>2009</v>
      </c>
      <c r="B43" s="11">
        <v>2.5486176983729396</v>
      </c>
      <c r="C43" s="11">
        <v>1.0699420728154387</v>
      </c>
      <c r="D43" s="11">
        <f t="shared" si="2"/>
        <v>3.6185597711883783</v>
      </c>
    </row>
    <row r="44" spans="1:4" x14ac:dyDescent="0.25">
      <c r="A44" s="10">
        <v>2010</v>
      </c>
      <c r="B44" s="11">
        <v>2.5707868173451165</v>
      </c>
      <c r="C44" s="11">
        <v>0.95270968217165153</v>
      </c>
      <c r="D44" s="11">
        <f t="shared" si="2"/>
        <v>3.5234964995167681</v>
      </c>
    </row>
    <row r="45" spans="1:4" x14ac:dyDescent="0.25">
      <c r="A45" s="12">
        <v>2011</v>
      </c>
      <c r="B45" s="13">
        <v>2.5043742549895054</v>
      </c>
      <c r="C45" s="13">
        <v>1.043742692075333</v>
      </c>
      <c r="D45" s="13">
        <f t="shared" ref="D45:D51" si="3">SUM(B45,C45)</f>
        <v>3.5481169470648384</v>
      </c>
    </row>
    <row r="46" spans="1:4" x14ac:dyDescent="0.25">
      <c r="A46" s="12">
        <v>2012</v>
      </c>
      <c r="B46" s="13">
        <v>2.5681757946176833</v>
      </c>
      <c r="C46" s="13">
        <v>1.1709750500845533</v>
      </c>
      <c r="D46" s="13">
        <f t="shared" si="3"/>
        <v>3.7391508447022366</v>
      </c>
    </row>
    <row r="47" spans="1:4" x14ac:dyDescent="0.25">
      <c r="A47" s="12">
        <v>2013</v>
      </c>
      <c r="B47" s="13">
        <v>2.9626582497520038</v>
      </c>
      <c r="C47" s="13">
        <v>1.0293569731779468</v>
      </c>
      <c r="D47" s="13">
        <f t="shared" si="3"/>
        <v>3.9920152229299504</v>
      </c>
    </row>
    <row r="48" spans="1:4" x14ac:dyDescent="0.25">
      <c r="A48" s="12">
        <v>2014</v>
      </c>
      <c r="B48" s="13">
        <v>3.0680264551933902</v>
      </c>
      <c r="C48" s="13">
        <v>0.95374689671030821</v>
      </c>
      <c r="D48" s="13">
        <f t="shared" si="3"/>
        <v>4.0217733519036987</v>
      </c>
    </row>
    <row r="49" spans="1:20" x14ac:dyDescent="0.25">
      <c r="A49" s="14">
        <v>2015</v>
      </c>
      <c r="B49" s="15">
        <v>3.0165926606074263</v>
      </c>
      <c r="C49" s="15">
        <v>0.96239731957068197</v>
      </c>
      <c r="D49" s="15">
        <f t="shared" si="3"/>
        <v>3.9789899801781083</v>
      </c>
    </row>
    <row r="50" spans="1:20" x14ac:dyDescent="0.25">
      <c r="A50" s="16">
        <v>2016</v>
      </c>
      <c r="B50" s="17">
        <v>3.4773004172552593</v>
      </c>
      <c r="C50" s="17">
        <v>0.86765882009758355</v>
      </c>
      <c r="D50" s="17">
        <f t="shared" si="3"/>
        <v>4.3449592373528425</v>
      </c>
    </row>
    <row r="51" spans="1:20" x14ac:dyDescent="0.25">
      <c r="A51" s="16">
        <v>2017</v>
      </c>
      <c r="B51" s="17">
        <v>3.7513548085678292</v>
      </c>
      <c r="C51" s="17">
        <v>0.98065348684331866</v>
      </c>
      <c r="D51" s="17">
        <f t="shared" si="3"/>
        <v>4.7320082954111475</v>
      </c>
    </row>
    <row r="52" spans="1:20" x14ac:dyDescent="0.25">
      <c r="A52" s="18">
        <v>2018</v>
      </c>
      <c r="B52" s="19">
        <v>4.056464019677164</v>
      </c>
      <c r="C52" s="19">
        <v>1.0760079627909989</v>
      </c>
      <c r="D52" s="19">
        <f>SUM(B52,C52)</f>
        <v>5.1324719824681626</v>
      </c>
    </row>
    <row r="53" spans="1:20" x14ac:dyDescent="0.25">
      <c r="A53" s="16">
        <v>2019</v>
      </c>
      <c r="B53" s="17">
        <v>4.1032488418992745</v>
      </c>
      <c r="C53" s="17">
        <v>1.0602561307316474</v>
      </c>
      <c r="D53" s="17">
        <f>SUM(B53,C53)</f>
        <v>5.1635049726309221</v>
      </c>
      <c r="E53" s="6"/>
      <c r="F53" s="6"/>
      <c r="G53" s="6"/>
      <c r="H53" s="6"/>
      <c r="I53" s="6"/>
      <c r="J53" s="6"/>
      <c r="K53" s="6"/>
      <c r="L53" s="6"/>
      <c r="M53" s="6"/>
      <c r="N53" s="6"/>
      <c r="O53" s="6"/>
      <c r="P53" s="6"/>
      <c r="Q53" s="6"/>
      <c r="R53" s="6"/>
      <c r="S53" s="6"/>
      <c r="T53" s="6"/>
    </row>
    <row r="54" spans="1:20" x14ac:dyDescent="0.25">
      <c r="A54" s="38">
        <v>2020</v>
      </c>
      <c r="B54" s="39">
        <v>4.2736962604594533</v>
      </c>
      <c r="C54" s="39">
        <v>0.8340760405165214</v>
      </c>
      <c r="D54" s="39">
        <f>SUM(B54,C54)</f>
        <v>5.1077723009759746</v>
      </c>
      <c r="E54" s="6"/>
      <c r="F54" s="6"/>
      <c r="G54" s="6"/>
      <c r="H54" s="6"/>
      <c r="I54" s="6"/>
      <c r="J54" s="6"/>
      <c r="K54" s="6"/>
      <c r="L54" s="6"/>
      <c r="M54" s="6"/>
      <c r="N54" s="6"/>
      <c r="O54" s="6"/>
      <c r="P54" s="6"/>
      <c r="Q54" s="6"/>
      <c r="R54" s="6"/>
      <c r="S54" s="6"/>
      <c r="T54" s="6"/>
    </row>
    <row r="55" spans="1:20" x14ac:dyDescent="0.25">
      <c r="A55" s="12">
        <v>2021</v>
      </c>
      <c r="B55" s="13">
        <v>4.655083071517538</v>
      </c>
      <c r="C55" s="13">
        <v>1.0916581516163419</v>
      </c>
      <c r="D55" s="13">
        <f t="shared" ref="D55:D56" si="4">SUM(B55,C55)</f>
        <v>5.7467412231338795</v>
      </c>
      <c r="E55" s="6"/>
      <c r="F55" s="6"/>
      <c r="G55" s="6"/>
      <c r="H55" s="6"/>
      <c r="I55" s="6"/>
      <c r="J55" s="6"/>
      <c r="K55" s="6"/>
      <c r="L55" s="6"/>
      <c r="M55" s="6"/>
      <c r="N55" s="6"/>
      <c r="O55" s="6"/>
      <c r="P55" s="6"/>
      <c r="Q55" s="6"/>
      <c r="R55" s="6"/>
      <c r="S55" s="6"/>
      <c r="T55" s="6"/>
    </row>
    <row r="56" spans="1:20" ht="13.8" customHeight="1" thickBot="1" x14ac:dyDescent="0.3">
      <c r="A56" s="93">
        <v>2022</v>
      </c>
      <c r="B56" s="95">
        <v>4.5900848058493713</v>
      </c>
      <c r="C56" s="95">
        <v>1.6266901241166278</v>
      </c>
      <c r="D56" s="95">
        <f t="shared" si="4"/>
        <v>6.2167749299659993</v>
      </c>
      <c r="E56" s="6"/>
      <c r="F56" s="6"/>
      <c r="G56" s="6"/>
      <c r="H56" s="6"/>
      <c r="I56" s="6"/>
      <c r="J56" s="6"/>
      <c r="K56" s="6"/>
      <c r="L56" s="6"/>
      <c r="M56" s="6"/>
      <c r="N56" s="6"/>
      <c r="O56" s="6"/>
      <c r="P56" s="6"/>
      <c r="Q56" s="6"/>
      <c r="R56" s="6"/>
      <c r="S56" s="6"/>
      <c r="T56" s="6"/>
    </row>
    <row r="57" spans="1:20" ht="15" customHeight="1" thickTop="1" x14ac:dyDescent="0.25">
      <c r="A57" s="5" t="s">
        <v>18</v>
      </c>
      <c r="F57" s="6"/>
      <c r="G57" s="6"/>
      <c r="H57" s="6"/>
      <c r="I57" s="6"/>
      <c r="J57" s="6"/>
      <c r="K57" s="6"/>
      <c r="L57" s="6"/>
      <c r="M57" s="6"/>
      <c r="N57" s="6"/>
      <c r="O57" s="6"/>
      <c r="P57" s="6"/>
      <c r="Q57" s="6"/>
      <c r="R57" s="6"/>
      <c r="S57" s="6"/>
      <c r="T57" s="6"/>
    </row>
    <row r="58" spans="1:20" x14ac:dyDescent="0.25">
      <c r="A58" s="5"/>
      <c r="F58" s="6"/>
      <c r="G58" s="6"/>
      <c r="H58" s="6"/>
      <c r="I58" s="6"/>
      <c r="J58" s="6"/>
      <c r="K58" s="6"/>
      <c r="L58" s="6"/>
      <c r="M58" s="6"/>
      <c r="N58" s="6"/>
      <c r="O58" s="6"/>
      <c r="P58" s="6"/>
      <c r="Q58" s="6"/>
      <c r="R58" s="6"/>
      <c r="S58" s="6"/>
      <c r="T58" s="6"/>
    </row>
    <row r="59" spans="1:20" ht="15" customHeight="1" x14ac:dyDescent="0.25">
      <c r="A59" s="5" t="s">
        <v>31</v>
      </c>
      <c r="F59" s="6"/>
      <c r="G59" s="6"/>
      <c r="H59" s="6"/>
      <c r="I59" s="6"/>
      <c r="J59" s="6"/>
      <c r="K59" s="6"/>
      <c r="L59" s="6"/>
      <c r="M59" s="6"/>
      <c r="N59" s="6"/>
      <c r="O59" s="6"/>
      <c r="P59" s="6"/>
      <c r="Q59" s="6"/>
      <c r="R59" s="6"/>
      <c r="S59" s="6"/>
      <c r="T59" s="6"/>
    </row>
    <row r="60" spans="1:20" x14ac:dyDescent="0.25">
      <c r="A60" s="5"/>
      <c r="F60" s="6"/>
      <c r="G60" s="6"/>
      <c r="H60" s="6"/>
      <c r="I60" s="6"/>
      <c r="J60" s="6"/>
      <c r="K60" s="6"/>
      <c r="L60" s="6"/>
      <c r="M60" s="6"/>
      <c r="N60" s="6"/>
      <c r="O60" s="6"/>
      <c r="P60" s="6"/>
      <c r="Q60" s="6"/>
      <c r="R60" s="6"/>
      <c r="S60" s="6"/>
      <c r="T60" s="6"/>
    </row>
    <row r="61" spans="1:20" x14ac:dyDescent="0.25">
      <c r="A61" s="5"/>
      <c r="F61" s="6"/>
      <c r="G61" s="6"/>
      <c r="H61" s="6"/>
      <c r="I61" s="6"/>
      <c r="J61" s="6"/>
      <c r="K61" s="6"/>
      <c r="L61" s="6"/>
      <c r="M61" s="6"/>
      <c r="N61" s="6"/>
      <c r="O61" s="6"/>
      <c r="P61" s="6"/>
      <c r="Q61" s="6"/>
      <c r="R61" s="6"/>
      <c r="S61" s="6"/>
      <c r="T61" s="6"/>
    </row>
    <row r="62" spans="1:20" x14ac:dyDescent="0.25">
      <c r="A62" s="5"/>
    </row>
    <row r="63" spans="1:20" x14ac:dyDescent="0.25">
      <c r="A63" s="5"/>
    </row>
    <row r="64" spans="1:20" x14ac:dyDescent="0.25">
      <c r="A64" s="5"/>
    </row>
    <row r="65" spans="1:1" x14ac:dyDescent="0.25">
      <c r="A65" s="5"/>
    </row>
  </sheetData>
  <phoneticPr fontId="4" type="noConversion"/>
  <printOptions horizontalCentered="1" verticalCentered="1"/>
  <pageMargins left="0.5" right="0.5" top="0.57999999999999996" bottom="0.52"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65"/>
  <sheetViews>
    <sheetView workbookViewId="0">
      <pane ySplit="4" topLeftCell="A5" activePane="bottomLeft" state="frozen"/>
      <selection pane="bottomLeft"/>
    </sheetView>
  </sheetViews>
  <sheetFormatPr defaultColWidth="12.6640625" defaultRowHeight="13.2" x14ac:dyDescent="0.25"/>
  <cols>
    <col min="1" max="1" width="12.6640625" style="6" customWidth="1"/>
    <col min="2" max="18" width="12.6640625" style="5" customWidth="1"/>
    <col min="19" max="16384" width="12.6640625" style="6"/>
  </cols>
  <sheetData>
    <row r="1" spans="1:10" ht="13.8" thickBot="1" x14ac:dyDescent="0.3">
      <c r="A1" s="4" t="s">
        <v>44</v>
      </c>
      <c r="B1" s="4"/>
      <c r="C1" s="4"/>
      <c r="D1" s="4"/>
      <c r="E1" s="4"/>
      <c r="F1" s="4"/>
      <c r="G1" s="4"/>
      <c r="H1" s="4"/>
      <c r="I1" s="4"/>
    </row>
    <row r="2" spans="1:10" ht="21" customHeight="1" thickTop="1" x14ac:dyDescent="0.25">
      <c r="A2" s="22" t="s">
        <v>3</v>
      </c>
      <c r="B2" s="23" t="s">
        <v>2</v>
      </c>
      <c r="C2" s="24" t="s">
        <v>0</v>
      </c>
      <c r="D2" s="54" t="s">
        <v>1</v>
      </c>
      <c r="E2" s="55"/>
      <c r="F2" s="55"/>
      <c r="G2" s="55"/>
      <c r="H2" s="55"/>
      <c r="I2" s="55"/>
      <c r="J2" s="108"/>
    </row>
    <row r="3" spans="1:10" ht="15.6" x14ac:dyDescent="0.25">
      <c r="A3" s="26"/>
      <c r="B3" s="27"/>
      <c r="C3" s="28"/>
      <c r="D3" s="29" t="s">
        <v>2</v>
      </c>
      <c r="E3" s="30" t="s">
        <v>4</v>
      </c>
      <c r="F3" s="56" t="s">
        <v>5</v>
      </c>
      <c r="G3" s="57" t="s">
        <v>6</v>
      </c>
      <c r="H3" s="58" t="s">
        <v>7</v>
      </c>
      <c r="I3" s="31" t="s">
        <v>15</v>
      </c>
      <c r="J3" s="108"/>
    </row>
    <row r="4" spans="1:10" x14ac:dyDescent="0.25">
      <c r="A4" s="9"/>
      <c r="B4" s="20" t="s">
        <v>36</v>
      </c>
      <c r="C4" s="21"/>
      <c r="D4" s="21"/>
      <c r="E4" s="21"/>
      <c r="F4" s="21"/>
      <c r="G4" s="21"/>
      <c r="H4" s="21"/>
      <c r="I4" s="21"/>
      <c r="J4" s="108"/>
    </row>
    <row r="5" spans="1:10" x14ac:dyDescent="0.25">
      <c r="A5" s="10">
        <v>1970</v>
      </c>
      <c r="B5" s="11">
        <f t="shared" ref="B5:B33" si="0">SUM(C5,D5)</f>
        <v>127.24928567760459</v>
      </c>
      <c r="C5" s="11">
        <f>SUM(Apples!C5,Apricots!C5, Avocados!C4, Bananas!C4,Blueberries!C4,Cantaloupe!C4,Cherries!C5,Cranberries!C4,Grapes!C5,Honeydew!C4,Kiwi!C4,Mangoes!C4,Papayas!C4,Peaches!C5,Pears!C5,Pineapple!C5,Plums!C5,Raspberries!C4,Strawberries!C4,Watermelon!C4)</f>
        <v>72.031750474195803</v>
      </c>
      <c r="D5" s="11">
        <f>SUM(E5,F5,G5,H5,Apples!I5)</f>
        <v>55.217535203408787</v>
      </c>
      <c r="E5" s="11">
        <f>SUM(Apples!E5,Apricots!E5,Cherries!E5,Grapes!E5,Olives!C4,Peaches!E5,Pears!E5,Pineapple!E5,Plums!E5)</f>
        <v>26.191039394957425</v>
      </c>
      <c r="F5" s="11">
        <v>14.540875998859713</v>
      </c>
      <c r="G5" s="11">
        <v>3.8768824493299263</v>
      </c>
      <c r="H5" s="11">
        <f>SUM(Apples!H5,Apricots!G5,Dates!C4,Figs!C4,Grapes!G5,Peaches!G5,Pears!F5,Plums!H5)</f>
        <v>9.9548736076347399</v>
      </c>
      <c r="I5" s="11">
        <f>Apples!I5</f>
        <v>0.65386375262698049</v>
      </c>
    </row>
    <row r="6" spans="1:10" x14ac:dyDescent="0.25">
      <c r="A6" s="12">
        <v>1971</v>
      </c>
      <c r="B6" s="13">
        <f t="shared" si="0"/>
        <v>128.86830119419446</v>
      </c>
      <c r="C6" s="13">
        <f>SUM(Apples!C6,Apricots!C6, Avocados!C5, Bananas!C5,Blueberries!C5,Cantaloupe!C5,Cherries!C6,Cranberries!C5,Grapes!C6,Honeydew!C5,Kiwi!C5,Mangoes!C5,Papayas!C5,Peaches!C6,Pears!C6,Pineapple!C6,Plums!C6,Raspberries!C5,Strawberries!C5,Watermelon!C5)</f>
        <v>71.838630306927953</v>
      </c>
      <c r="D6" s="13">
        <f>SUM(E6,F6,G6,H6,Apples!I6)</f>
        <v>57.029670887266512</v>
      </c>
      <c r="E6" s="13">
        <f>SUM(Apples!E6,Apricots!E6,Cherries!E6,Grapes!E6,Olives!C5,Peaches!E6,Pears!E6,Pineapple!E6,Plums!E6)</f>
        <v>26.546212694122502</v>
      </c>
      <c r="F6" s="13">
        <v>15.911952140768287</v>
      </c>
      <c r="G6" s="13">
        <v>3.9749495572110316</v>
      </c>
      <c r="H6" s="13">
        <f>SUM(Apples!H6,Apricots!G6,Dates!C5,Figs!C5,Grapes!G6,Peaches!G6,Pears!F6,Plums!H6)</f>
        <v>9.959163413495066</v>
      </c>
      <c r="I6" s="13">
        <f>Apples!I6</f>
        <v>0.63739308166962116</v>
      </c>
    </row>
    <row r="7" spans="1:10" x14ac:dyDescent="0.25">
      <c r="A7" s="12">
        <v>1972</v>
      </c>
      <c r="B7" s="13">
        <f t="shared" si="0"/>
        <v>115.99543437105477</v>
      </c>
      <c r="C7" s="13">
        <f>SUM(Apples!C7,Apricots!C7, Avocados!C6, Bananas!C6,Blueberries!C6,Cantaloupe!C6,Cherries!C7,Cranberries!C6,Grapes!C7,Honeydew!C6,Kiwi!C6,Mangoes!C6,Papayas!C6,Peaches!C7,Pears!C7,Pineapple!C7,Plums!C7,Raspberries!C6,Strawberries!C6,Watermelon!C6)</f>
        <v>67.231766851683787</v>
      </c>
      <c r="D7" s="13">
        <f>SUM(E7,F7,G7,H7,Apples!I7)</f>
        <v>48.763667519370983</v>
      </c>
      <c r="E7" s="13">
        <f>SUM(Apples!E7,Apricots!E7,Cherries!E7,Grapes!E7,Olives!C6,Peaches!E7,Pears!E7,Pineapple!E7,Plums!E7)</f>
        <v>24.16588976858079</v>
      </c>
      <c r="F7" s="13">
        <v>12.749001292995381</v>
      </c>
      <c r="G7" s="13">
        <v>3.9595447269123758</v>
      </c>
      <c r="H7" s="13">
        <f>SUM(Apples!H7,Apricots!G7,Dates!C6,Figs!C6,Grapes!G7,Peaches!G7,Pears!F7,Plums!H7)</f>
        <v>7.2377768468854446</v>
      </c>
      <c r="I7" s="13">
        <f>Apples!I7</f>
        <v>0.65145488399699403</v>
      </c>
    </row>
    <row r="8" spans="1:10" x14ac:dyDescent="0.25">
      <c r="A8" s="12">
        <v>1973</v>
      </c>
      <c r="B8" s="13">
        <f t="shared" si="0"/>
        <v>120.18748442028323</v>
      </c>
      <c r="C8" s="13">
        <f>SUM(Apples!C8,Apricots!C8, Avocados!C7, Bananas!C7,Blueberries!C7,Cantaloupe!C7,Cherries!C8,Cranberries!C7,Grapes!C8,Honeydew!C7,Kiwi!C7,Mangoes!C7,Papayas!C7,Peaches!C8,Pears!C8,Pineapple!C8,Plums!C8,Raspberries!C7,Strawberries!C7,Watermelon!C7)</f>
        <v>69.533156246863612</v>
      </c>
      <c r="D8" s="13">
        <f>SUM(E8,F8,G8,H8,Apples!I8)</f>
        <v>50.654328173419614</v>
      </c>
      <c r="E8" s="13">
        <f>SUM(Apples!E8,Apricots!E8,Cherries!E8,Grapes!E8,Olives!C7,Peaches!E8,Pears!E8,Pineapple!E8,Plums!E8)</f>
        <v>24.491035343677961</v>
      </c>
      <c r="F8" s="13">
        <v>11.299893426363541</v>
      </c>
      <c r="G8" s="13">
        <v>4.0504782713334508</v>
      </c>
      <c r="H8" s="13">
        <f>SUM(Apples!H8,Apricots!G8,Dates!C7,Figs!C7,Grapes!G8,Peaches!G8,Pears!F8,Plums!H8)</f>
        <v>10.208138801547225</v>
      </c>
      <c r="I8" s="13">
        <f>Apples!I8</f>
        <v>0.60478233049742869</v>
      </c>
    </row>
    <row r="9" spans="1:10" x14ac:dyDescent="0.25">
      <c r="A9" s="12">
        <v>1974</v>
      </c>
      <c r="B9" s="13">
        <f t="shared" si="0"/>
        <v>119.76514799719754</v>
      </c>
      <c r="C9" s="13">
        <f>SUM(Apples!C9,Apricots!C9, Avocados!C8, Bananas!C8,Blueberries!C8,Cantaloupe!C8,Cherries!C9,Cranberries!C8,Grapes!C9,Honeydew!C8,Kiwi!C8,Mangoes!C8,Papayas!C8,Peaches!C9,Pears!C9,Pineapple!C9,Plums!C9,Raspberries!C8,Strawberries!C8,Watermelon!C8)</f>
        <v>69.071237632720951</v>
      </c>
      <c r="D9" s="13">
        <f>SUM(E9,F9,G9,H9,Apples!I9)</f>
        <v>50.693910364476594</v>
      </c>
      <c r="E9" s="13">
        <f>SUM(Apples!E9,Apricots!E9,Cherries!E9,Grapes!E9,Olives!C8,Peaches!E9,Pears!E9,Pineapple!E9,Plums!E9)</f>
        <v>24.026834610761888</v>
      </c>
      <c r="F9" s="13">
        <v>12.751894253820078</v>
      </c>
      <c r="G9" s="13">
        <v>3.255521991639156</v>
      </c>
      <c r="H9" s="13">
        <f>SUM(Apples!H9,Apricots!G9,Dates!C8,Figs!C8,Grapes!G9,Peaches!G9,Pears!F9,Plums!H9)</f>
        <v>9.7011375388004364</v>
      </c>
      <c r="I9" s="13">
        <f>Apples!I9</f>
        <v>0.95852196945503731</v>
      </c>
    </row>
    <row r="10" spans="1:10" x14ac:dyDescent="0.25">
      <c r="A10" s="12">
        <v>1975</v>
      </c>
      <c r="B10" s="13">
        <f t="shared" si="0"/>
        <v>123.31076482759656</v>
      </c>
      <c r="C10" s="13">
        <f>SUM(Apples!C10,Apricots!C10, Avocados!C9, Bananas!C9,Blueberries!C9,Cantaloupe!C9,Cherries!C10,Cranberries!C9,Grapes!C10,Honeydew!C9,Kiwi!C9,Mangoes!C9,Papayas!C9,Peaches!C10,Pears!C10,Pineapple!C10,Plums!C10,Raspberries!C9,Strawberries!C9,Watermelon!C9)</f>
        <v>72.403991611588026</v>
      </c>
      <c r="D10" s="13">
        <f>SUM(E10,F10,G10,H10,Apples!I10)</f>
        <v>50.906773216008538</v>
      </c>
      <c r="E10" s="13">
        <f>SUM(Apples!E10,Apricots!E10,Cherries!E10,Grapes!E10,Olives!C9,Peaches!E10,Pears!E10,Pineapple!E10,Plums!E10)</f>
        <v>23.522694316664328</v>
      </c>
      <c r="F10" s="13">
        <v>13.631266424235147</v>
      </c>
      <c r="G10" s="13">
        <v>3.0425618017066944</v>
      </c>
      <c r="H10" s="13">
        <f>SUM(Apples!H10,Apricots!G10,Dates!C9,Figs!C9,Grapes!G10,Peaches!G10,Pears!F10,Plums!H10)</f>
        <v>10.285928449060599</v>
      </c>
      <c r="I10" s="13">
        <f>Apples!I10</f>
        <v>0.42432222434176547</v>
      </c>
    </row>
    <row r="11" spans="1:10" x14ac:dyDescent="0.25">
      <c r="A11" s="10">
        <v>1976</v>
      </c>
      <c r="B11" s="11">
        <f t="shared" si="0"/>
        <v>127.16584531252849</v>
      </c>
      <c r="C11" s="11">
        <f>SUM(Apples!C11,Apricots!C11, Avocados!C10, Bananas!C10,Blueberries!C10,Cantaloupe!C10,Cherries!C11,Cranberries!C10,Grapes!C11,Honeydew!C10,Kiwi!C10,Mangoes!C10,Papayas!C10,Peaches!C11,Pears!C11,Pineapple!C11,Plums!C11,Raspberries!C10,Strawberries!C10,Watermelon!C10)</f>
        <v>73.483543021751757</v>
      </c>
      <c r="D11" s="11">
        <f>SUM(E11,F11,G11,H11,Apples!I11)</f>
        <v>53.682302290776725</v>
      </c>
      <c r="E11" s="11">
        <f>SUM(Apples!E11,Apricots!E11,Cherries!E11,Grapes!E11,Olives!C10,Peaches!E11,Pears!E11,Pineapple!E11,Plums!E11)</f>
        <v>23.363546031217084</v>
      </c>
      <c r="F11" s="11">
        <v>13.062387118172598</v>
      </c>
      <c r="G11" s="11">
        <v>3.37646387047951</v>
      </c>
      <c r="H11" s="11">
        <f>SUM(Apples!H11,Apricots!G11,Dates!C10,Figs!C10,Grapes!G11,Peaches!G11,Pears!F11,Plums!H11)</f>
        <v>13.546410717831693</v>
      </c>
      <c r="I11" s="11">
        <f>Apples!I11</f>
        <v>0.33349455307584241</v>
      </c>
    </row>
    <row r="12" spans="1:10" x14ac:dyDescent="0.25">
      <c r="A12" s="10">
        <v>1977</v>
      </c>
      <c r="B12" s="11">
        <f t="shared" si="0"/>
        <v>126.58399323229875</v>
      </c>
      <c r="C12" s="11">
        <f>SUM(Apples!C12,Apricots!C12, Avocados!C11, Bananas!C11,Blueberries!C11,Cantaloupe!C11,Cherries!C12,Cranberries!C11,Grapes!C12,Honeydew!C11,Kiwi!C11,Mangoes!C11,Papayas!C11,Peaches!C12,Pears!C12,Pineapple!C12,Plums!C12,Raspberries!C11,Strawberries!C11,Watermelon!C11)</f>
        <v>73.475618159358334</v>
      </c>
      <c r="D12" s="11">
        <f>SUM(E12,F12,G12,H12,Apples!I12)</f>
        <v>53.108375072940419</v>
      </c>
      <c r="E12" s="11">
        <f>SUM(Apples!E12,Apricots!E12,Cherries!E12,Grapes!E12,Olives!C11,Peaches!E12,Pears!E12,Pineapple!E12,Plums!E12)</f>
        <v>24.406852420862855</v>
      </c>
      <c r="F12" s="11">
        <v>14.890578273120218</v>
      </c>
      <c r="G12" s="11">
        <v>3.3166959530328426</v>
      </c>
      <c r="H12" s="11">
        <f>SUM(Apples!H12,Apricots!G12,Dates!C11,Figs!C11,Grapes!G12,Peaches!G12,Pears!F12,Plums!H12)</f>
        <v>9.9426444857660066</v>
      </c>
      <c r="I12" s="11">
        <f>Apples!I12</f>
        <v>0.55160394015850056</v>
      </c>
    </row>
    <row r="13" spans="1:10" x14ac:dyDescent="0.25">
      <c r="A13" s="10">
        <v>1978</v>
      </c>
      <c r="B13" s="11">
        <f t="shared" si="0"/>
        <v>132.62036484766594</v>
      </c>
      <c r="C13" s="11">
        <f>SUM(Apples!C13,Apricots!C13, Avocados!C12, Bananas!C12,Blueberries!C12,Cantaloupe!C12,Cherries!C13,Cranberries!C12,Grapes!C13,Honeydew!C12,Kiwi!C12,Mangoes!C12,Papayas!C12,Peaches!C13,Pears!C13,Pineapple!C13,Plums!C13,Raspberries!C12,Strawberries!C12,Watermelon!C12)</f>
        <v>77.485589879414235</v>
      </c>
      <c r="D13" s="11">
        <f>SUM(E13,F13,G13,H13,Apples!I13)</f>
        <v>55.134774968251691</v>
      </c>
      <c r="E13" s="11">
        <f>SUM(Apples!E13,Apricots!E13,Cherries!E13,Grapes!E13,Olives!C12,Peaches!E13,Pears!E13,Pineapple!E13,Plums!E13)</f>
        <v>24.05047016366262</v>
      </c>
      <c r="F13" s="11">
        <v>17.879854919802991</v>
      </c>
      <c r="G13" s="11">
        <v>3.7244684053283019</v>
      </c>
      <c r="H13" s="11">
        <f>SUM(Apples!H13,Apricots!G13,Dates!C12,Figs!C12,Grapes!G13,Peaches!G13,Pears!F13,Plums!H13)</f>
        <v>8.6383590988042585</v>
      </c>
      <c r="I13" s="11">
        <f>Apples!I13</f>
        <v>0.84162238065352168</v>
      </c>
    </row>
    <row r="14" spans="1:10" x14ac:dyDescent="0.25">
      <c r="A14" s="10">
        <v>1979</v>
      </c>
      <c r="B14" s="11">
        <f t="shared" si="0"/>
        <v>134.67506231664709</v>
      </c>
      <c r="C14" s="11">
        <f>SUM(Apples!C14,Apricots!C14, Avocados!C13, Bananas!C13,Blueberries!C13,Cantaloupe!C13,Cherries!C14,Cranberries!C13,Grapes!C14,Honeydew!C13,Kiwi!C13,Mangoes!C13,Papayas!C13,Peaches!C14,Pears!C14,Pineapple!C14,Plums!C14,Raspberries!C13,Strawberries!C13,Watermelon!C13)</f>
        <v>76.975522897404176</v>
      </c>
      <c r="D14" s="11">
        <f>SUM(E14,F14,G14,H14,Apples!I14)</f>
        <v>57.699539419242925</v>
      </c>
      <c r="E14" s="11">
        <f>SUM(Apples!E14,Apricots!E14,Cherries!E14,Grapes!E14,Olives!C13,Peaches!E14,Pears!E14,Pineapple!E14,Plums!E14)</f>
        <v>25.03323372020191</v>
      </c>
      <c r="F14" s="11">
        <v>18.91298722208073</v>
      </c>
      <c r="G14" s="11">
        <v>3.0640252382750885</v>
      </c>
      <c r="H14" s="11">
        <f>SUM(Apples!H14,Apricots!G14,Dates!C13,Figs!C13,Grapes!G14,Peaches!G14,Pears!F14,Plums!H14)</f>
        <v>10.10947951166222</v>
      </c>
      <c r="I14" s="11">
        <f>Apples!I14</f>
        <v>0.57981372702298262</v>
      </c>
    </row>
    <row r="15" spans="1:10" x14ac:dyDescent="0.25">
      <c r="A15" s="10">
        <v>1980</v>
      </c>
      <c r="B15" s="11">
        <f t="shared" si="0"/>
        <v>141.36270660745839</v>
      </c>
      <c r="C15" s="11">
        <f>SUM(Apples!C15,Apricots!C15, Avocados!C14, Bananas!C14,Blueberries!C14,Cantaloupe!C14,Cherries!C15,Cranberries!C14,Grapes!C15,Honeydew!C14,Kiwi!C14,Mangoes!C14,Papayas!C14,Peaches!C15,Pears!C15,Pineapple!C15,Plums!C15,Raspberries!C14,Strawberries!C14,Watermelon!C14)</f>
        <v>80.482849252687515</v>
      </c>
      <c r="D15" s="11">
        <f>SUM(E15,F15,G15,H15,Apples!I15)</f>
        <v>60.87985735477087</v>
      </c>
      <c r="E15" s="11">
        <f>SUM(Apples!E15,Apricots!E15,Cherries!E15,Grapes!E15,Olives!C14,Peaches!E15,Pears!E15,Pineapple!E15,Plums!E15)</f>
        <v>23.836212571872537</v>
      </c>
      <c r="F15" s="11">
        <v>21.690359702412948</v>
      </c>
      <c r="G15" s="11">
        <v>3.3138204684577084</v>
      </c>
      <c r="H15" s="11">
        <f>SUM(Apples!H15,Apricots!G15,Dates!C14,Figs!C14,Grapes!G15,Peaches!G15,Pears!F15,Plums!H15)</f>
        <v>11.311713354581258</v>
      </c>
      <c r="I15" s="11">
        <f>Apples!I15</f>
        <v>0.72775125744642333</v>
      </c>
    </row>
    <row r="16" spans="1:10" x14ac:dyDescent="0.25">
      <c r="A16" s="12">
        <v>1981</v>
      </c>
      <c r="B16" s="13">
        <f t="shared" si="0"/>
        <v>133.53224090308834</v>
      </c>
      <c r="C16" s="13">
        <f>SUM(Apples!C16,Apricots!C16, Avocados!C15, Bananas!C15,Blueberries!C15,Cantaloupe!C15,Cherries!C16,Cranberries!C15,Grapes!C16,Honeydew!C15,Kiwi!C15,Mangoes!C15,Papayas!C15,Peaches!C16,Pears!C16,Pineapple!C16,Plums!C16,Raspberries!C15,Strawberries!C15,Watermelon!C15)</f>
        <v>80.014577118216664</v>
      </c>
      <c r="D16" s="13">
        <f>SUM(E16,F16,G16,H16,Apples!I16)</f>
        <v>53.517663784871679</v>
      </c>
      <c r="E16" s="13">
        <f>SUM(Apples!E16,Apricots!E16,Cherries!E16,Grapes!E16,Olives!C15,Peaches!E16,Pears!E16,Pineapple!E16,Plums!E16)</f>
        <v>20.747332553706052</v>
      </c>
      <c r="F16" s="13">
        <v>19.673703963619335</v>
      </c>
      <c r="G16" s="13">
        <v>3.0299523407808109</v>
      </c>
      <c r="H16" s="13">
        <f>SUM(Apples!H16,Apricots!G16,Dates!C15,Figs!C15,Grapes!G16,Peaches!G16,Pears!F16,Plums!H16)</f>
        <v>9.6857841140091292</v>
      </c>
      <c r="I16" s="13">
        <f>Apples!I16</f>
        <v>0.38089081275634779</v>
      </c>
    </row>
    <row r="17" spans="1:9" x14ac:dyDescent="0.25">
      <c r="A17" s="12">
        <v>1982</v>
      </c>
      <c r="B17" s="13">
        <f t="shared" si="0"/>
        <v>145.57703251121043</v>
      </c>
      <c r="C17" s="13">
        <f>SUM(Apples!C17,Apricots!C17, Avocados!C16, Bananas!C16,Blueberries!C16,Cantaloupe!C16,Cherries!C17,Cranberries!C16,Grapes!C17,Honeydew!C16,Kiwi!C16,Mangoes!C16,Papayas!C16,Peaches!C17,Pears!C17,Pineapple!C17,Plums!C17,Raspberries!C16,Strawberries!C16,Watermelon!C16)</f>
        <v>84.68016738295708</v>
      </c>
      <c r="D17" s="13">
        <f>SUM(E17,F17,G17,H17,Apples!I17)</f>
        <v>60.89686512825336</v>
      </c>
      <c r="E17" s="13">
        <f>SUM(Apples!E17,Apricots!E17,Cherries!E17,Grapes!E17,Olives!C16,Peaches!E17,Pears!E17,Pineapple!E17,Plums!E17)</f>
        <v>22.061847839015229</v>
      </c>
      <c r="F17" s="13">
        <v>22.973264391843955</v>
      </c>
      <c r="G17" s="13">
        <v>3.275652660774889</v>
      </c>
      <c r="H17" s="13">
        <f>SUM(Apples!H17,Apricots!G17,Dates!C16,Figs!C16,Grapes!G17,Peaches!G17,Pears!F17,Plums!H17)</f>
        <v>12.082546374958163</v>
      </c>
      <c r="I17" s="13">
        <f>Apples!I17</f>
        <v>0.50355386166112215</v>
      </c>
    </row>
    <row r="18" spans="1:9" x14ac:dyDescent="0.25">
      <c r="A18" s="12">
        <v>1983</v>
      </c>
      <c r="B18" s="13">
        <f t="shared" si="0"/>
        <v>143.26287340419691</v>
      </c>
      <c r="C18" s="13">
        <f>SUM(Apples!C18,Apricots!C18, Avocados!C17, Bananas!C17,Blueberries!C17,Cantaloupe!C17,Cherries!C18,Cranberries!C17,Grapes!C18,Honeydew!C17,Kiwi!C17,Mangoes!C17,Papayas!C17,Peaches!C18,Pears!C18,Pineapple!C18,Plums!C18,Raspberries!C17,Strawberries!C17,Watermelon!C17)</f>
        <v>82.800928268500741</v>
      </c>
      <c r="D18" s="13">
        <f>SUM(E18,F18,G18,H18,Apples!I18)</f>
        <v>60.461945135696162</v>
      </c>
      <c r="E18" s="13">
        <f>SUM(Apples!E18,Apricots!E18,Cherries!E18,Grapes!E18,Olives!C17,Peaches!E18,Pears!E18,Pineapple!E18,Plums!E18)</f>
        <v>20.105464328149399</v>
      </c>
      <c r="F18" s="13">
        <v>24.883992832822969</v>
      </c>
      <c r="G18" s="13">
        <v>3.2736511499869838</v>
      </c>
      <c r="H18" s="13">
        <f>SUM(Apples!H18,Apricots!G18,Dates!C17,Figs!C17,Grapes!G18,Peaches!G18,Pears!F18,Plums!H18)</f>
        <v>11.789959822139542</v>
      </c>
      <c r="I18" s="13">
        <f>Apples!I18</f>
        <v>0.40887700259726906</v>
      </c>
    </row>
    <row r="19" spans="1:9" x14ac:dyDescent="0.25">
      <c r="A19" s="12">
        <v>1984</v>
      </c>
      <c r="B19" s="13">
        <f t="shared" si="0"/>
        <v>153.10053142038706</v>
      </c>
      <c r="C19" s="13">
        <f>SUM(Apples!C19,Apricots!C19, Avocados!C18, Bananas!C18,Blueberries!C18,Cantaloupe!C18,Cherries!C19,Cranberries!C18,Grapes!C19,Honeydew!C18,Kiwi!C18,Mangoes!C18,Papayas!C18,Peaches!C19,Pears!C19,Pineapple!C19,Plums!C19,Raspberries!C18,Strawberries!C18,Watermelon!C18)</f>
        <v>90.17782632302557</v>
      </c>
      <c r="D19" s="13">
        <f>SUM(E19,F19,G19,H19,Apples!I19)</f>
        <v>62.922705097361487</v>
      </c>
      <c r="E19" s="13">
        <f>SUM(Apples!E19,Apricots!E19,Cherries!E19,Grapes!E19,Olives!C18,Peaches!E19,Pears!E19,Pineapple!E19,Plums!E19)</f>
        <v>19.704835711096404</v>
      </c>
      <c r="F19" s="13">
        <v>26.562226381991948</v>
      </c>
      <c r="G19" s="13">
        <v>3.4164099548123952</v>
      </c>
      <c r="H19" s="13">
        <f>SUM(Apples!H19,Apricots!G19,Dates!C18,Figs!C18,Grapes!G19,Peaches!G19,Pears!F19,Plums!H19)</f>
        <v>12.80462591646585</v>
      </c>
      <c r="I19" s="13">
        <f>Apples!I19</f>
        <v>0.43460713299488074</v>
      </c>
    </row>
    <row r="20" spans="1:9" x14ac:dyDescent="0.25">
      <c r="A20" s="12">
        <v>1985</v>
      </c>
      <c r="B20" s="13">
        <f t="shared" si="0"/>
        <v>154.0284325763397</v>
      </c>
      <c r="C20" s="13">
        <f>SUM(Apples!C20,Apricots!C20, Avocados!C19, Bananas!C19,Blueberries!C19,Cantaloupe!C19,Cherries!C20,Cranberries!C19,Grapes!C20,Honeydew!C19,Kiwi!C19,Mangoes!C19,Papayas!C19,Peaches!C20,Pears!C20,Pineapple!C20,Plums!C20,Raspberries!C19,Strawberries!C19,Watermelon!C19)</f>
        <v>89.327491355832322</v>
      </c>
      <c r="D20" s="13">
        <f>SUM(E20,F20,G20,H20,Apples!I20)</f>
        <v>64.70094122050736</v>
      </c>
      <c r="E20" s="13">
        <f>SUM(Apples!E20,Apricots!E20,Cherries!E20,Grapes!E20,Olives!C19,Peaches!E20,Pears!E20,Pineapple!E20,Plums!E20)</f>
        <v>20.865182251182663</v>
      </c>
      <c r="F20" s="13">
        <v>27.142118365980892</v>
      </c>
      <c r="G20" s="13">
        <v>3.4958018333850531</v>
      </c>
      <c r="H20" s="13">
        <f>SUM(Apples!H20,Apricots!G20,Dates!C19,Figs!C19,Grapes!G20,Peaches!G20,Pears!F20,Plums!H20)</f>
        <v>12.886638945140259</v>
      </c>
      <c r="I20" s="13">
        <f>Apples!I20</f>
        <v>0.31119982481850189</v>
      </c>
    </row>
    <row r="21" spans="1:9" x14ac:dyDescent="0.25">
      <c r="A21" s="10">
        <v>1986</v>
      </c>
      <c r="B21" s="11">
        <f t="shared" si="0"/>
        <v>159.20225374210943</v>
      </c>
      <c r="C21" s="11">
        <f>SUM(Apples!C21,Apricots!C21, Avocados!C20, Bananas!C20,Blueberries!C20,Cantaloupe!C20,Cherries!C21,Cranberries!C20,Grapes!C21,Honeydew!C20,Kiwi!C20,Mangoes!C20,Papayas!C20,Peaches!C21,Pears!C21,Pineapple!C21,Plums!C21,Raspberries!C20,Strawberries!C20,Watermelon!C20)</f>
        <v>94.511501246273909</v>
      </c>
      <c r="D21" s="11">
        <f>SUM(E21,F21,G21,H21,Apples!I21)</f>
        <v>64.690752495835525</v>
      </c>
      <c r="E21" s="11">
        <f>SUM(Apples!E21,Apricots!E21,Cherries!E21,Grapes!E21,Olives!C20,Peaches!E21,Pears!E21,Pineapple!E21,Plums!E21)</f>
        <v>21.122299200281713</v>
      </c>
      <c r="F21" s="11">
        <v>27.569939676638498</v>
      </c>
      <c r="G21" s="11">
        <v>4.0498188721426462</v>
      </c>
      <c r="H21" s="11">
        <f>SUM(Apples!H21,Apricots!G21,Dates!C20,Figs!C20,Grapes!G21,Peaches!G21,Pears!F21,Plums!H21)</f>
        <v>11.569372602538451</v>
      </c>
      <c r="I21" s="11">
        <f>Apples!I21</f>
        <v>0.37932214423421995</v>
      </c>
    </row>
    <row r="22" spans="1:9" x14ac:dyDescent="0.25">
      <c r="A22" s="10">
        <v>1987</v>
      </c>
      <c r="B22" s="11">
        <f t="shared" si="0"/>
        <v>165.25931597855254</v>
      </c>
      <c r="C22" s="11">
        <f>SUM(Apples!C22,Apricots!C22, Avocados!C21, Bananas!C21,Blueberries!C21,Cantaloupe!C21,Cherries!C22,Cranberries!C21,Grapes!C22,Honeydew!C21,Kiwi!C21,Mangoes!C21,Papayas!C21,Peaches!C22,Pears!C22,Pineapple!C22,Plums!C22,Raspberries!C21,Strawberries!C21,Watermelon!C21)</f>
        <v>97.416245847284472</v>
      </c>
      <c r="D22" s="11">
        <f>SUM(E22,F22,G22,H22,Apples!I22)</f>
        <v>67.843070131268078</v>
      </c>
      <c r="E22" s="11">
        <f>SUM(Apples!E22,Apricots!E22,Cherries!E22,Grapes!E22,Olives!C21,Peaches!E22,Pears!E22,Pineapple!E22,Plums!E22)</f>
        <v>20.97180320978245</v>
      </c>
      <c r="F22" s="11">
        <v>30.26607047921814</v>
      </c>
      <c r="G22" s="11">
        <v>4.150077639577602</v>
      </c>
      <c r="H22" s="11">
        <f>SUM(Apples!H22,Apricots!G22,Dates!C21,Figs!C21,Grapes!G22,Peaches!G22,Pears!F22,Plums!H22)</f>
        <v>12.150301279611432</v>
      </c>
      <c r="I22" s="11">
        <f>Apples!I22</f>
        <v>0.30481752307845023</v>
      </c>
    </row>
    <row r="23" spans="1:9" x14ac:dyDescent="0.25">
      <c r="A23" s="10">
        <v>1988</v>
      </c>
      <c r="B23" s="11">
        <f t="shared" si="0"/>
        <v>165.71998608387213</v>
      </c>
      <c r="C23" s="11">
        <f>SUM(Apples!C23,Apricots!C23, Avocados!C22, Bananas!C22,Blueberries!C22,Cantaloupe!C22,Cherries!C23,Cranberries!C22,Grapes!C23,Honeydew!C22,Kiwi!C22,Mangoes!C22,Papayas!C22,Peaches!C23,Pears!C23,Pineapple!C23,Plums!C23,Raspberries!C22,Strawberries!C22,Watermelon!C22)</f>
        <v>96.0835776524587</v>
      </c>
      <c r="D23" s="11">
        <f>SUM(E23,F23,G23,H23,Apples!I23)</f>
        <v>69.636408431413429</v>
      </c>
      <c r="E23" s="11">
        <f>SUM(Apples!E23,Apricots!E23,Cherries!E23,Grapes!E23,Olives!C22,Peaches!E23,Pears!E23,Pineapple!E23,Plums!E23)</f>
        <v>20.766053510628744</v>
      </c>
      <c r="F23" s="11">
        <v>29.447282704066396</v>
      </c>
      <c r="G23" s="11">
        <v>4.1055311271278798</v>
      </c>
      <c r="H23" s="11">
        <f>SUM(Apples!H23,Apricots!G23,Dates!C22,Figs!C22,Grapes!G23,Peaches!G23,Pears!F23,Plums!H23)</f>
        <v>15.044159145914463</v>
      </c>
      <c r="I23" s="11">
        <f>Apples!I23</f>
        <v>0.27338194367594199</v>
      </c>
    </row>
    <row r="24" spans="1:9" x14ac:dyDescent="0.25">
      <c r="A24" s="10">
        <v>1989</v>
      </c>
      <c r="B24" s="11">
        <f t="shared" si="0"/>
        <v>168.22983331455987</v>
      </c>
      <c r="C24" s="11">
        <f>SUM(Apples!C24,Apricots!C24, Avocados!C23, Bananas!C23,Blueberries!C23,Cantaloupe!C23,Cherries!C24,Cranberries!C23,Grapes!C24,Honeydew!C23,Kiwi!C23,Mangoes!C23,Papayas!C23,Peaches!C24,Pears!C24,Pineapple!C24,Plums!C24,Raspberries!C23,Strawberries!C23,Watermelon!C23)</f>
        <v>99.489240962020133</v>
      </c>
      <c r="D24" s="11">
        <f>SUM(E24,F24,G24,H24,Apples!I24)</f>
        <v>68.740592352539721</v>
      </c>
      <c r="E24" s="11">
        <f>SUM(Apples!E24,Apricots!E24,Cherries!E24,Grapes!E24,Olives!C23,Peaches!E24,Pears!E24,Pineapple!E24,Plums!E24)</f>
        <v>21.177570562020719</v>
      </c>
      <c r="F24" s="11">
        <v>29.381492899198268</v>
      </c>
      <c r="G24" s="11">
        <v>4.607815933643173</v>
      </c>
      <c r="H24" s="11">
        <f>SUM(Apples!H24,Apricots!G24,Dates!C23,Figs!C23,Grapes!G24,Peaches!G24,Pears!F24,Plums!H24)</f>
        <v>13.343434836941976</v>
      </c>
      <c r="I24" s="11">
        <f>Apples!I24</f>
        <v>0.23027812073559037</v>
      </c>
    </row>
    <row r="25" spans="1:9" x14ac:dyDescent="0.25">
      <c r="A25" s="10">
        <v>1990</v>
      </c>
      <c r="B25" s="11">
        <f t="shared" si="0"/>
        <v>166.73034659222077</v>
      </c>
      <c r="C25" s="11">
        <f>SUM(Apples!C25,Apricots!C25, Avocados!C24, Bananas!C24,Blueberries!C24,Cantaloupe!C24,Cherries!C25,Cranberries!C24,Grapes!C25,Honeydew!C24,Kiwi!C24,Mangoes!C24,Papayas!C24,Peaches!C25,Pears!C25,Pineapple!C25,Plums!C25,Raspberries!C24,Strawberries!C24,Watermelon!C24)</f>
        <v>95.587647684934566</v>
      </c>
      <c r="D25" s="11">
        <f>SUM(E25,F25,G25,H25,Apples!I25)</f>
        <v>71.142698907286217</v>
      </c>
      <c r="E25" s="11">
        <f>SUM(Apples!E25,Apricots!E25,Cherries!E25,Grapes!E25,Olives!C24,Peaches!E25,Pears!E25,Pineapple!E25,Plums!E25)</f>
        <v>21.050073760886825</v>
      </c>
      <c r="F25" s="11">
        <v>33.282417005867579</v>
      </c>
      <c r="G25" s="11">
        <v>4.3077192016249501</v>
      </c>
      <c r="H25" s="11">
        <f>SUM(Apples!H25,Apricots!G25,Dates!C24,Figs!C24,Grapes!G25,Peaches!G25,Pears!F25,Plums!H25)</f>
        <v>12.20489263231832</v>
      </c>
      <c r="I25" s="11">
        <f>Apples!I25</f>
        <v>0.29759630658854097</v>
      </c>
    </row>
    <row r="26" spans="1:9" x14ac:dyDescent="0.25">
      <c r="A26" s="12">
        <v>1991</v>
      </c>
      <c r="B26" s="13">
        <f t="shared" si="0"/>
        <v>162.63179943227283</v>
      </c>
      <c r="C26" s="13">
        <f>SUM(Apples!C26,Apricots!C26, Avocados!C25, Bananas!C25,Blueberries!C25,Cantaloupe!C25,Cherries!C26,Cranberries!C25,Grapes!C26,Honeydew!C25,Kiwi!C25,Mangoes!C25,Papayas!C25,Peaches!C26,Pears!C26,Pineapple!C26,Plums!C26,Raspberries!C25,Strawberries!C25,Watermelon!C25)</f>
        <v>94.017926263916863</v>
      </c>
      <c r="D26" s="13">
        <f>SUM(E26,F26,G26,H26,Apples!I26)</f>
        <v>68.61387316835598</v>
      </c>
      <c r="E26" s="13">
        <f>SUM(Apples!E26,Apricots!E26,Cherries!E26,Grapes!E26,Olives!C25,Peaches!E26,Pears!E26,Pineapple!E26,Plums!E26)</f>
        <v>19.78941846257932</v>
      </c>
      <c r="F26" s="13">
        <v>31.767577234953965</v>
      </c>
      <c r="G26" s="13">
        <v>4.2717314953745369</v>
      </c>
      <c r="H26" s="13">
        <f>SUM(Apples!H26,Apricots!G26,Dates!C25,Figs!C25,Grapes!G26,Peaches!G26,Pears!F26,Plums!H26)</f>
        <v>12.390130710787924</v>
      </c>
      <c r="I26" s="13">
        <f>Apples!I26</f>
        <v>0.39501526466022729</v>
      </c>
    </row>
    <row r="27" spans="1:9" x14ac:dyDescent="0.25">
      <c r="A27" s="12">
        <v>1992</v>
      </c>
      <c r="B27" s="13">
        <f t="shared" si="0"/>
        <v>170.80793024213469</v>
      </c>
      <c r="C27" s="13">
        <f>SUM(Apples!C27,Apricots!C27, Avocados!C26, Bananas!C26,Blueberries!C26,Cantaloupe!C26,Cherries!C27,Cranberries!C26,Grapes!C27,Honeydew!C26,Kiwi!C26,Mangoes!C26,Papayas!C26,Peaches!C27,Pears!C27,Pineapple!C27,Plums!C27,Raspberries!C26,Strawberries!C26,Watermelon!C26)</f>
        <v>100.05663342919078</v>
      </c>
      <c r="D27" s="13">
        <f>SUM(E27,F27,G27,H27,Apples!I27)</f>
        <v>70.751296812943906</v>
      </c>
      <c r="E27" s="13">
        <f>SUM(Apples!E27,Apricots!E27,Cherries!E27,Grapes!E27,Olives!C26,Peaches!E27,Pears!E27,Pineapple!E27,Plums!E27)</f>
        <v>22.810874562264758</v>
      </c>
      <c r="F27" s="13">
        <v>32.174841648803223</v>
      </c>
      <c r="G27" s="13">
        <v>4.2624591478804534</v>
      </c>
      <c r="H27" s="13">
        <f>SUM(Apples!H27,Apricots!G27,Dates!C26,Figs!C26,Grapes!G27,Peaches!G27,Pears!F27,Plums!H27)</f>
        <v>10.894220688363488</v>
      </c>
      <c r="I27" s="13">
        <f>Apples!I27</f>
        <v>0.60890076563197948</v>
      </c>
    </row>
    <row r="28" spans="1:9" x14ac:dyDescent="0.25">
      <c r="A28" s="12">
        <v>1993</v>
      </c>
      <c r="B28" s="13">
        <f t="shared" si="0"/>
        <v>168.97803962360743</v>
      </c>
      <c r="C28" s="13">
        <f>SUM(Apples!C28,Apricots!C28, Avocados!C27, Bananas!C27,Blueberries!C27,Cantaloupe!C27,Cherries!C28,Cranberries!C27,Grapes!C28,Honeydew!C27,Kiwi!C27,Mangoes!C27,Papayas!C27,Peaches!C28,Pears!C28,Pineapple!C28,Plums!C28,Raspberries!C27,Strawberries!C27,Watermelon!C27)</f>
        <v>97.52432169451248</v>
      </c>
      <c r="D28" s="13">
        <f>SUM(E28,F28,G28,H28,Apples!I28)</f>
        <v>71.45371792909495</v>
      </c>
      <c r="E28" s="13">
        <f>SUM(Apples!E28,Apricots!E28,Cherries!E28,Grapes!E28,Olives!C27,Peaches!E28,Pears!E28,Pineapple!E28,Plums!E28)</f>
        <v>20.620213280127786</v>
      </c>
      <c r="F28" s="13">
        <v>33.500864772093351</v>
      </c>
      <c r="G28" s="13">
        <v>4.3240855078327796</v>
      </c>
      <c r="H28" s="13">
        <f>SUM(Apples!H28,Apricots!G28,Dates!C27,Figs!C27,Grapes!G28,Peaches!G28,Pears!F28,Plums!H28)</f>
        <v>12.679961789048082</v>
      </c>
      <c r="I28" s="13">
        <f>Apples!I28</f>
        <v>0.32859257999296426</v>
      </c>
    </row>
    <row r="29" spans="1:9" x14ac:dyDescent="0.25">
      <c r="A29" s="12">
        <v>1994</v>
      </c>
      <c r="B29" s="13">
        <f t="shared" si="0"/>
        <v>171.36084617790874</v>
      </c>
      <c r="C29" s="13">
        <f>SUM(Apples!C29,Apricots!C29, Avocados!C28, Bananas!C28,Blueberries!C28,Cantaloupe!C28,Cherries!C29,Cranberries!C28,Grapes!C29,Honeydew!C28,Kiwi!C28,Mangoes!C28,Papayas!C28,Peaches!C29,Pears!C29,Pineapple!C29,Plums!C29,Raspberries!C28,Strawberries!C28,Watermelon!C28)</f>
        <v>100.61418027612079</v>
      </c>
      <c r="D29" s="13">
        <f>SUM(E29,F29,G29,H29,Apples!I29)</f>
        <v>70.746665901787935</v>
      </c>
      <c r="E29" s="13">
        <f>SUM(Apples!E29,Apricots!E29,Cherries!E29,Grapes!E29,Olives!C28,Peaches!E29,Pears!E29,Pineapple!E29,Plums!E29)</f>
        <v>20.762869904889197</v>
      </c>
      <c r="F29" s="13">
        <v>32.134220458851999</v>
      </c>
      <c r="G29" s="13">
        <v>4.4923931408606546</v>
      </c>
      <c r="H29" s="13">
        <f>SUM(Apples!H29,Apricots!G29,Dates!C28,Figs!C28,Grapes!G29,Peaches!G29,Pears!F29,Plums!H29)</f>
        <v>12.848246428432377</v>
      </c>
      <c r="I29" s="13">
        <f>Apples!I29</f>
        <v>0.50893596875369873</v>
      </c>
    </row>
    <row r="30" spans="1:9" x14ac:dyDescent="0.25">
      <c r="A30" s="12">
        <v>1995</v>
      </c>
      <c r="B30" s="13">
        <f t="shared" si="0"/>
        <v>166.54913011574814</v>
      </c>
      <c r="C30" s="13">
        <f>SUM(Apples!C30,Apricots!C30, Avocados!C29, Bananas!C29,Blueberries!C29,Cantaloupe!C29,Cherries!C30,Cranberries!C29,Grapes!C30,Honeydew!C29,Kiwi!C29,Mangoes!C29,Papayas!C29,Peaches!C30,Pears!C30,Pineapple!C30,Plums!C30,Raspberries!C29,Strawberries!C29,Watermelon!C29)</f>
        <v>99.586630489666121</v>
      </c>
      <c r="D30" s="13">
        <f>SUM(E30,F30,G30,H30,Apples!I30)</f>
        <v>66.962499626082035</v>
      </c>
      <c r="E30" s="13">
        <f>SUM(Apples!E30,Apricots!E30,Cherries!E30,Grapes!E30,Olives!C29,Peaches!E30,Pears!E30,Pineapple!E30,Plums!E30)</f>
        <v>17.341058933498939</v>
      </c>
      <c r="F30" s="13">
        <v>31.779162135583192</v>
      </c>
      <c r="G30" s="13">
        <v>4.7431221753621262</v>
      </c>
      <c r="H30" s="13">
        <f>SUM(Apples!H30,Apricots!G30,Dates!C29,Figs!C29,Grapes!G30,Peaches!G30,Pears!F30,Plums!H30)</f>
        <v>12.804488326522389</v>
      </c>
      <c r="I30" s="13">
        <f>Apples!I30</f>
        <v>0.29466805511537708</v>
      </c>
    </row>
    <row r="31" spans="1:9" x14ac:dyDescent="0.25">
      <c r="A31" s="10">
        <v>1996</v>
      </c>
      <c r="B31" s="11">
        <f t="shared" si="0"/>
        <v>168.9778362376361</v>
      </c>
      <c r="C31" s="11">
        <f>SUM(Apples!C31,Apricots!C31, Avocados!C30, Bananas!C30,Blueberries!C30,Cantaloupe!C30,Cherries!C31,Cranberries!C30,Grapes!C31,Honeydew!C30,Kiwi!C30,Mangoes!C30,Papayas!C30,Peaches!C31,Pears!C31,Pineapple!C31,Plums!C31,Raspberries!C30,Strawberries!C30,Watermelon!C30)</f>
        <v>102.09327106265809</v>
      </c>
      <c r="D31" s="11">
        <f>SUM(E31,F31,G31,H31,Apples!I31)</f>
        <v>66.884565174978022</v>
      </c>
      <c r="E31" s="11">
        <f>SUM(Apples!E31,Apricots!E31,Cherries!E31,Grapes!E31,Olives!C30,Peaches!E31,Pears!E31,Pineapple!E31,Plums!E31)</f>
        <v>18.585542673967698</v>
      </c>
      <c r="F31" s="11">
        <v>32.461409480023832</v>
      </c>
      <c r="G31" s="11">
        <v>4.3543138013482423</v>
      </c>
      <c r="H31" s="11">
        <f>SUM(Apples!H31,Apricots!G31,Dates!C30,Figs!C30,Grapes!G31,Peaches!G31,Pears!F31,Plums!H31)</f>
        <v>11.25469667853268</v>
      </c>
      <c r="I31" s="11">
        <f>Apples!I31</f>
        <v>0.2286025411055711</v>
      </c>
    </row>
    <row r="32" spans="1:9" x14ac:dyDescent="0.25">
      <c r="A32" s="10">
        <v>1997</v>
      </c>
      <c r="B32" s="11">
        <f t="shared" si="0"/>
        <v>170.07927672577446</v>
      </c>
      <c r="C32" s="11">
        <f>SUM(Apples!C32,Apricots!C32, Avocados!C31, Bananas!C31,Blueberries!C31,Cantaloupe!C31,Cherries!C32,Cranberries!C31,Grapes!C32,Honeydew!C31,Kiwi!C31,Mangoes!C31,Papayas!C31,Peaches!C32,Pears!C32,Pineapple!C32,Plums!C32,Raspberries!C31,Strawberries!C31,Watermelon!C31)</f>
        <v>103.72582184952554</v>
      </c>
      <c r="D32" s="11">
        <f>SUM(E32,F32,G32,H32,Apples!I32)</f>
        <v>66.353454876248918</v>
      </c>
      <c r="E32" s="11">
        <f>SUM(Apples!E32,Apricots!E32,Cherries!E32,Grapes!E32,Olives!C31,Peaches!E32,Pears!E32,Pineapple!E32,Plums!E32)</f>
        <v>20.101598978838386</v>
      </c>
      <c r="F32" s="11">
        <v>30.495464656821547</v>
      </c>
      <c r="G32" s="11">
        <v>4.3805612928755426</v>
      </c>
      <c r="H32" s="11">
        <f>SUM(Apples!H32,Apricots!G32,Dates!C31,Figs!C31,Grapes!G32,Peaches!G32,Pears!F32,Plums!H32)</f>
        <v>10.712872990166279</v>
      </c>
      <c r="I32" s="11">
        <f>Apples!I32</f>
        <v>0.66295695754716977</v>
      </c>
    </row>
    <row r="33" spans="1:9" x14ac:dyDescent="0.25">
      <c r="A33" s="10">
        <v>1998</v>
      </c>
      <c r="B33" s="11">
        <f t="shared" si="0"/>
        <v>168.29789295935129</v>
      </c>
      <c r="C33" s="11">
        <f>SUM(Apples!C33,Apricots!C33, Avocados!C32, Bananas!C32,Blueberries!C32,Cantaloupe!C32,Cherries!C33,Cranberries!C32,Grapes!C33,Honeydew!C32,Kiwi!C32,Mangoes!C32,Papayas!C32,Peaches!C33,Pears!C33,Pineapple!C33,Plums!C33,Raspberries!C32,Strawberries!C32,Watermelon!C32)</f>
        <v>102.85978214116963</v>
      </c>
      <c r="D33" s="11">
        <f>SUM(E33,F33,G33,H33,Apples!I33)</f>
        <v>65.438110818181656</v>
      </c>
      <c r="E33" s="11">
        <f>SUM(Apples!E33,Apricots!E33,Cherries!E33,Grapes!E33,Olives!C32,Peaches!E33,Pears!E33,Pineapple!E33,Plums!E33)</f>
        <v>17.06748329460121</v>
      </c>
      <c r="F33" s="11">
        <v>31.32042652821157</v>
      </c>
      <c r="G33" s="11">
        <v>4.4814082330082492</v>
      </c>
      <c r="H33" s="11">
        <f>SUM(Apples!H33,Apricots!G33,Dates!C32,Figs!C32,Grapes!G33,Peaches!G33,Pears!F33,Plums!H33)</f>
        <v>12.222503627318781</v>
      </c>
      <c r="I33" s="11">
        <f>Apples!I33</f>
        <v>0.34628913504183872</v>
      </c>
    </row>
    <row r="34" spans="1:9" x14ac:dyDescent="0.25">
      <c r="A34" s="10">
        <v>1999</v>
      </c>
      <c r="B34" s="11">
        <f t="shared" ref="B34:B39" si="1">SUM(C34,D34)</f>
        <v>178.12771957393088</v>
      </c>
      <c r="C34" s="11">
        <f>SUM(Apples!C34,Apricots!C34, Avocados!C33, Bananas!C33,Blueberries!C33,Cantaloupe!C33,Cherries!C34,Cranberries!C33,Grapes!C34,Honeydew!C33,Kiwi!C33,Mangoes!C33,Papayas!C33,Peaches!C34,Pears!C34,Pineapple!C34,Plums!C34,Raspberries!C33,Strawberries!C33,Watermelon!C33)</f>
        <v>110.13834832488561</v>
      </c>
      <c r="D34" s="11">
        <f>SUM(E34,F34,G34,H34,Apples!I34)</f>
        <v>67.989371249045263</v>
      </c>
      <c r="E34" s="11">
        <f>SUM(Apples!E34,Apricots!E34,Cherries!E34,Grapes!E34,Olives!C33,Peaches!E34,Pears!E34,Pineapple!E34,Plums!E34)</f>
        <v>19.329251666480832</v>
      </c>
      <c r="F34" s="11">
        <v>33.769617079731198</v>
      </c>
      <c r="G34" s="11">
        <v>4.1673322619279034</v>
      </c>
      <c r="H34" s="11">
        <f>SUM(Apples!H34,Apricots!G34,Dates!C33,Figs!C33,Grapes!G34,Peaches!G34,Pears!F34,Plums!H34)</f>
        <v>10.270310166748592</v>
      </c>
      <c r="I34" s="11">
        <f>Apples!I34</f>
        <v>0.45286007415673707</v>
      </c>
    </row>
    <row r="35" spans="1:9" x14ac:dyDescent="0.25">
      <c r="A35" s="10">
        <v>2000</v>
      </c>
      <c r="B35" s="11">
        <f t="shared" si="1"/>
        <v>168.74466266481369</v>
      </c>
      <c r="C35" s="11">
        <f>SUM(Apples!C35,Apricots!C35, Avocados!C34, Bananas!C34,Blueberries!C34,Cantaloupe!C34,Cherries!C35,Cranberries!C34,Grapes!C35,Honeydew!C34,Kiwi!C34,Mangoes!C34,Papayas!C34,Peaches!C35,Pears!C35,Pineapple!C35,Plums!C35,Raspberries!C34,Strawberries!C34,Watermelon!C34)</f>
        <v>103.7692912069822</v>
      </c>
      <c r="D35" s="11">
        <f>SUM(E35,F35,G35,H35,Apples!I35)</f>
        <v>64.975371457831471</v>
      </c>
      <c r="E35" s="11">
        <f>SUM(Apples!E35,Apricots!E35,Cherries!E35,Grapes!E35,Olives!C34,Peaches!E35,Pears!E35,Pineapple!E35,Plums!E35)</f>
        <v>17.60118519005221</v>
      </c>
      <c r="F35" s="11">
        <v>32.025721986557961</v>
      </c>
      <c r="G35" s="11">
        <v>4.4723612158234811</v>
      </c>
      <c r="H35" s="11">
        <f>SUM(Apples!H35,Apricots!G35,Dates!C34,Figs!C34,Grapes!G35,Peaches!G35,Pears!F35,Plums!H35)</f>
        <v>10.545825746338537</v>
      </c>
      <c r="I35" s="11">
        <f>Apples!I35</f>
        <v>0.3302773190592791</v>
      </c>
    </row>
    <row r="36" spans="1:9" x14ac:dyDescent="0.25">
      <c r="A36" s="12">
        <v>2001</v>
      </c>
      <c r="B36" s="13">
        <f t="shared" si="1"/>
        <v>165.47391245092069</v>
      </c>
      <c r="C36" s="13">
        <f>SUM(Apples!C36,Apricots!C36, Avocados!C35, Bananas!C35,Blueberries!C35,Cantaloupe!C35,Cherries!C36,Cranberries!C35,Grapes!C36,Honeydew!C35,Kiwi!C35,Mangoes!C35,Papayas!C35,Peaches!C36,Pears!C36,Pineapple!C36,Plums!C36,Raspberries!C35,Strawberries!C35,Watermelon!C35)</f>
        <v>100.95932891592918</v>
      </c>
      <c r="D36" s="13">
        <f>SUM(E36,F36,G36,H36,Apples!I36)</f>
        <v>64.514583534991502</v>
      </c>
      <c r="E36" s="13">
        <f>SUM(Apples!E36,Apricots!E36,Cherries!E36,Grapes!E36,Olives!C35,Peaches!E36,Pears!E36,Pineapple!E36,Plums!E36)</f>
        <v>17.768163018440994</v>
      </c>
      <c r="F36" s="13">
        <v>31.681820016036383</v>
      </c>
      <c r="G36" s="13">
        <v>4.9061876610070909</v>
      </c>
      <c r="H36" s="13">
        <f>SUM(Apples!H36,Apricots!G36,Dates!C35,Figs!C35,Grapes!G36,Peaches!G36,Pears!F36,Plums!H36)</f>
        <v>9.9101038081609918</v>
      </c>
      <c r="I36" s="13">
        <f>Apples!I36</f>
        <v>0.24830903134604604</v>
      </c>
    </row>
    <row r="37" spans="1:9" x14ac:dyDescent="0.25">
      <c r="A37" s="12">
        <v>2002</v>
      </c>
      <c r="B37" s="13">
        <f t="shared" si="1"/>
        <v>167.18407593882483</v>
      </c>
      <c r="C37" s="13">
        <f>SUM(Apples!C37,Apricots!C37, Avocados!C36, Bananas!C36,Blueberries!C36,Cantaloupe!C36,Cherries!C37,Cranberries!C36,Grapes!C37,Honeydew!C36,Kiwi!C36,Mangoes!C36,Papayas!C36,Peaches!C37,Pears!C37,Pineapple!C37,Plums!C37,Raspberries!C36,Strawberries!C36,Watermelon!C36)</f>
        <v>102.85515431610341</v>
      </c>
      <c r="D37" s="13">
        <f>SUM(E37,F37,G37,H37,Apples!I37)</f>
        <v>64.328921622721438</v>
      </c>
      <c r="E37" s="13">
        <f>SUM(Apples!E37,Apricots!E37,Cherries!E37,Grapes!E37,Olives!C36,Peaches!E37,Pears!E37,Pineapple!E37,Plums!E37)</f>
        <v>16.871873887297355</v>
      </c>
      <c r="F37" s="13">
        <v>32.716092889419819</v>
      </c>
      <c r="G37" s="13">
        <v>4.0665626455310395</v>
      </c>
      <c r="H37" s="13">
        <f>SUM(Apples!H37,Apricots!G37,Dates!C36,Figs!C36,Grapes!G37,Peaches!G37,Pears!F37,Plums!H37)</f>
        <v>10.498303669994435</v>
      </c>
      <c r="I37" s="13">
        <f>Apples!I37</f>
        <v>0.17608853047879763</v>
      </c>
    </row>
    <row r="38" spans="1:9" x14ac:dyDescent="0.25">
      <c r="A38" s="12">
        <v>2003</v>
      </c>
      <c r="B38" s="13">
        <f t="shared" si="1"/>
        <v>171.18626708440297</v>
      </c>
      <c r="C38" s="13">
        <f>SUM(Apples!C38,Apricots!C38, Avocados!C37, Bananas!C37,Blueberries!C37,Cantaloupe!C37,Cherries!C38,Cranberries!C37,Grapes!C38,Honeydew!C37,Kiwi!C37,Mangoes!C37,Papayas!C37,Peaches!C38,Pears!C38,Pineapple!C38,Plums!C38,Raspberries!C37,Strawberries!C37,Watermelon!C37)</f>
        <v>103.19200385683695</v>
      </c>
      <c r="D38" s="13">
        <f>SUM(E38,F38,G38,H38,Apples!I38)</f>
        <v>67.994263227566023</v>
      </c>
      <c r="E38" s="13">
        <f>SUM(Apples!E38,Apricots!E38,Cherries!E38,Grapes!E38,Olives!C37,Peaches!E38,Pears!E38,Pineapple!E38,Plums!E38)</f>
        <v>17.379668956562135</v>
      </c>
      <c r="F38" s="13">
        <v>35.25228869624069</v>
      </c>
      <c r="G38" s="13">
        <v>5.0551796064572274</v>
      </c>
      <c r="H38" s="13">
        <f>SUM(Apples!H38,Apricots!G38,Dates!C37,Figs!C37,Grapes!G38,Peaches!G38,Pears!F38,Plums!H38)</f>
        <v>9.9441082902879963</v>
      </c>
      <c r="I38" s="13">
        <f>Apples!I38</f>
        <v>0.36301767801797152</v>
      </c>
    </row>
    <row r="39" spans="1:9" x14ac:dyDescent="0.25">
      <c r="A39" s="12">
        <v>2004</v>
      </c>
      <c r="B39" s="13">
        <f t="shared" si="1"/>
        <v>171.31005856441629</v>
      </c>
      <c r="C39" s="13">
        <f>SUM(Apples!C39,Apricots!C39, Avocados!C38, Bananas!C38,Blueberries!C38,Cantaloupe!C38,Cherries!C39,Cranberries!C38,Grapes!C39,Honeydew!C38,Kiwi!C38,Mangoes!C38,Papayas!C38,Peaches!C39,Pears!C39,Pineapple!C39,Plums!C39,Raspberries!C38,Strawberries!C38,Watermelon!C38)</f>
        <v>103.93616882816188</v>
      </c>
      <c r="D39" s="13">
        <f>SUM(E39,F39,G39,H39,Apples!I39)</f>
        <v>67.373889736254398</v>
      </c>
      <c r="E39" s="13">
        <f>SUM(Apples!E39,Apricots!E39,Cherries!E39,Grapes!E39,Olives!C38,Peaches!E39,Pears!E39,Pineapple!E39,Plums!E39)</f>
        <v>17.027653266450109</v>
      </c>
      <c r="F39" s="13">
        <v>36.201254274671797</v>
      </c>
      <c r="G39" s="13">
        <v>4.3388159474663741</v>
      </c>
      <c r="H39" s="13">
        <f>SUM(Apples!H39,Apricots!G39,Dates!C38,Figs!C38,Grapes!G39,Peaches!G39,Pears!F39,Plums!H39)</f>
        <v>9.3544083292653042</v>
      </c>
      <c r="I39" s="13">
        <f>Apples!I39</f>
        <v>0.45175791840081531</v>
      </c>
    </row>
    <row r="40" spans="1:9" x14ac:dyDescent="0.25">
      <c r="A40" s="12">
        <v>2005</v>
      </c>
      <c r="B40" s="13">
        <f t="shared" ref="B40:B45" si="2">SUM(C40,D40)</f>
        <v>168.69464751431002</v>
      </c>
      <c r="C40" s="13">
        <f>SUM(Apples!C40,Apricots!C40, Avocados!C39, Bananas!C39,Blueberries!C39,Cantaloupe!C39,Cherries!C40,Cranberries!C39,Grapes!C40,Honeydew!C39,Kiwi!C39,Mangoes!C39,Papayas!C39,Peaches!C40,Pears!C40,Pineapple!C40,Plums!C40,Raspberries!C39,Strawberries!C39,Watermelon!C39)</f>
        <v>101.69426306205703</v>
      </c>
      <c r="D40" s="13">
        <f>SUM(E40,F40,G40,H40,Apples!I40)</f>
        <v>67.000384452252973</v>
      </c>
      <c r="E40" s="13">
        <f>SUM(Apples!E40,Apricots!E40,Cherries!E40,Grapes!E40,Olives!C39,Peaches!E40,Pears!E40,Pineapple!E40,Plums!E40)</f>
        <v>16.705605455753009</v>
      </c>
      <c r="F40" s="13">
        <v>34.42221545547379</v>
      </c>
      <c r="G40" s="13">
        <v>5.1862828019927703</v>
      </c>
      <c r="H40" s="13">
        <f>SUM(Apples!H40,Apricots!G40,Dates!C39,Figs!C39,Grapes!G40,Peaches!G40,Pears!F40,Plums!H40)</f>
        <v>10.139680870803982</v>
      </c>
      <c r="I40" s="13">
        <f>Apples!I40</f>
        <v>0.54659986822942008</v>
      </c>
    </row>
    <row r="41" spans="1:9" x14ac:dyDescent="0.25">
      <c r="A41" s="10">
        <v>2006</v>
      </c>
      <c r="B41" s="11">
        <f t="shared" si="2"/>
        <v>174.05156553563796</v>
      </c>
      <c r="C41" s="11">
        <f>SUM(Apples!C41,Apricots!C41, Avocados!C40, Bananas!C40,Blueberries!C40,Cantaloupe!C40,Cherries!C41,Cranberries!C40,Grapes!C41,Honeydew!C40,Kiwi!C40,Mangoes!C40,Papayas!C40,Peaches!C41,Pears!C41,Pineapple!C41,Plums!C41,Raspberries!C40,Strawberries!C40,Watermelon!C40)</f>
        <v>104.06712337780934</v>
      </c>
      <c r="D41" s="11">
        <f>SUM(E41,F41,G41,H41,Apples!I41)</f>
        <v>69.984442157828639</v>
      </c>
      <c r="E41" s="11">
        <f>SUM(Apples!E41,Apricots!E41,Cherries!E41,Grapes!E41,Olives!C40,Peaches!E41,Pears!E41,Pineapple!E41,Plums!E41)</f>
        <v>15.584904675801432</v>
      </c>
      <c r="F41" s="11">
        <v>38.163129144412473</v>
      </c>
      <c r="G41" s="11">
        <v>5.0427322647830319</v>
      </c>
      <c r="H41" s="11">
        <f>SUM(Apples!H41,Apricots!G41,Dates!C40,Figs!C40,Grapes!G41,Peaches!G41,Pears!F41,Plums!H41)</f>
        <v>10.590275846031831</v>
      </c>
      <c r="I41" s="11">
        <f>Apples!I41</f>
        <v>0.6034002267998686</v>
      </c>
    </row>
    <row r="42" spans="1:9" x14ac:dyDescent="0.25">
      <c r="A42" s="10">
        <v>2007</v>
      </c>
      <c r="B42" s="11">
        <f t="shared" si="2"/>
        <v>174.84816902268665</v>
      </c>
      <c r="C42" s="11">
        <f>SUM(Apples!C42,Apricots!C42, Avocados!C41, Bananas!C41,Blueberries!C41,Cantaloupe!C41,Cherries!C42,Cranberries!C41,Grapes!C42,Honeydew!C41,Kiwi!C41,Mangoes!C41,Papayas!C41,Peaches!C42,Pears!C42,Pineapple!C42,Plums!C42,Raspberries!C41,Strawberries!C41,Watermelon!C41)</f>
        <v>103.49299692230323</v>
      </c>
      <c r="D42" s="11">
        <f>SUM(E42,F42,G42,H42,Apples!I42)</f>
        <v>71.355172100383427</v>
      </c>
      <c r="E42" s="11">
        <f>SUM(Apples!E42,Apricots!E42,Cherries!E42,Grapes!E42,Olives!C41,Peaches!E42,Pears!E42,Pineapple!E42,Plums!E42)</f>
        <v>16.129440561224456</v>
      </c>
      <c r="F42" s="11">
        <v>39.499339771581219</v>
      </c>
      <c r="G42" s="11">
        <v>5.2715586815888766</v>
      </c>
      <c r="H42" s="11">
        <f>SUM(Apples!H42,Apricots!G42,Dates!C41,Figs!C41,Grapes!G42,Peaches!G42,Pears!F42,Plums!H42)</f>
        <v>9.9285076325649122</v>
      </c>
      <c r="I42" s="11">
        <f>Apples!I42</f>
        <v>0.52632545342397175</v>
      </c>
    </row>
    <row r="43" spans="1:9" x14ac:dyDescent="0.25">
      <c r="A43" s="10">
        <v>2008</v>
      </c>
      <c r="B43" s="11">
        <f t="shared" si="2"/>
        <v>172.32277030397591</v>
      </c>
      <c r="C43" s="11">
        <f>SUM(Apples!C43,Apricots!C43, Avocados!C42, Bananas!C42,Blueberries!C42,Cantaloupe!C42,Cherries!C43,Cranberries!C42,Grapes!C43,Honeydew!C42,Kiwi!C42,Mangoes!C42,Papayas!C42,Peaches!C43,Pears!C43,Pineapple!C43,Plums!C43,Raspberries!C42,Strawberries!C42,Watermelon!C42)</f>
        <v>103.74035668206383</v>
      </c>
      <c r="D43" s="11">
        <f>SUM(E43,F43,G43,H43,Apples!I43)</f>
        <v>68.582413621912082</v>
      </c>
      <c r="E43" s="11">
        <f>SUM(Apples!E43,Apricots!E43,Cherries!E43,Grapes!E43,Olives!C42,Peaches!E43,Pears!E43,Pineapple!E43,Plums!E43)</f>
        <v>15.718591636142969</v>
      </c>
      <c r="F43" s="11">
        <v>37.251658573273176</v>
      </c>
      <c r="G43" s="11">
        <v>4.9072630710919301</v>
      </c>
      <c r="H43" s="11">
        <f>SUM(Apples!H43,Apricots!G43,Dates!C42,Figs!C42,Grapes!G43,Peaches!G43,Pears!F43,Plums!H43)</f>
        <v>9.9144723785654261</v>
      </c>
      <c r="I43" s="11">
        <f>Apples!I43</f>
        <v>0.79042796283857786</v>
      </c>
    </row>
    <row r="44" spans="1:9" x14ac:dyDescent="0.25">
      <c r="A44" s="10">
        <v>2009</v>
      </c>
      <c r="B44" s="11">
        <f t="shared" si="2"/>
        <v>166.92139384080329</v>
      </c>
      <c r="C44" s="11">
        <f>SUM(Apples!C44,Apricots!C44, Avocados!C43, Bananas!C43,Blueberries!C43,Cantaloupe!C43,Cherries!C44,Cranberries!C43,Grapes!C44,Honeydew!C43,Kiwi!C43,Mangoes!C43,Papayas!C43,Peaches!C44,Pears!C44,Pineapple!C44,Plums!C44,Raspberries!C43,Strawberries!C43,Watermelon!C43)</f>
        <v>100.93928676289676</v>
      </c>
      <c r="D44" s="11">
        <f>SUM(E44,F44,G44,H44,Apples!I44)</f>
        <v>65.982107077906534</v>
      </c>
      <c r="E44" s="11">
        <f>SUM(Apples!E44,Apricots!E44,Cherries!E44,Grapes!E44,Olives!C43,Peaches!E44,Pears!E44,Pineapple!E44,Plums!E44)</f>
        <v>15.555206445379186</v>
      </c>
      <c r="F44" s="11">
        <v>35.939128398737502</v>
      </c>
      <c r="G44" s="11">
        <v>4.8788352535338886</v>
      </c>
      <c r="H44" s="11">
        <f>SUM(Apples!H44,Apricots!G44,Dates!C43,Figs!C43,Grapes!G44,Peaches!G44,Pears!F44,Plums!H44)</f>
        <v>8.974726971983765</v>
      </c>
      <c r="I44" s="11">
        <f>Apples!I44</f>
        <v>0.63421000827219509</v>
      </c>
    </row>
    <row r="45" spans="1:9" x14ac:dyDescent="0.25">
      <c r="A45" s="10">
        <v>2010</v>
      </c>
      <c r="B45" s="11">
        <f t="shared" si="2"/>
        <v>171.27766477159707</v>
      </c>
      <c r="C45" s="11">
        <f>SUM(Apples!C45,Apricots!C45, Avocados!C44, Bananas!C44,Blueberries!C44,Cantaloupe!C44,Cherries!C45,Cranberries!C44,Grapes!C45,Honeydew!C44,Kiwi!C44,Mangoes!C44,Papayas!C44,Peaches!C45,Pears!C45,Pineapple!C45,Plums!C45,Raspberries!C44,Strawberries!C44,Watermelon!C44)</f>
        <v>104.77484913140138</v>
      </c>
      <c r="D45" s="11">
        <f>SUM(E45,F45,G45,H45,Apples!I45)</f>
        <v>66.502815640195706</v>
      </c>
      <c r="E45" s="11">
        <f>SUM(Apples!E45,Apricots!E45,Cherries!E45,Grapes!E45,Olives!C44,Peaches!E45,Pears!E45,Pineapple!E45,Plums!E45)</f>
        <v>14.981242127100465</v>
      </c>
      <c r="F45" s="11">
        <v>36.416994849833884</v>
      </c>
      <c r="G45" s="11">
        <v>5.1033599911934946</v>
      </c>
      <c r="H45" s="11">
        <f>SUM(Apples!H45,Apricots!G45,Dates!C44,Figs!C44,Grapes!G45,Peaches!G45,Pears!F45,Plums!H45)</f>
        <v>9.2872411777264556</v>
      </c>
      <c r="I45" s="11">
        <f>Apples!I45</f>
        <v>0.71397749434141267</v>
      </c>
    </row>
    <row r="46" spans="1:9" x14ac:dyDescent="0.25">
      <c r="A46" s="12">
        <v>2011</v>
      </c>
      <c r="B46" s="13">
        <f t="shared" ref="B46:B51" si="3">SUM(C46,D46)</f>
        <v>165.40943431575616</v>
      </c>
      <c r="C46" s="13">
        <f>SUM(Apples!C46,Apricots!C46, Avocados!C45, Bananas!C45,Blueberries!C45,Cantaloupe!C45,Cherries!C46,Cranberries!C45,Grapes!C46,Honeydew!C45,Kiwi!C45,Mangoes!C45,Papayas!C45,Peaches!C46,Pears!C46,Pineapple!C46,Plums!C46,Raspberries!C45,Strawberries!C45,Watermelon!C45)</f>
        <v>104.31048354813829</v>
      </c>
      <c r="D46" s="13">
        <f>SUM(E46,F46,G46,H46,Apples!I46)</f>
        <v>61.098950767617858</v>
      </c>
      <c r="E46" s="13">
        <f>SUM(Apples!E46,Apricots!E46,Cherries!E46,Grapes!E46,Olives!C45,Peaches!E46,Pears!E46,Pineapple!E46,Plums!E46)</f>
        <v>14.223588895739759</v>
      </c>
      <c r="F46" s="13">
        <v>31.601660852467646</v>
      </c>
      <c r="G46" s="13">
        <v>4.7207012858241733</v>
      </c>
      <c r="H46" s="13">
        <f>SUM(Apples!H46,Apricots!G46,Dates!C45,Figs!C45,Grapes!G46,Peaches!G46,Pears!F46,Plums!H46)</f>
        <v>9.5579747363650522</v>
      </c>
      <c r="I46" s="13">
        <f>Apples!I46</f>
        <v>0.99502499722123028</v>
      </c>
    </row>
    <row r="47" spans="1:9" x14ac:dyDescent="0.25">
      <c r="A47" s="12">
        <v>2012</v>
      </c>
      <c r="B47" s="13">
        <f t="shared" si="3"/>
        <v>165.89654960871636</v>
      </c>
      <c r="C47" s="13">
        <f>SUM(Apples!C47,Apricots!C47, Avocados!C46, Bananas!C46,Blueberries!C46,Cantaloupe!C46,Cherries!C47,Cranberries!C46,Grapes!C47,Honeydew!C46,Kiwi!C46,Mangoes!C46,Papayas!C46,Peaches!C47,Pears!C47,Pineapple!C47,Plums!C47,Raspberries!C46,Strawberries!C46,Watermelon!C46)</f>
        <v>105.86420373904117</v>
      </c>
      <c r="D47" s="13">
        <f>SUM(E47,F47,G47,H47,Apples!I47)</f>
        <v>60.032345869675183</v>
      </c>
      <c r="E47" s="13">
        <f>SUM(Apples!E47,Apricots!E47,Cherries!E47,Grapes!E47,Olives!C46,Peaches!E47,Pears!E47,Pineapple!E47,Plums!E47)</f>
        <v>13.29929272451502</v>
      </c>
      <c r="F47" s="13">
        <v>32.45071541284797</v>
      </c>
      <c r="G47" s="13">
        <v>4.5721852672977681</v>
      </c>
      <c r="H47" s="13">
        <f>SUM(Apples!H47,Apricots!G47,Dates!C46,Figs!C46,Grapes!G47,Peaches!G47,Pears!F47,Plums!H47)</f>
        <v>9.1331127021815348</v>
      </c>
      <c r="I47" s="13">
        <f>Apples!I47</f>
        <v>0.57703976283288927</v>
      </c>
    </row>
    <row r="48" spans="1:9" ht="13.2" customHeight="1" x14ac:dyDescent="0.25">
      <c r="A48" s="12">
        <v>2013</v>
      </c>
      <c r="B48" s="13">
        <f t="shared" si="3"/>
        <v>173.31581710078109</v>
      </c>
      <c r="C48" s="13">
        <f>SUM(Apples!C48,Apricots!C48, Avocados!C47, Bananas!C47,Blueberries!C47,Cantaloupe!C47,Cherries!C48,Cranberries!C47,Grapes!C48,Honeydew!C47,Kiwi!C47,Mangoes!C47,Papayas!C47,Peaches!C48,Pears!C48,Pineapple!C48,Plums!C48,Raspberries!C47,Strawberries!C47,Watermelon!C47)</f>
        <v>110.07382771534891</v>
      </c>
      <c r="D48" s="13">
        <f>SUM(E48,F48,G48,H48,Apples!I48)</f>
        <v>63.24198938543217</v>
      </c>
      <c r="E48" s="13">
        <f>SUM(Apples!E48,Apricots!E48,Cherries!E48,Grapes!E48,Olives!C47,Peaches!E48,Pears!E48,Pineapple!E48,Plums!E48)</f>
        <v>15.223442057491399</v>
      </c>
      <c r="F48" s="13">
        <v>32.42320512335948</v>
      </c>
      <c r="G48" s="13">
        <v>4.8206973693953588</v>
      </c>
      <c r="H48" s="13">
        <f>SUM(Apples!H48,Apricots!G48,Dates!C47,Figs!C47,Grapes!G48,Peaches!G48,Pears!F48,Plums!H48)</f>
        <v>9.9498103101205135</v>
      </c>
      <c r="I48" s="13">
        <f>Apples!I48</f>
        <v>0.82483452506541788</v>
      </c>
    </row>
    <row r="49" spans="1:18" ht="13.2" customHeight="1" x14ac:dyDescent="0.25">
      <c r="A49" s="12">
        <v>2014</v>
      </c>
      <c r="B49" s="13">
        <f t="shared" si="3"/>
        <v>171.9781103501121</v>
      </c>
      <c r="C49" s="13">
        <f>SUM(Apples!C49,Apricots!C49, Avocados!C48, Bananas!C48,Blueberries!C48,Cantaloupe!C48,Cherries!C49,Cranberries!C48,Grapes!C49,Honeydew!C48,Kiwi!C48,Mangoes!C48,Papayas!C48,Peaches!C49,Pears!C49,Pineapple!C49,Plums!C49,Raspberries!C48,Strawberries!C48,Watermelon!C48)</f>
        <v>110.8832704833378</v>
      </c>
      <c r="D49" s="13">
        <f>SUM(E49,F49,G49,H49,Apples!I49)</f>
        <v>61.094839866774308</v>
      </c>
      <c r="E49" s="13">
        <f>SUM(Apples!E49,Apricots!E49,Cherries!E49,Grapes!E49,Olives!C48,Peaches!E49,Pears!E49,Pineapple!E49,Plums!E49)</f>
        <v>13.811003112062151</v>
      </c>
      <c r="F49" s="13">
        <v>31.597003279175031</v>
      </c>
      <c r="G49" s="13">
        <v>5.5683603725082209</v>
      </c>
      <c r="H49" s="13">
        <f>SUM(Apples!H49,Apricots!G49,Dates!C48,Figs!C48,Grapes!G49,Peaches!G49,Pears!F49,Plums!H49)</f>
        <v>9.3415122284164891</v>
      </c>
      <c r="I49" s="13">
        <f>Apples!I49</f>
        <v>0.77696087461241636</v>
      </c>
    </row>
    <row r="50" spans="1:18" ht="13.2" customHeight="1" x14ac:dyDescent="0.25">
      <c r="A50" s="14">
        <v>2015</v>
      </c>
      <c r="B50" s="15">
        <f t="shared" si="3"/>
        <v>174.78952032053226</v>
      </c>
      <c r="C50" s="15">
        <f>SUM(Apples!C50,Apricots!C50, Avocados!C49, Bananas!C49,Blueberries!C49,Cantaloupe!C49,Cherries!C50,Cranberries!C49,Grapes!C50,Honeydew!C49,Kiwi!C49,Mangoes!C49,Papayas!C49,Peaches!C50,Pears!C50,Pineapple!C50,Plums!C50,Raspberries!C49,Strawberries!C49,Watermelon!C49)</f>
        <v>111.03542313585939</v>
      </c>
      <c r="D50" s="15">
        <f>SUM(E50,F50,G50,H50,Apples!I50)</f>
        <v>63.754097184672872</v>
      </c>
      <c r="E50" s="15">
        <f>SUM(Apples!E50,Apricots!E50,Cherries!E50,Grapes!E50,Olives!C49,Peaches!E50,Pears!E50,Pineapple!E50,Plums!E50)</f>
        <v>14.412407315355802</v>
      </c>
      <c r="F50" s="15">
        <v>32.679056902261287</v>
      </c>
      <c r="G50" s="15">
        <v>5.6188608092072796</v>
      </c>
      <c r="H50" s="15">
        <f>SUM(Apples!H50,Apricots!G50,Dates!C49,Figs!C49,Grapes!G50,Peaches!G50,Pears!F50,Plums!H50)</f>
        <v>10.211460688512039</v>
      </c>
      <c r="I50" s="15">
        <f>Apples!I50</f>
        <v>0.83231146933646749</v>
      </c>
    </row>
    <row r="51" spans="1:18" ht="13.2" customHeight="1" x14ac:dyDescent="0.25">
      <c r="A51" s="16">
        <v>2016</v>
      </c>
      <c r="B51" s="17">
        <f t="shared" si="3"/>
        <v>178.11410326319177</v>
      </c>
      <c r="C51" s="17">
        <f>SUM(Apples!C51,Apricots!C51, Avocados!C50, Bananas!C50,Blueberries!C50,Cantaloupe!C50,Cherries!C51,Cranberries!C50,Grapes!C51,Honeydew!C50,Kiwi!C50,Mangoes!C50,Papayas!C50,Peaches!C51,Pears!C51,Pineapple!C51,Plums!C51,Raspberries!C50,Strawberries!C50,Watermelon!C50)</f>
        <v>115.89714130854618</v>
      </c>
      <c r="D51" s="17">
        <f>SUM(E51,F51,G51,H51,Apples!I51)</f>
        <v>62.216961954645583</v>
      </c>
      <c r="E51" s="17">
        <f>SUM(Apples!E51,Apricots!E51,Cherries!E51,Grapes!E51,Olives!C50,Peaches!E51,Pears!E51,Pineapple!E51,Plums!E51)</f>
        <v>13.722314903137455</v>
      </c>
      <c r="F51" s="17">
        <v>32.916703014723687</v>
      </c>
      <c r="G51" s="17">
        <v>5.0026532274116198</v>
      </c>
      <c r="H51" s="17">
        <f>SUM(Apples!H51,Apricots!G51,Dates!C50,Figs!C50,Grapes!G51,Peaches!G51,Pears!F51,Plums!H51)</f>
        <v>9.7349053526594655</v>
      </c>
      <c r="I51" s="17">
        <f>Apples!I51</f>
        <v>0.84038545671335974</v>
      </c>
    </row>
    <row r="52" spans="1:18" ht="13.2" customHeight="1" x14ac:dyDescent="0.25">
      <c r="A52" s="18">
        <v>2017</v>
      </c>
      <c r="B52" s="19">
        <f>SUM(C52,D52)</f>
        <v>177.84184369059631</v>
      </c>
      <c r="C52" s="19">
        <f>SUM(Apples!C52,Apricots!C52, Avocados!C51, Bananas!C51,Blueberries!C51,Cantaloupe!C51,Cherries!C52,Cranberries!C51,Grapes!C52,Honeydew!C51,Kiwi!C51,Mangoes!C51,Papayas!C51,Peaches!C52,Pears!C52,Pineapple!C52,Plums!C52,Raspberries!C51,Strawberries!C51,Watermelon!C51)</f>
        <v>117.54571593307051</v>
      </c>
      <c r="D52" s="17">
        <f>SUM(E52,F52,G52,H52,Apples!I52)</f>
        <v>60.296127757525788</v>
      </c>
      <c r="E52" s="17">
        <f>SUM(Apples!E52,Apricots!E52,Cherries!E52,Grapes!E52,Olives!C51,Peaches!E52,Pears!E52,Pineapple!E52,Plums!E52)</f>
        <v>13.435821730799933</v>
      </c>
      <c r="F52" s="19">
        <v>31.544893850865705</v>
      </c>
      <c r="G52" s="19">
        <v>4.7449977716656218</v>
      </c>
      <c r="H52" s="19">
        <f>SUM(Apples!H52,Apricots!G52,Dates!C51,Figs!C51,Grapes!G52,Peaches!G52,Pears!F52,Plums!H52)</f>
        <v>9.5084240997959828</v>
      </c>
      <c r="I52" s="19">
        <f>Apples!I52</f>
        <v>1.0619903043985519</v>
      </c>
    </row>
    <row r="53" spans="1:18" ht="13.2" customHeight="1" x14ac:dyDescent="0.25">
      <c r="A53" s="16">
        <v>2018</v>
      </c>
      <c r="B53" s="19">
        <f t="shared" ref="B53:B56" si="4">SUM(C53,D53)</f>
        <v>167.15208412057243</v>
      </c>
      <c r="C53" s="17">
        <f>SUM(Apples!C53,Apricots!C53, Avocados!C52, Bananas!C52,Blueberries!C52,Cantaloupe!C52,Cherries!C53,Cranberries!C52,Grapes!C53,Honeydew!C52,Kiwi!C52,Mangoes!C52,Papayas!C52,Peaches!C53,Pears!C53,Pineapple!C53,Plums!C53,Raspberries!C52,Strawberries!C52,Watermelon!C52)</f>
        <v>115.64652856956266</v>
      </c>
      <c r="D53" s="17">
        <f>SUM(E53,F53,G53,H53,Apples!I53)</f>
        <v>51.505555551009763</v>
      </c>
      <c r="E53" s="17">
        <f>SUM(Apples!E53,Apricots!E53,Cherries!E53,Grapes!E53,Olives!C52,Peaches!E53,Pears!E53,Pineapple!E53,Plums!E53)</f>
        <v>12.072531549034167</v>
      </c>
      <c r="F53" s="17">
        <v>30.907055086210516</v>
      </c>
      <c r="G53" s="17">
        <v>4.9237090653902449</v>
      </c>
      <c r="H53" s="17">
        <f>SUM(Apples!H53,Apricots!G53,Dates!C52,Figs!C52,Grapes!G53,Peaches!G53,Pears!F53,Plums!H53)</f>
        <v>2.8231920198006319</v>
      </c>
      <c r="I53" s="17">
        <f>Apples!I53</f>
        <v>0.77906783057420692</v>
      </c>
      <c r="J53" s="6"/>
      <c r="K53" s="6"/>
      <c r="L53" s="6"/>
      <c r="M53" s="6"/>
      <c r="N53" s="6"/>
      <c r="O53" s="6"/>
      <c r="P53" s="6"/>
      <c r="Q53" s="6"/>
      <c r="R53" s="6"/>
    </row>
    <row r="54" spans="1:18" ht="13.2" customHeight="1" x14ac:dyDescent="0.25">
      <c r="A54" s="38">
        <v>2019</v>
      </c>
      <c r="B54" s="19">
        <f t="shared" si="4"/>
        <v>163.77751535763011</v>
      </c>
      <c r="C54" s="17">
        <f>SUM(Apples!C54,Apricots!C54, Avocados!C53, Bananas!C53,Blueberries!C53,Cantaloupe!C53,Cherries!C54,Cranberries!C53,Grapes!C54,Honeydew!C53,Kiwi!C53,Mangoes!C53,Papayas!C53,Peaches!C54,Pears!C54,Pineapple!C54,Plums!C54,Raspberries!C53,Strawberries!C53,Watermelon!C53)</f>
        <v>112.71606767104842</v>
      </c>
      <c r="D54" s="17">
        <f>SUM(E54,F54,G54,H54,Apples!I54)</f>
        <v>51.061447686581694</v>
      </c>
      <c r="E54" s="17">
        <f>SUM(Apples!E54,Apricots!E54,Cherries!E54,Grapes!E54,Olives!C53,Peaches!E54,Pears!E54,Pineapple!E54,Plums!E54)</f>
        <v>12.456506749692982</v>
      </c>
      <c r="F54" s="39">
        <v>29.521401674306464</v>
      </c>
      <c r="G54" s="39">
        <v>5.0611116030723631</v>
      </c>
      <c r="H54" s="39">
        <f>SUM(Apples!H54,Apricots!G54,Dates!C53,Figs!C53,Grapes!G54,Peaches!G54,Pears!F54,Plums!H54)</f>
        <v>3.1980426026577127</v>
      </c>
      <c r="I54" s="39">
        <f>Apples!I54</f>
        <v>0.82438505685217189</v>
      </c>
      <c r="J54" s="6"/>
      <c r="K54" s="6"/>
      <c r="L54" s="6"/>
      <c r="M54" s="6"/>
      <c r="N54" s="6"/>
      <c r="O54" s="6"/>
      <c r="P54" s="6"/>
      <c r="Q54" s="6"/>
      <c r="R54" s="6"/>
    </row>
    <row r="55" spans="1:18" ht="13.2" customHeight="1" x14ac:dyDescent="0.25">
      <c r="A55" s="16">
        <v>2020</v>
      </c>
      <c r="B55" s="19">
        <f t="shared" si="4"/>
        <v>157.43847476343524</v>
      </c>
      <c r="C55" s="17">
        <f>SUM(Apples!C55,Apricots!C55, Avocados!C54, Bananas!C54,Blueberries!C54,Cantaloupe!C54,Cherries!C55,Cranberries!C54,Grapes!C55,Honeydew!C54,Kiwi!C54,Mangoes!C54,Papayas!C54,Peaches!C55,Pears!C55,Pineapple!C55,Plums!C55,Raspberries!C54,Strawberries!C54,Watermelon!C54)</f>
        <v>112.47146266186685</v>
      </c>
      <c r="D55" s="17">
        <f>SUM(E55,F55,G55,H55,Apples!I55)</f>
        <v>44.967012101568372</v>
      </c>
      <c r="E55" s="17">
        <f>SUM(Apples!E55,Apricots!E55,Cherries!E55,Grapes!E55,Olives!C54,Peaches!E55,Pears!E55,Pineapple!E55,Plums!E55)</f>
        <v>10.926651982738882</v>
      </c>
      <c r="F55" s="17">
        <v>25.138517960004911</v>
      </c>
      <c r="G55" s="40">
        <v>5.0308472270690983</v>
      </c>
      <c r="H55" s="17">
        <f>SUM(Apples!H55,Apricots!G55,Dates!C54,Figs!C54,Grapes!G55,Peaches!G55,Pears!F55,Plums!H55)</f>
        <v>3.0850593613995949</v>
      </c>
      <c r="I55" s="17">
        <f>Apples!I55</f>
        <v>0.78593557035588857</v>
      </c>
      <c r="J55" s="6"/>
      <c r="K55" s="6"/>
      <c r="L55" s="6"/>
      <c r="M55" s="6"/>
      <c r="N55" s="6"/>
      <c r="O55" s="6"/>
      <c r="P55" s="6"/>
      <c r="Q55" s="6"/>
      <c r="R55" s="6"/>
    </row>
    <row r="56" spans="1:18" ht="13.8" customHeight="1" thickBot="1" x14ac:dyDescent="0.3">
      <c r="A56" s="93">
        <v>2021</v>
      </c>
      <c r="B56" s="95">
        <f t="shared" si="4"/>
        <v>164.94947019124982</v>
      </c>
      <c r="C56" s="95">
        <f>SUM(Apples!C56,Apricots!C56, Avocados!C55, Bananas!C55,Blueberries!C55,Cantaloupe!C55,Cherries!C56,Cranberries!C55,Grapes!C56,Honeydew!C55,Kiwi!C55,Mangoes!C55,Papayas!C55,Peaches!C56,Pears!C56,Pineapple!C56,Plums!C56,Raspberries!C55,Strawberries!C55,Watermelon!C55)</f>
        <v>112.57873643887906</v>
      </c>
      <c r="D56" s="95">
        <f>SUM(E56,F56,G56,H56,Apples!I56)</f>
        <v>52.370733752370768</v>
      </c>
      <c r="E56" s="95">
        <f>SUM(Apples!E56,Apricots!E56,Cherries!E56,Grapes!E56,Olives!C55,Peaches!E56,Pears!E56,Pineapple!E56,Plums!E56)</f>
        <v>11.262134966473718</v>
      </c>
      <c r="F56" s="95">
        <v>32.406198388507427</v>
      </c>
      <c r="G56" s="94">
        <v>4.9792019221429724</v>
      </c>
      <c r="H56" s="95">
        <f>SUM(Apples!H56,Apricots!G56,Dates!C55,Figs!C55,Grapes!G56,Peaches!G56,Pears!F56,Plums!H56)</f>
        <v>2.9832492718949415</v>
      </c>
      <c r="I56" s="95">
        <f>Apples!I56</f>
        <v>0.73994920335171632</v>
      </c>
      <c r="J56" s="6"/>
      <c r="K56" s="6"/>
      <c r="L56" s="6"/>
      <c r="M56" s="6"/>
      <c r="N56" s="6"/>
      <c r="O56" s="6"/>
      <c r="P56" s="6"/>
      <c r="Q56" s="6"/>
      <c r="R56" s="6"/>
    </row>
    <row r="57" spans="1:18" ht="15" customHeight="1" thickTop="1" x14ac:dyDescent="0.25">
      <c r="A57" s="6" t="s">
        <v>16</v>
      </c>
      <c r="B57" s="6"/>
      <c r="C57" s="6"/>
      <c r="D57" s="6"/>
      <c r="E57" s="6"/>
      <c r="F57" s="6"/>
      <c r="G57" s="6"/>
      <c r="H57" s="6"/>
      <c r="I57" s="6"/>
      <c r="J57" s="6"/>
      <c r="K57" s="6"/>
      <c r="L57" s="6"/>
      <c r="M57" s="6"/>
      <c r="N57" s="6"/>
      <c r="O57" s="6"/>
      <c r="P57" s="6"/>
      <c r="Q57" s="6"/>
      <c r="R57" s="6"/>
    </row>
    <row r="58" spans="1:18" x14ac:dyDescent="0.25">
      <c r="B58" s="6"/>
      <c r="C58" s="6"/>
      <c r="D58" s="6"/>
      <c r="E58" s="6"/>
      <c r="F58" s="6"/>
      <c r="G58" s="6"/>
      <c r="H58" s="6"/>
      <c r="I58" s="6"/>
      <c r="J58" s="6"/>
      <c r="K58" s="6"/>
      <c r="L58" s="6"/>
      <c r="M58" s="6"/>
      <c r="N58" s="6"/>
      <c r="O58" s="6"/>
      <c r="P58" s="6"/>
      <c r="Q58" s="6"/>
      <c r="R58" s="6"/>
    </row>
    <row r="59" spans="1:18" ht="15" customHeight="1" x14ac:dyDescent="0.25">
      <c r="A59" s="6" t="s">
        <v>31</v>
      </c>
      <c r="B59" s="6"/>
      <c r="C59" s="6"/>
      <c r="D59" s="6"/>
      <c r="E59" s="6"/>
      <c r="F59" s="6"/>
      <c r="G59" s="6"/>
      <c r="H59" s="6"/>
      <c r="I59" s="6"/>
      <c r="J59" s="6"/>
      <c r="K59" s="6"/>
      <c r="L59" s="6"/>
      <c r="M59" s="6"/>
      <c r="N59" s="6"/>
      <c r="O59" s="6"/>
      <c r="P59" s="6"/>
      <c r="Q59" s="6"/>
      <c r="R59" s="6"/>
    </row>
    <row r="60" spans="1:18" x14ac:dyDescent="0.25">
      <c r="B60" s="6"/>
      <c r="C60" s="6"/>
      <c r="D60" s="6"/>
      <c r="E60" s="6"/>
      <c r="F60" s="6"/>
      <c r="G60" s="6"/>
      <c r="H60" s="6"/>
      <c r="I60" s="6"/>
      <c r="J60" s="6"/>
      <c r="K60" s="6"/>
      <c r="L60" s="6"/>
      <c r="M60" s="6"/>
      <c r="N60" s="6"/>
      <c r="O60" s="6"/>
      <c r="P60" s="6"/>
      <c r="Q60" s="6"/>
      <c r="R60" s="6"/>
    </row>
    <row r="61" spans="1:18" x14ac:dyDescent="0.25">
      <c r="B61" s="6"/>
      <c r="C61" s="6"/>
      <c r="D61" s="6"/>
      <c r="E61" s="6"/>
      <c r="F61" s="6"/>
      <c r="G61" s="6"/>
      <c r="H61" s="6"/>
      <c r="I61" s="6"/>
      <c r="J61" s="6"/>
    </row>
    <row r="62" spans="1:18" x14ac:dyDescent="0.25">
      <c r="B62" s="6"/>
      <c r="C62" s="6"/>
      <c r="D62" s="6"/>
      <c r="E62" s="6"/>
      <c r="F62" s="6"/>
      <c r="G62" s="6"/>
      <c r="H62" s="6"/>
      <c r="I62" s="6"/>
      <c r="J62" s="6"/>
    </row>
    <row r="63" spans="1:18" x14ac:dyDescent="0.25">
      <c r="B63" s="6"/>
      <c r="C63" s="6"/>
      <c r="D63" s="6"/>
      <c r="E63" s="6"/>
      <c r="F63" s="6"/>
      <c r="G63" s="6"/>
      <c r="H63" s="6"/>
      <c r="I63" s="6"/>
      <c r="J63" s="6"/>
    </row>
    <row r="64" spans="1:18" x14ac:dyDescent="0.25">
      <c r="B64" s="6"/>
      <c r="C64" s="6"/>
      <c r="D64" s="6"/>
      <c r="E64" s="6"/>
      <c r="F64" s="6"/>
      <c r="G64" s="6"/>
      <c r="H64" s="6"/>
      <c r="I64" s="6"/>
      <c r="J64" s="6"/>
    </row>
    <row r="65" spans="2:10" x14ac:dyDescent="0.25">
      <c r="B65" s="6"/>
      <c r="C65" s="6"/>
      <c r="D65" s="6"/>
      <c r="E65" s="6"/>
      <c r="F65" s="6"/>
      <c r="G65" s="6"/>
      <c r="H65" s="6"/>
      <c r="I65" s="6"/>
      <c r="J65" s="6"/>
    </row>
  </sheetData>
  <phoneticPr fontId="4" type="noConversion"/>
  <printOptions horizontalCentered="1" verticalCentered="1"/>
  <pageMargins left="0.5" right="0.5" top="0.57999999999999996" bottom="0.52" header="0.5" footer="0.5"/>
  <pageSetup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TableOfContents</vt:lpstr>
      <vt:lpstr>Total</vt:lpstr>
      <vt:lpstr>Citrus</vt:lpstr>
      <vt:lpstr>Oranges</vt:lpstr>
      <vt:lpstr>Tangerines</vt:lpstr>
      <vt:lpstr>Grapefruit</vt:lpstr>
      <vt:lpstr>Lemons</vt:lpstr>
      <vt:lpstr>Limes</vt:lpstr>
      <vt:lpstr>Noncitrus</vt:lpstr>
      <vt:lpstr>Apples</vt:lpstr>
      <vt:lpstr>Apricots</vt:lpstr>
      <vt:lpstr>Avocados</vt:lpstr>
      <vt:lpstr>Bananas</vt:lpstr>
      <vt:lpstr>Blackberries</vt:lpstr>
      <vt:lpstr>Blueberries</vt:lpstr>
      <vt:lpstr>Cantaloupe</vt:lpstr>
      <vt:lpstr>Cherries</vt:lpstr>
      <vt:lpstr>Cranberries</vt:lpstr>
      <vt:lpstr>Dates</vt:lpstr>
      <vt:lpstr>Figs</vt:lpstr>
      <vt:lpstr>Grapes</vt:lpstr>
      <vt:lpstr>Honeydew</vt:lpstr>
      <vt:lpstr>Kiwi</vt:lpstr>
      <vt:lpstr>Mangoes</vt:lpstr>
      <vt:lpstr>Olives</vt:lpstr>
      <vt:lpstr>Papayas</vt:lpstr>
      <vt:lpstr>Peaches</vt:lpstr>
      <vt:lpstr>Pears</vt:lpstr>
      <vt:lpstr>Pineapple</vt:lpstr>
      <vt:lpstr>Plums</vt:lpstr>
      <vt:lpstr>Raspberries</vt:lpstr>
      <vt:lpstr>Strawberries</vt:lpstr>
      <vt:lpstr>Watermelon</vt:lpstr>
    </vt:vector>
  </TitlesOfParts>
  <Manager/>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Fruit: Per capita availability (fresh-weight equivalent)</dc:title>
  <dc:subject>Agricultural economics</dc:subject>
  <dc:creator>Andrzej Blazejczyk; Linda Kantor</dc:creator>
  <cp:keywords>Fruit, per capita, food consumption, food availability, oranges, temples, tangerines, tangelos, lemons, limes, grapefruit, apples, apricots, blackberries, blueberries, cherries, cranberries, dates, figs, grapes, honeydew, melons, olives, peaches, pears, pineapple, plums, prunes, raspberries, strawberries, watermelon, U.S. Department of Agriculture, USDA, Economic Research Service, ERS</cp:keywords>
  <cp:lastModifiedBy>Blazejczyk, Andrzej - REE-ERS</cp:lastModifiedBy>
  <cp:lastPrinted>2013-06-06T11:52:17Z</cp:lastPrinted>
  <dcterms:created xsi:type="dcterms:W3CDTF">2000-01-03T17:53:46Z</dcterms:created>
  <dcterms:modified xsi:type="dcterms:W3CDTF">2023-04-10T20:23:27Z</dcterms:modified>
  <cp:category>Food Availability</cp:category>
</cp:coreProperties>
</file>