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0"/>
  </bookViews>
  <sheets>
    <sheet name="Appendix Table 2" sheetId="1" r:id="rId1"/>
  </sheets>
  <definedNames>
    <definedName name="_xlnm.Print_Area" localSheetId="0">'Appendix Table 2'!$A$1:$Y$63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<sst xmlns="http://schemas.openxmlformats.org/spreadsheetml/2006/main" count="439" uniqueCount="34">
  <si>
    <t>Year</t>
  </si>
  <si>
    <t>Operations</t>
  </si>
  <si>
    <t>Cows</t>
  </si>
  <si>
    <t>Average</t>
  </si>
  <si>
    <t>Distribution of operations in each category</t>
  </si>
  <si>
    <t>Distribution of inventories in each category</t>
  </si>
  <si>
    <t>cows per</t>
  </si>
  <si>
    <t>operation</t>
  </si>
  <si>
    <t>1-29 head</t>
  </si>
  <si>
    <t>30-49 head</t>
  </si>
  <si>
    <t>50-99 head</t>
  </si>
  <si>
    <t>100-199 head</t>
  </si>
  <si>
    <t>200-499 head</t>
  </si>
  <si>
    <t>500+ head</t>
  </si>
  <si>
    <t>1/</t>
  </si>
  <si>
    <t>2/</t>
  </si>
  <si>
    <t>3/</t>
  </si>
  <si>
    <t>Number</t>
  </si>
  <si>
    <t>Thousands</t>
  </si>
  <si>
    <t>---</t>
  </si>
  <si>
    <t>1998</t>
  </si>
  <si>
    <t>---  indicates no data were collected or reported for the year and size category.</t>
  </si>
  <si>
    <t xml:space="preserve">    1/ Includes 100+ for 1977.</t>
  </si>
  <si>
    <t>Percent</t>
  </si>
  <si>
    <t>1999</t>
  </si>
  <si>
    <t>Distribution of production in each category</t>
  </si>
  <si>
    <t>2000</t>
  </si>
  <si>
    <t>*  indicates less than 0.05 percent.</t>
  </si>
  <si>
    <t xml:space="preserve">    2/ Includes 200+ for 1974-92.</t>
  </si>
  <si>
    <t xml:space="preserve">    3/ Includes 200+ for 1974-96.</t>
  </si>
  <si>
    <r>
      <t xml:space="preserve">Sources:  Compiled from  Perez, 1994; U.S. Department of Agriculture, National Agricultural Statistics Service,  </t>
    </r>
    <r>
      <rPr>
        <b/>
        <i/>
        <sz val="12"/>
        <rFont val="Arial MT"/>
        <family val="0"/>
      </rPr>
      <t>Milk Final Estimates, 1988-92</t>
    </r>
    <r>
      <rPr>
        <b/>
        <sz val="12"/>
        <rFont val="Arial MT"/>
        <family val="0"/>
      </rPr>
      <t xml:space="preserve">; </t>
    </r>
    <r>
      <rPr>
        <b/>
        <i/>
        <sz val="12"/>
        <rFont val="Arial MT"/>
        <family val="0"/>
      </rPr>
      <t>Milk Cows and Production Final Estimates, 1993-97</t>
    </r>
    <r>
      <rPr>
        <b/>
        <sz val="12"/>
        <rFont val="Arial MT"/>
        <family val="0"/>
      </rPr>
      <t xml:space="preserve">; and </t>
    </r>
    <r>
      <rPr>
        <b/>
        <i/>
        <sz val="12"/>
        <rFont val="Arial MT"/>
        <family val="0"/>
      </rPr>
      <t>Milk Production</t>
    </r>
    <r>
      <rPr>
        <b/>
        <sz val="12"/>
        <rFont val="Arial MT"/>
        <family val="0"/>
      </rPr>
      <t>, February 2000.</t>
    </r>
  </si>
  <si>
    <t>Data prior to 1970 is from the Census of Agriculture volumes.</t>
  </si>
  <si>
    <t>*</t>
  </si>
  <si>
    <t>Appendix table 2--U.S. milk production structural factors, by size of operation, selected years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</si>
</sst>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mm/dd/yy_)"/>
    <numFmt numFmtId="166" formatCode="0.0"/>
  </numFmts>
  <fonts count="4">
    <font>
      <sz val="12"/>
      <name val="Arial MT"/>
      <family val="0"/>
    </font>
    <font>
      <sz val="10"/>
      <name val="Arial"/>
      <family val="0"/>
    </font>
    <font>
      <b/>
      <sz val="12"/>
      <name val="Arial MT"/>
      <family val="2"/>
    </font>
    <font>
      <b/>
      <i/>
      <sz val="12"/>
      <name val="Arial MT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37" fontId="0" fillId="0" borderId="1" xfId="0" applyNumberFormat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37" fontId="0" fillId="0" borderId="1" xfId="0" applyNumberFormat="1" applyBorder="1" applyAlignment="1" applyProtection="1">
      <alignment horizontal="center"/>
      <protection/>
    </xf>
    <xf numFmtId="164" fontId="0" fillId="0" borderId="1" xfId="0" applyNumberFormat="1" applyBorder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2" xfId="0" applyFont="1" applyBorder="1" applyAlignment="1" applyProtection="1">
      <alignment/>
      <protection/>
    </xf>
    <xf numFmtId="37" fontId="2" fillId="0" borderId="0" xfId="0" applyNumberFormat="1" applyFont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 applyProtection="1" quotePrefix="1">
      <alignment/>
      <protection/>
    </xf>
    <xf numFmtId="166" fontId="2" fillId="0" borderId="0" xfId="0" applyNumberFormat="1" applyFont="1" applyAlignment="1" applyProtection="1">
      <alignment horizontal="center"/>
      <protection/>
    </xf>
    <xf numFmtId="166" fontId="2" fillId="0" borderId="0" xfId="0" applyNumberFormat="1" applyFont="1" applyAlignment="1" quotePrefix="1">
      <alignment horizontal="center"/>
    </xf>
    <xf numFmtId="166" fontId="2" fillId="0" borderId="0" xfId="0" applyNumberFormat="1" applyFont="1" applyAlignment="1">
      <alignment horizontal="center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C70"/>
  <sheetViews>
    <sheetView tabSelected="1" defaultGridColor="0" zoomScale="87" zoomScaleNormal="87" colorId="22" workbookViewId="0" topLeftCell="A1">
      <selection activeCell="A1" sqref="A1"/>
    </sheetView>
  </sheetViews>
  <sheetFormatPr defaultColWidth="9.77734375" defaultRowHeight="15"/>
  <cols>
    <col min="2" max="2" width="10.77734375" style="0" customWidth="1"/>
    <col min="5" max="5" width="1.77734375" style="0" customWidth="1"/>
    <col min="6" max="11" width="11.77734375" style="0" customWidth="1"/>
    <col min="12" max="12" width="7.77734375" style="0" customWidth="1"/>
    <col min="13" max="18" width="11.77734375" style="0" customWidth="1"/>
    <col min="19" max="19" width="7.77734375" style="0" customWidth="1"/>
    <col min="20" max="25" width="11.77734375" style="0" customWidth="1"/>
  </cols>
  <sheetData>
    <row r="1" ht="15.75">
      <c r="A1" s="2" t="s">
        <v>33</v>
      </c>
    </row>
    <row r="2" spans="1:25" ht="15.75" thickBot="1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4" spans="1:25" ht="15.75">
      <c r="A4" s="11" t="s">
        <v>0</v>
      </c>
      <c r="B4" s="12" t="s">
        <v>1</v>
      </c>
      <c r="C4" s="12" t="s">
        <v>2</v>
      </c>
      <c r="D4" s="12" t="s">
        <v>3</v>
      </c>
      <c r="E4" s="11"/>
      <c r="F4" s="11"/>
      <c r="G4" s="11" t="s">
        <v>4</v>
      </c>
      <c r="H4" s="11"/>
      <c r="I4" s="11"/>
      <c r="J4" s="11"/>
      <c r="K4" s="11"/>
      <c r="L4" s="11"/>
      <c r="M4" s="11"/>
      <c r="N4" s="11" t="s">
        <v>5</v>
      </c>
      <c r="O4" s="11"/>
      <c r="P4" s="11"/>
      <c r="Q4" s="11"/>
      <c r="R4" s="11"/>
      <c r="S4" s="1"/>
      <c r="T4" s="11"/>
      <c r="U4" s="11" t="s">
        <v>25</v>
      </c>
      <c r="V4" s="11"/>
      <c r="W4" s="11"/>
      <c r="X4" s="11"/>
      <c r="Y4" s="11"/>
    </row>
    <row r="5" spans="1:29" ht="15.75">
      <c r="A5" s="11"/>
      <c r="B5" s="11"/>
      <c r="C5" s="11"/>
      <c r="D5" s="12" t="s">
        <v>6</v>
      </c>
      <c r="E5" s="11"/>
      <c r="F5" s="13"/>
      <c r="G5" s="13"/>
      <c r="H5" s="13"/>
      <c r="I5" s="13"/>
      <c r="J5" s="13"/>
      <c r="K5" s="13"/>
      <c r="L5" s="11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23"/>
      <c r="AA5" s="23"/>
      <c r="AB5" s="23"/>
      <c r="AC5" s="23"/>
    </row>
    <row r="6" spans="1:25" ht="15.75">
      <c r="A6" s="11"/>
      <c r="B6" s="11"/>
      <c r="C6" s="11"/>
      <c r="D6" s="12" t="s">
        <v>7</v>
      </c>
      <c r="E6" s="11"/>
      <c r="F6" s="12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1"/>
      <c r="M6" s="12" t="s">
        <v>8</v>
      </c>
      <c r="N6" s="12" t="s">
        <v>9</v>
      </c>
      <c r="O6" s="12" t="s">
        <v>10</v>
      </c>
      <c r="P6" s="12" t="s">
        <v>11</v>
      </c>
      <c r="Q6" s="12" t="s">
        <v>12</v>
      </c>
      <c r="R6" s="12" t="s">
        <v>13</v>
      </c>
      <c r="S6" s="1"/>
      <c r="T6" s="12" t="s">
        <v>8</v>
      </c>
      <c r="U6" s="12" t="s">
        <v>9</v>
      </c>
      <c r="V6" s="12" t="s">
        <v>10</v>
      </c>
      <c r="W6" s="12" t="s">
        <v>11</v>
      </c>
      <c r="X6" s="12" t="s">
        <v>12</v>
      </c>
      <c r="Y6" s="12" t="s">
        <v>13</v>
      </c>
    </row>
    <row r="7" spans="1:25" ht="15.75">
      <c r="A7" s="11"/>
      <c r="B7" s="11"/>
      <c r="C7" s="11"/>
      <c r="D7" s="11"/>
      <c r="E7" s="11"/>
      <c r="F7" s="11"/>
      <c r="G7" s="11"/>
      <c r="H7" s="12" t="s">
        <v>14</v>
      </c>
      <c r="I7" s="12" t="s">
        <v>15</v>
      </c>
      <c r="J7" s="12" t="s">
        <v>16</v>
      </c>
      <c r="K7" s="11"/>
      <c r="L7" s="11"/>
      <c r="M7" s="11"/>
      <c r="N7" s="11"/>
      <c r="O7" s="12" t="s">
        <v>14</v>
      </c>
      <c r="P7" s="12" t="s">
        <v>15</v>
      </c>
      <c r="Q7" s="12" t="s">
        <v>16</v>
      </c>
      <c r="R7" s="11"/>
      <c r="S7" s="1"/>
      <c r="T7" s="11"/>
      <c r="U7" s="11"/>
      <c r="V7" s="12" t="s">
        <v>14</v>
      </c>
      <c r="W7" s="12" t="s">
        <v>15</v>
      </c>
      <c r="X7" s="12" t="s">
        <v>16</v>
      </c>
      <c r="Y7" s="11"/>
    </row>
    <row r="8" spans="1:25" ht="15.7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1"/>
      <c r="T8" s="4"/>
      <c r="U8" s="4"/>
      <c r="V8" s="4"/>
      <c r="W8" s="4"/>
      <c r="X8" s="4"/>
      <c r="Y8" s="4"/>
    </row>
    <row r="9" spans="1:25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9" ht="15.75">
      <c r="A10" s="11"/>
      <c r="B10" s="12" t="s">
        <v>17</v>
      </c>
      <c r="C10" s="12" t="s">
        <v>18</v>
      </c>
      <c r="D10" s="12" t="s">
        <v>17</v>
      </c>
      <c r="E10" s="11"/>
      <c r="F10" s="25" t="s">
        <v>23</v>
      </c>
      <c r="G10" s="25"/>
      <c r="H10" s="25"/>
      <c r="I10" s="25"/>
      <c r="J10" s="25"/>
      <c r="K10" s="25"/>
      <c r="L10" s="23"/>
      <c r="M10" s="25" t="s">
        <v>23</v>
      </c>
      <c r="N10" s="25"/>
      <c r="O10" s="25"/>
      <c r="P10" s="25"/>
      <c r="Q10" s="25"/>
      <c r="R10" s="25"/>
      <c r="S10" s="23"/>
      <c r="T10" s="25" t="s">
        <v>23</v>
      </c>
      <c r="U10" s="25"/>
      <c r="V10" s="25"/>
      <c r="W10" s="25"/>
      <c r="X10" s="25"/>
      <c r="Y10" s="25"/>
      <c r="Z10" s="23"/>
      <c r="AA10" s="23"/>
      <c r="AB10" s="23"/>
      <c r="AC10" s="23"/>
    </row>
    <row r="11" spans="1:25" ht="15.75">
      <c r="A11" s="11"/>
      <c r="B11" s="12"/>
      <c r="C11" s="12"/>
      <c r="D11" s="12"/>
      <c r="E11" s="11"/>
      <c r="F11" s="23"/>
      <c r="G11" s="23"/>
      <c r="H11" s="23"/>
      <c r="I11" s="23"/>
      <c r="J11" s="23"/>
      <c r="K11" s="23"/>
      <c r="L11" s="24"/>
      <c r="M11" s="23"/>
      <c r="N11" s="23"/>
      <c r="O11" s="23"/>
      <c r="P11" s="23"/>
      <c r="Q11" s="23"/>
      <c r="R11" s="23"/>
      <c r="S11" s="1"/>
      <c r="T11" s="23"/>
      <c r="U11" s="23"/>
      <c r="V11" s="23"/>
      <c r="W11" s="23"/>
      <c r="X11" s="23"/>
      <c r="Y11" s="23"/>
    </row>
    <row r="12" spans="1:25" ht="15.75">
      <c r="A12" s="12">
        <v>1940</v>
      </c>
      <c r="B12" s="14">
        <v>4663431</v>
      </c>
      <c r="C12" s="14">
        <v>21936</v>
      </c>
      <c r="D12" s="14">
        <f aca="true" t="shared" si="0" ref="D12:D18">C12/B12*1000</f>
        <v>4.703832864686965</v>
      </c>
      <c r="E12" s="11"/>
      <c r="F12" s="15">
        <v>99.1</v>
      </c>
      <c r="G12" s="15">
        <v>0.7</v>
      </c>
      <c r="H12" s="15">
        <v>0.2</v>
      </c>
      <c r="I12" s="12" t="s">
        <v>32</v>
      </c>
      <c r="J12" s="15" t="s">
        <v>19</v>
      </c>
      <c r="K12" s="15" t="s">
        <v>19</v>
      </c>
      <c r="L12" s="15"/>
      <c r="M12" s="15">
        <v>91.3</v>
      </c>
      <c r="N12" s="15">
        <v>4.9</v>
      </c>
      <c r="O12" s="15">
        <v>2.3</v>
      </c>
      <c r="P12" s="15">
        <v>0.9</v>
      </c>
      <c r="Q12" s="15">
        <v>0.6</v>
      </c>
      <c r="R12" s="15" t="s">
        <v>19</v>
      </c>
      <c r="S12" s="1"/>
      <c r="T12" s="15" t="s">
        <v>19</v>
      </c>
      <c r="U12" s="15" t="s">
        <v>19</v>
      </c>
      <c r="V12" s="15" t="s">
        <v>19</v>
      </c>
      <c r="W12" s="15" t="s">
        <v>19</v>
      </c>
      <c r="X12" s="15" t="s">
        <v>19</v>
      </c>
      <c r="Y12" s="15" t="s">
        <v>19</v>
      </c>
    </row>
    <row r="13" spans="1:25" ht="15.75">
      <c r="A13" s="12">
        <v>1945</v>
      </c>
      <c r="B13" s="14">
        <v>4481384</v>
      </c>
      <c r="C13" s="14">
        <v>22803</v>
      </c>
      <c r="D13" s="14">
        <f t="shared" si="0"/>
        <v>5.088383410125086</v>
      </c>
      <c r="E13" s="11"/>
      <c r="F13" s="15" t="s">
        <v>19</v>
      </c>
      <c r="G13" s="15" t="s">
        <v>19</v>
      </c>
      <c r="H13" s="15" t="s">
        <v>19</v>
      </c>
      <c r="I13" s="15" t="s">
        <v>19</v>
      </c>
      <c r="J13" s="15" t="s">
        <v>19</v>
      </c>
      <c r="K13" s="15" t="s">
        <v>19</v>
      </c>
      <c r="L13" s="15"/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19</v>
      </c>
      <c r="R13" s="15" t="s">
        <v>19</v>
      </c>
      <c r="S13" s="1"/>
      <c r="T13" s="15" t="s">
        <v>19</v>
      </c>
      <c r="U13" s="15" t="s">
        <v>19</v>
      </c>
      <c r="V13" s="15" t="s">
        <v>19</v>
      </c>
      <c r="W13" s="15" t="s">
        <v>19</v>
      </c>
      <c r="X13" s="15" t="s">
        <v>19</v>
      </c>
      <c r="Y13" s="15" t="s">
        <v>19</v>
      </c>
    </row>
    <row r="14" spans="1:25" ht="15.75">
      <c r="A14" s="12">
        <v>1950</v>
      </c>
      <c r="B14" s="14">
        <v>3681627</v>
      </c>
      <c r="C14" s="14">
        <v>21367</v>
      </c>
      <c r="D14" s="14">
        <f t="shared" si="0"/>
        <v>5.803684077718899</v>
      </c>
      <c r="E14" s="11"/>
      <c r="F14" s="15">
        <v>98.3</v>
      </c>
      <c r="G14" s="15">
        <v>1.3</v>
      </c>
      <c r="H14" s="15">
        <v>0.5</v>
      </c>
      <c r="I14" s="15" t="s">
        <v>19</v>
      </c>
      <c r="J14" s="15" t="s">
        <v>19</v>
      </c>
      <c r="K14" s="15" t="s">
        <v>19</v>
      </c>
      <c r="L14" s="15"/>
      <c r="M14" s="15">
        <v>85.3</v>
      </c>
      <c r="N14" s="15">
        <v>7.9</v>
      </c>
      <c r="O14" s="15">
        <v>6.8</v>
      </c>
      <c r="P14" s="15" t="s">
        <v>19</v>
      </c>
      <c r="Q14" s="15" t="s">
        <v>19</v>
      </c>
      <c r="R14" s="15" t="s">
        <v>19</v>
      </c>
      <c r="S14" s="1"/>
      <c r="T14" s="15" t="s">
        <v>19</v>
      </c>
      <c r="U14" s="15" t="s">
        <v>19</v>
      </c>
      <c r="V14" s="15" t="s">
        <v>19</v>
      </c>
      <c r="W14" s="15" t="s">
        <v>19</v>
      </c>
      <c r="X14" s="15" t="s">
        <v>19</v>
      </c>
      <c r="Y14" s="15" t="s">
        <v>19</v>
      </c>
    </row>
    <row r="15" spans="1:25" ht="15.75">
      <c r="A15" s="12">
        <v>1954</v>
      </c>
      <c r="B15" s="14">
        <v>2956900</v>
      </c>
      <c r="C15" s="14">
        <v>20183</v>
      </c>
      <c r="D15" s="14">
        <f t="shared" si="0"/>
        <v>6.825729649294869</v>
      </c>
      <c r="E15" s="11"/>
      <c r="F15" s="15">
        <v>96.8</v>
      </c>
      <c r="G15" s="15">
        <v>2.4</v>
      </c>
      <c r="H15" s="15">
        <v>0.6</v>
      </c>
      <c r="I15" s="15">
        <v>0.2</v>
      </c>
      <c r="J15" s="15" t="s">
        <v>19</v>
      </c>
      <c r="K15" s="15" t="s">
        <v>19</v>
      </c>
      <c r="L15" s="15"/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"/>
      <c r="T15" s="15" t="s">
        <v>19</v>
      </c>
      <c r="U15" s="15" t="s">
        <v>19</v>
      </c>
      <c r="V15" s="15" t="s">
        <v>19</v>
      </c>
      <c r="W15" s="15" t="s">
        <v>19</v>
      </c>
      <c r="X15" s="15" t="s">
        <v>19</v>
      </c>
      <c r="Y15" s="15" t="s">
        <v>19</v>
      </c>
    </row>
    <row r="16" spans="1:25" ht="15.75">
      <c r="A16" s="12">
        <v>1959</v>
      </c>
      <c r="B16" s="14">
        <v>1836785</v>
      </c>
      <c r="C16" s="14">
        <v>16824</v>
      </c>
      <c r="D16" s="14">
        <f t="shared" si="0"/>
        <v>9.159482465285812</v>
      </c>
      <c r="E16" s="11"/>
      <c r="F16" s="15">
        <v>93.3</v>
      </c>
      <c r="G16" s="15">
        <v>4.9</v>
      </c>
      <c r="H16" s="15">
        <v>1.5</v>
      </c>
      <c r="I16" s="15">
        <v>0.3</v>
      </c>
      <c r="J16" s="15">
        <v>0.1</v>
      </c>
      <c r="K16" s="15" t="s">
        <v>19</v>
      </c>
      <c r="L16" s="15"/>
      <c r="M16" s="15">
        <v>62.9</v>
      </c>
      <c r="N16" s="15">
        <v>19.3</v>
      </c>
      <c r="O16" s="15">
        <v>10.6</v>
      </c>
      <c r="P16" s="15">
        <v>7.2</v>
      </c>
      <c r="Q16" s="15" t="s">
        <v>19</v>
      </c>
      <c r="R16" s="15" t="s">
        <v>19</v>
      </c>
      <c r="S16" s="1"/>
      <c r="T16" s="15" t="s">
        <v>19</v>
      </c>
      <c r="U16" s="15" t="s">
        <v>19</v>
      </c>
      <c r="V16" s="15" t="s">
        <v>19</v>
      </c>
      <c r="W16" s="15" t="s">
        <v>19</v>
      </c>
      <c r="X16" s="15" t="s">
        <v>19</v>
      </c>
      <c r="Y16" s="15" t="s">
        <v>19</v>
      </c>
    </row>
    <row r="17" spans="1:25" ht="15.75">
      <c r="A17" s="12">
        <v>1964</v>
      </c>
      <c r="B17" s="14">
        <v>1133912</v>
      </c>
      <c r="C17" s="14">
        <v>14623</v>
      </c>
      <c r="D17" s="14">
        <f t="shared" si="0"/>
        <v>12.896062481039094</v>
      </c>
      <c r="E17" s="11"/>
      <c r="F17" s="15">
        <v>87</v>
      </c>
      <c r="G17" s="15">
        <v>8.9</v>
      </c>
      <c r="H17" s="15">
        <v>3.3</v>
      </c>
      <c r="I17" s="15">
        <v>0.6</v>
      </c>
      <c r="J17" s="15">
        <v>0.2</v>
      </c>
      <c r="K17" s="15" t="s">
        <v>19</v>
      </c>
      <c r="L17" s="15"/>
      <c r="M17" s="15">
        <v>47.2</v>
      </c>
      <c r="N17" s="15">
        <v>25.3</v>
      </c>
      <c r="O17" s="15">
        <v>16.3</v>
      </c>
      <c r="P17" s="15">
        <v>5.9</v>
      </c>
      <c r="Q17" s="15">
        <v>5.3</v>
      </c>
      <c r="R17" s="15" t="s">
        <v>19</v>
      </c>
      <c r="S17" s="1"/>
      <c r="T17" s="15" t="s">
        <v>19</v>
      </c>
      <c r="U17" s="15" t="s">
        <v>19</v>
      </c>
      <c r="V17" s="15" t="s">
        <v>19</v>
      </c>
      <c r="W17" s="15" t="s">
        <v>19</v>
      </c>
      <c r="X17" s="15" t="s">
        <v>19</v>
      </c>
      <c r="Y17" s="15" t="s">
        <v>19</v>
      </c>
    </row>
    <row r="18" spans="1:25" ht="15.75">
      <c r="A18" s="12">
        <v>1969</v>
      </c>
      <c r="B18" s="14">
        <v>568237</v>
      </c>
      <c r="C18" s="14">
        <v>11174</v>
      </c>
      <c r="D18" s="14">
        <f t="shared" si="0"/>
        <v>19.66433020025095</v>
      </c>
      <c r="E18" s="11"/>
      <c r="F18" s="15">
        <v>76.7</v>
      </c>
      <c r="G18" s="15">
        <v>14.8</v>
      </c>
      <c r="H18" s="15">
        <v>6.8</v>
      </c>
      <c r="I18" s="15">
        <v>1.7</v>
      </c>
      <c r="J18" s="15" t="s">
        <v>19</v>
      </c>
      <c r="K18" s="15" t="s">
        <v>19</v>
      </c>
      <c r="L18" s="11"/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19</v>
      </c>
      <c r="S18" s="1"/>
      <c r="T18" s="15" t="s">
        <v>19</v>
      </c>
      <c r="U18" s="15" t="s">
        <v>19</v>
      </c>
      <c r="V18" s="15" t="s">
        <v>19</v>
      </c>
      <c r="W18" s="15" t="s">
        <v>19</v>
      </c>
      <c r="X18" s="15" t="s">
        <v>19</v>
      </c>
      <c r="Y18" s="15" t="s">
        <v>19</v>
      </c>
    </row>
    <row r="19" spans="1:25" ht="15.75">
      <c r="A19" s="12"/>
      <c r="B19" s="14"/>
      <c r="C19" s="14"/>
      <c r="D19" s="14"/>
      <c r="E19" s="11"/>
      <c r="F19" s="15"/>
      <c r="G19" s="15"/>
      <c r="H19" s="15"/>
      <c r="I19" s="15"/>
      <c r="J19" s="15"/>
      <c r="K19" s="15"/>
      <c r="L19" s="11"/>
      <c r="M19" s="11"/>
      <c r="N19" s="11"/>
      <c r="O19" s="11"/>
      <c r="P19" s="11"/>
      <c r="Q19" s="11"/>
      <c r="R19" s="15"/>
      <c r="S19" s="1"/>
      <c r="T19" s="15"/>
      <c r="U19" s="15"/>
      <c r="V19" s="15"/>
      <c r="W19" s="15"/>
      <c r="X19" s="15"/>
      <c r="Y19" s="15"/>
    </row>
    <row r="20" spans="1:25" ht="15.75">
      <c r="A20" s="12">
        <v>1970</v>
      </c>
      <c r="B20" s="14">
        <v>647860</v>
      </c>
      <c r="C20" s="14">
        <v>12000</v>
      </c>
      <c r="D20" s="14">
        <f aca="true" t="shared" si="1" ref="D20:D29">C20/B20*1000</f>
        <v>18.52252029759516</v>
      </c>
      <c r="E20" s="12"/>
      <c r="F20" s="15" t="s">
        <v>19</v>
      </c>
      <c r="G20" s="15" t="s">
        <v>19</v>
      </c>
      <c r="H20" s="15" t="s">
        <v>19</v>
      </c>
      <c r="I20" s="15" t="s">
        <v>19</v>
      </c>
      <c r="J20" s="15" t="s">
        <v>19</v>
      </c>
      <c r="K20" s="15" t="s">
        <v>19</v>
      </c>
      <c r="L20" s="12"/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19</v>
      </c>
      <c r="R20" s="15" t="s">
        <v>19</v>
      </c>
      <c r="S20" s="1"/>
      <c r="T20" s="15" t="s">
        <v>19</v>
      </c>
      <c r="U20" s="15" t="s">
        <v>19</v>
      </c>
      <c r="V20" s="15" t="s">
        <v>19</v>
      </c>
      <c r="W20" s="15" t="s">
        <v>19</v>
      </c>
      <c r="X20" s="15" t="s">
        <v>19</v>
      </c>
      <c r="Y20" s="15" t="s">
        <v>19</v>
      </c>
    </row>
    <row r="21" spans="1:25" ht="15.75">
      <c r="A21" s="12">
        <v>1971</v>
      </c>
      <c r="B21" s="14">
        <v>591870</v>
      </c>
      <c r="C21" s="14">
        <v>11839</v>
      </c>
      <c r="D21" s="14">
        <f t="shared" si="1"/>
        <v>20.002703296331966</v>
      </c>
      <c r="E21" s="12"/>
      <c r="F21" s="15" t="s">
        <v>19</v>
      </c>
      <c r="G21" s="15" t="s">
        <v>19</v>
      </c>
      <c r="H21" s="15" t="s">
        <v>19</v>
      </c>
      <c r="I21" s="15" t="s">
        <v>19</v>
      </c>
      <c r="J21" s="15" t="s">
        <v>19</v>
      </c>
      <c r="K21" s="15" t="s">
        <v>19</v>
      </c>
      <c r="L21" s="12"/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19</v>
      </c>
      <c r="R21" s="15" t="s">
        <v>19</v>
      </c>
      <c r="S21" s="1"/>
      <c r="T21" s="15" t="s">
        <v>19</v>
      </c>
      <c r="U21" s="15" t="s">
        <v>19</v>
      </c>
      <c r="V21" s="15" t="s">
        <v>19</v>
      </c>
      <c r="W21" s="15" t="s">
        <v>19</v>
      </c>
      <c r="X21" s="15" t="s">
        <v>19</v>
      </c>
      <c r="Y21" s="15" t="s">
        <v>19</v>
      </c>
    </row>
    <row r="22" spans="1:25" ht="15.75">
      <c r="A22" s="12">
        <v>1972</v>
      </c>
      <c r="B22" s="14">
        <v>539350</v>
      </c>
      <c r="C22" s="14">
        <v>11700</v>
      </c>
      <c r="D22" s="14">
        <f t="shared" si="1"/>
        <v>21.692778344303328</v>
      </c>
      <c r="E22" s="12"/>
      <c r="F22" s="15" t="s">
        <v>19</v>
      </c>
      <c r="G22" s="15" t="s">
        <v>19</v>
      </c>
      <c r="H22" s="15" t="s">
        <v>19</v>
      </c>
      <c r="I22" s="15" t="s">
        <v>19</v>
      </c>
      <c r="J22" s="15" t="s">
        <v>19</v>
      </c>
      <c r="K22" s="15" t="s">
        <v>19</v>
      </c>
      <c r="L22" s="12"/>
      <c r="M22" s="15" t="s">
        <v>19</v>
      </c>
      <c r="N22" s="15" t="s">
        <v>19</v>
      </c>
      <c r="O22" s="15" t="s">
        <v>19</v>
      </c>
      <c r="P22" s="15" t="s">
        <v>19</v>
      </c>
      <c r="Q22" s="15" t="s">
        <v>19</v>
      </c>
      <c r="R22" s="15" t="s">
        <v>19</v>
      </c>
      <c r="S22" s="1"/>
      <c r="T22" s="15" t="s">
        <v>19</v>
      </c>
      <c r="U22" s="15" t="s">
        <v>19</v>
      </c>
      <c r="V22" s="15" t="s">
        <v>19</v>
      </c>
      <c r="W22" s="15" t="s">
        <v>19</v>
      </c>
      <c r="X22" s="15" t="s">
        <v>19</v>
      </c>
      <c r="Y22" s="15" t="s">
        <v>19</v>
      </c>
    </row>
    <row r="23" spans="1:25" ht="15.75">
      <c r="A23" s="12">
        <v>1973</v>
      </c>
      <c r="B23" s="14">
        <v>497040</v>
      </c>
      <c r="C23" s="14">
        <v>11413</v>
      </c>
      <c r="D23" s="14">
        <f t="shared" si="1"/>
        <v>22.961934653146628</v>
      </c>
      <c r="E23" s="12"/>
      <c r="F23" s="15" t="s">
        <v>19</v>
      </c>
      <c r="G23" s="15" t="s">
        <v>19</v>
      </c>
      <c r="H23" s="15" t="s">
        <v>19</v>
      </c>
      <c r="I23" s="15" t="s">
        <v>19</v>
      </c>
      <c r="J23" s="15" t="s">
        <v>19</v>
      </c>
      <c r="K23" s="15" t="s">
        <v>19</v>
      </c>
      <c r="L23" s="12"/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19</v>
      </c>
      <c r="R23" s="15" t="s">
        <v>19</v>
      </c>
      <c r="S23" s="1"/>
      <c r="T23" s="15" t="s">
        <v>19</v>
      </c>
      <c r="U23" s="15" t="s">
        <v>19</v>
      </c>
      <c r="V23" s="15" t="s">
        <v>19</v>
      </c>
      <c r="W23" s="15" t="s">
        <v>19</v>
      </c>
      <c r="X23" s="15" t="s">
        <v>19</v>
      </c>
      <c r="Y23" s="15" t="s">
        <v>19</v>
      </c>
    </row>
    <row r="24" spans="1:25" ht="15.75">
      <c r="A24" s="12">
        <v>1974</v>
      </c>
      <c r="B24" s="14">
        <v>470240</v>
      </c>
      <c r="C24" s="14">
        <v>11230</v>
      </c>
      <c r="D24" s="14">
        <f t="shared" si="1"/>
        <v>23.881422252466823</v>
      </c>
      <c r="E24" s="12"/>
      <c r="F24" s="15" t="s">
        <v>19</v>
      </c>
      <c r="G24" s="15" t="s">
        <v>19</v>
      </c>
      <c r="H24" s="15" t="s">
        <v>19</v>
      </c>
      <c r="I24" s="15" t="s">
        <v>19</v>
      </c>
      <c r="J24" s="15" t="s">
        <v>19</v>
      </c>
      <c r="K24" s="15" t="s">
        <v>19</v>
      </c>
      <c r="L24" s="12"/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19</v>
      </c>
      <c r="R24" s="15" t="s">
        <v>19</v>
      </c>
      <c r="S24" s="1"/>
      <c r="T24" s="15" t="s">
        <v>19</v>
      </c>
      <c r="U24" s="15" t="s">
        <v>19</v>
      </c>
      <c r="V24" s="15" t="s">
        <v>19</v>
      </c>
      <c r="W24" s="15" t="s">
        <v>19</v>
      </c>
      <c r="X24" s="15" t="s">
        <v>19</v>
      </c>
      <c r="Y24" s="15" t="s">
        <v>19</v>
      </c>
    </row>
    <row r="25" spans="1:25" ht="15.75">
      <c r="A25" s="12">
        <v>1975</v>
      </c>
      <c r="B25" s="14">
        <v>443610</v>
      </c>
      <c r="C25" s="14">
        <v>11139</v>
      </c>
      <c r="D25" s="14">
        <f t="shared" si="1"/>
        <v>25.10989382565767</v>
      </c>
      <c r="E25" s="12"/>
      <c r="F25" s="15" t="s">
        <v>19</v>
      </c>
      <c r="G25" s="15" t="s">
        <v>19</v>
      </c>
      <c r="H25" s="15" t="s">
        <v>19</v>
      </c>
      <c r="I25" s="15" t="s">
        <v>19</v>
      </c>
      <c r="J25" s="15" t="s">
        <v>19</v>
      </c>
      <c r="K25" s="15" t="s">
        <v>19</v>
      </c>
      <c r="L25" s="12"/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19</v>
      </c>
      <c r="R25" s="15" t="s">
        <v>19</v>
      </c>
      <c r="S25" s="1"/>
      <c r="T25" s="15" t="s">
        <v>19</v>
      </c>
      <c r="U25" s="15" t="s">
        <v>19</v>
      </c>
      <c r="V25" s="15" t="s">
        <v>19</v>
      </c>
      <c r="W25" s="15" t="s">
        <v>19</v>
      </c>
      <c r="X25" s="15" t="s">
        <v>19</v>
      </c>
      <c r="Y25" s="15" t="s">
        <v>19</v>
      </c>
    </row>
    <row r="26" spans="1:25" ht="15.75">
      <c r="A26" s="12">
        <v>1976</v>
      </c>
      <c r="B26" s="14">
        <v>416160</v>
      </c>
      <c r="C26" s="14">
        <v>11032</v>
      </c>
      <c r="D26" s="14">
        <f t="shared" si="1"/>
        <v>26.509034986543636</v>
      </c>
      <c r="E26" s="12"/>
      <c r="F26" s="15" t="s">
        <v>19</v>
      </c>
      <c r="G26" s="15" t="s">
        <v>19</v>
      </c>
      <c r="H26" s="15" t="s">
        <v>19</v>
      </c>
      <c r="I26" s="15" t="s">
        <v>19</v>
      </c>
      <c r="J26" s="15" t="s">
        <v>19</v>
      </c>
      <c r="K26" s="15" t="s">
        <v>19</v>
      </c>
      <c r="L26" s="12"/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19</v>
      </c>
      <c r="R26" s="15" t="s">
        <v>19</v>
      </c>
      <c r="S26" s="1"/>
      <c r="T26" s="15" t="s">
        <v>19</v>
      </c>
      <c r="U26" s="15" t="s">
        <v>19</v>
      </c>
      <c r="V26" s="15" t="s">
        <v>19</v>
      </c>
      <c r="W26" s="15" t="s">
        <v>19</v>
      </c>
      <c r="X26" s="15" t="s">
        <v>19</v>
      </c>
      <c r="Y26" s="15" t="s">
        <v>19</v>
      </c>
    </row>
    <row r="27" spans="1:25" ht="15.75">
      <c r="A27" s="12">
        <v>1977</v>
      </c>
      <c r="B27" s="14">
        <v>393510</v>
      </c>
      <c r="C27" s="14">
        <v>10945</v>
      </c>
      <c r="D27" s="14">
        <f t="shared" si="1"/>
        <v>27.813778557088764</v>
      </c>
      <c r="E27" s="12"/>
      <c r="F27" s="15">
        <v>66.9</v>
      </c>
      <c r="G27" s="15">
        <v>17.4</v>
      </c>
      <c r="H27" s="15">
        <v>15.7</v>
      </c>
      <c r="I27" s="15" t="s">
        <v>19</v>
      </c>
      <c r="J27" s="15" t="s">
        <v>19</v>
      </c>
      <c r="K27" s="15" t="s">
        <v>19</v>
      </c>
      <c r="L27" s="12"/>
      <c r="M27" s="15">
        <v>18.2</v>
      </c>
      <c r="N27" s="15">
        <v>24.2</v>
      </c>
      <c r="O27" s="15">
        <v>57.6</v>
      </c>
      <c r="P27" s="15" t="s">
        <v>19</v>
      </c>
      <c r="Q27" s="15" t="s">
        <v>19</v>
      </c>
      <c r="R27" s="15" t="s">
        <v>19</v>
      </c>
      <c r="S27" s="1"/>
      <c r="T27" s="15" t="s">
        <v>19</v>
      </c>
      <c r="U27" s="15" t="s">
        <v>19</v>
      </c>
      <c r="V27" s="15" t="s">
        <v>19</v>
      </c>
      <c r="W27" s="15" t="s">
        <v>19</v>
      </c>
      <c r="X27" s="15" t="s">
        <v>19</v>
      </c>
      <c r="Y27" s="15" t="s">
        <v>19</v>
      </c>
    </row>
    <row r="28" spans="1:25" ht="15.75">
      <c r="A28" s="12">
        <v>1978</v>
      </c>
      <c r="B28" s="14">
        <v>369210</v>
      </c>
      <c r="C28" s="14">
        <v>10083</v>
      </c>
      <c r="D28" s="14">
        <f t="shared" si="1"/>
        <v>27.309661168440726</v>
      </c>
      <c r="E28" s="12"/>
      <c r="F28" s="15">
        <v>64.8</v>
      </c>
      <c r="G28" s="15">
        <v>18.3</v>
      </c>
      <c r="H28" s="15">
        <v>12.6</v>
      </c>
      <c r="I28" s="15">
        <v>4.3</v>
      </c>
      <c r="J28" s="15" t="s">
        <v>19</v>
      </c>
      <c r="K28" s="15" t="s">
        <v>19</v>
      </c>
      <c r="L28" s="12"/>
      <c r="M28" s="15">
        <v>15.9</v>
      </c>
      <c r="N28" s="15">
        <v>24.3</v>
      </c>
      <c r="O28" s="15">
        <v>29.6</v>
      </c>
      <c r="P28" s="15">
        <v>30.2</v>
      </c>
      <c r="Q28" s="15" t="s">
        <v>19</v>
      </c>
      <c r="R28" s="15" t="s">
        <v>19</v>
      </c>
      <c r="S28" s="1"/>
      <c r="T28" s="15" t="s">
        <v>19</v>
      </c>
      <c r="U28" s="15" t="s">
        <v>19</v>
      </c>
      <c r="V28" s="15" t="s">
        <v>19</v>
      </c>
      <c r="W28" s="15" t="s">
        <v>19</v>
      </c>
      <c r="X28" s="15" t="s">
        <v>19</v>
      </c>
      <c r="Y28" s="15" t="s">
        <v>19</v>
      </c>
    </row>
    <row r="29" spans="1:25" ht="15.75">
      <c r="A29" s="12">
        <v>1979</v>
      </c>
      <c r="B29" s="14">
        <v>349470</v>
      </c>
      <c r="C29" s="14">
        <v>10734</v>
      </c>
      <c r="D29" s="14">
        <f t="shared" si="1"/>
        <v>30.715082839728733</v>
      </c>
      <c r="E29" s="12"/>
      <c r="F29" s="15">
        <v>63.1</v>
      </c>
      <c r="G29" s="15">
        <v>18.3</v>
      </c>
      <c r="H29" s="15">
        <v>13.8</v>
      </c>
      <c r="I29" s="15">
        <v>4.8</v>
      </c>
      <c r="J29" s="15" t="s">
        <v>19</v>
      </c>
      <c r="K29" s="15" t="s">
        <v>19</v>
      </c>
      <c r="L29" s="12"/>
      <c r="M29" s="15">
        <v>14.8</v>
      </c>
      <c r="N29" s="15">
        <v>23.3</v>
      </c>
      <c r="O29" s="15">
        <v>30.2</v>
      </c>
      <c r="P29" s="15">
        <v>31.7</v>
      </c>
      <c r="Q29" s="15" t="s">
        <v>19</v>
      </c>
      <c r="R29" s="15" t="s">
        <v>19</v>
      </c>
      <c r="S29" s="1"/>
      <c r="T29" s="15" t="s">
        <v>19</v>
      </c>
      <c r="U29" s="15" t="s">
        <v>19</v>
      </c>
      <c r="V29" s="15" t="s">
        <v>19</v>
      </c>
      <c r="W29" s="15" t="s">
        <v>19</v>
      </c>
      <c r="X29" s="15" t="s">
        <v>19</v>
      </c>
      <c r="Y29" s="15" t="s">
        <v>19</v>
      </c>
    </row>
    <row r="30" spans="1:25" ht="15.75">
      <c r="A30" s="12"/>
      <c r="B30" s="14"/>
      <c r="C30" s="14"/>
      <c r="D30" s="14"/>
      <c r="E30" s="12"/>
      <c r="F30" s="15"/>
      <c r="G30" s="15"/>
      <c r="H30" s="15"/>
      <c r="I30" s="15"/>
      <c r="J30" s="15"/>
      <c r="K30" s="15"/>
      <c r="L30" s="12"/>
      <c r="M30" s="15"/>
      <c r="N30" s="15"/>
      <c r="O30" s="15"/>
      <c r="P30" s="15"/>
      <c r="Q30" s="15"/>
      <c r="R30" s="15"/>
      <c r="S30" s="1"/>
      <c r="T30" s="15"/>
      <c r="U30" s="15"/>
      <c r="V30" s="15"/>
      <c r="W30" s="15"/>
      <c r="X30" s="15"/>
      <c r="Y30" s="15"/>
    </row>
    <row r="31" spans="1:25" ht="15.75">
      <c r="A31" s="12">
        <v>1980</v>
      </c>
      <c r="B31" s="14">
        <v>334180</v>
      </c>
      <c r="C31" s="14">
        <v>10799</v>
      </c>
      <c r="D31" s="14">
        <f aca="true" t="shared" si="2" ref="D31:D40">C31/B31*1000</f>
        <v>32.31492010293854</v>
      </c>
      <c r="E31" s="12"/>
      <c r="F31" s="15">
        <v>60.8</v>
      </c>
      <c r="G31" s="15">
        <v>18.9</v>
      </c>
      <c r="H31" s="15">
        <v>14.9</v>
      </c>
      <c r="I31" s="15">
        <v>5.4</v>
      </c>
      <c r="J31" s="15" t="s">
        <v>19</v>
      </c>
      <c r="K31" s="15" t="s">
        <v>19</v>
      </c>
      <c r="L31" s="12"/>
      <c r="M31" s="15">
        <v>13.5</v>
      </c>
      <c r="N31" s="15">
        <v>22.9</v>
      </c>
      <c r="O31" s="15">
        <v>30.4</v>
      </c>
      <c r="P31" s="15">
        <v>33.2</v>
      </c>
      <c r="Q31" s="15" t="s">
        <v>19</v>
      </c>
      <c r="R31" s="15" t="s">
        <v>19</v>
      </c>
      <c r="S31" s="1"/>
      <c r="T31" s="15" t="s">
        <v>19</v>
      </c>
      <c r="U31" s="15" t="s">
        <v>19</v>
      </c>
      <c r="V31" s="15" t="s">
        <v>19</v>
      </c>
      <c r="W31" s="15" t="s">
        <v>19</v>
      </c>
      <c r="X31" s="15" t="s">
        <v>19</v>
      </c>
      <c r="Y31" s="15" t="s">
        <v>19</v>
      </c>
    </row>
    <row r="32" spans="1:25" ht="15.75">
      <c r="A32" s="12">
        <v>1981</v>
      </c>
      <c r="B32" s="14">
        <v>320160</v>
      </c>
      <c r="C32" s="14">
        <v>10898</v>
      </c>
      <c r="D32" s="14">
        <f t="shared" si="2"/>
        <v>34.0392303848076</v>
      </c>
      <c r="E32" s="12"/>
      <c r="F32" s="15">
        <v>58.5</v>
      </c>
      <c r="G32" s="15">
        <v>19.6</v>
      </c>
      <c r="H32" s="15">
        <v>16.2</v>
      </c>
      <c r="I32" s="15">
        <v>5.7</v>
      </c>
      <c r="J32" s="15" t="s">
        <v>19</v>
      </c>
      <c r="K32" s="15" t="s">
        <v>19</v>
      </c>
      <c r="L32" s="12"/>
      <c r="M32" s="15">
        <v>12.5</v>
      </c>
      <c r="N32" s="15">
        <v>22.6</v>
      </c>
      <c r="O32" s="15">
        <v>31.3</v>
      </c>
      <c r="P32" s="15">
        <v>33.6</v>
      </c>
      <c r="Q32" s="15" t="s">
        <v>19</v>
      </c>
      <c r="R32" s="15" t="s">
        <v>19</v>
      </c>
      <c r="S32" s="1"/>
      <c r="T32" s="15" t="s">
        <v>19</v>
      </c>
      <c r="U32" s="15" t="s">
        <v>19</v>
      </c>
      <c r="V32" s="15" t="s">
        <v>19</v>
      </c>
      <c r="W32" s="15" t="s">
        <v>19</v>
      </c>
      <c r="X32" s="15" t="s">
        <v>19</v>
      </c>
      <c r="Y32" s="15" t="s">
        <v>19</v>
      </c>
    </row>
    <row r="33" spans="1:25" ht="15.75">
      <c r="A33" s="12">
        <v>1982</v>
      </c>
      <c r="B33" s="14">
        <v>307920</v>
      </c>
      <c r="C33" s="14">
        <v>11011</v>
      </c>
      <c r="D33" s="14">
        <f t="shared" si="2"/>
        <v>35.75928812678618</v>
      </c>
      <c r="E33" s="12"/>
      <c r="F33" s="15">
        <v>56.5</v>
      </c>
      <c r="G33" s="15">
        <v>20.2</v>
      </c>
      <c r="H33" s="15">
        <v>17.2</v>
      </c>
      <c r="I33" s="15">
        <v>6.1</v>
      </c>
      <c r="J33" s="15" t="s">
        <v>19</v>
      </c>
      <c r="K33" s="15" t="s">
        <v>19</v>
      </c>
      <c r="L33" s="12"/>
      <c r="M33" s="15">
        <v>11.6</v>
      </c>
      <c r="N33" s="15">
        <v>22.2</v>
      </c>
      <c r="O33" s="15">
        <v>31.9</v>
      </c>
      <c r="P33" s="15">
        <v>34.3</v>
      </c>
      <c r="Q33" s="15" t="s">
        <v>19</v>
      </c>
      <c r="R33" s="15" t="s">
        <v>19</v>
      </c>
      <c r="S33" s="1"/>
      <c r="T33" s="15" t="s">
        <v>19</v>
      </c>
      <c r="U33" s="15" t="s">
        <v>19</v>
      </c>
      <c r="V33" s="15" t="s">
        <v>19</v>
      </c>
      <c r="W33" s="15" t="s">
        <v>19</v>
      </c>
      <c r="X33" s="15" t="s">
        <v>19</v>
      </c>
      <c r="Y33" s="15" t="s">
        <v>19</v>
      </c>
    </row>
    <row r="34" spans="1:25" ht="15.75">
      <c r="A34" s="12">
        <v>1983</v>
      </c>
      <c r="B34" s="14">
        <v>297740</v>
      </c>
      <c r="C34" s="14">
        <v>11059</v>
      </c>
      <c r="D34" s="14">
        <f t="shared" si="2"/>
        <v>37.143145025861486</v>
      </c>
      <c r="E34" s="12"/>
      <c r="F34" s="15">
        <v>54.2</v>
      </c>
      <c r="G34" s="15">
        <v>20.9</v>
      </c>
      <c r="H34" s="15">
        <v>18.4</v>
      </c>
      <c r="I34" s="15">
        <v>6.5</v>
      </c>
      <c r="J34" s="15" t="s">
        <v>19</v>
      </c>
      <c r="K34" s="15" t="s">
        <v>19</v>
      </c>
      <c r="L34" s="12"/>
      <c r="M34" s="15">
        <v>10.6</v>
      </c>
      <c r="N34" s="15">
        <v>21.7</v>
      </c>
      <c r="O34" s="15">
        <v>32.8</v>
      </c>
      <c r="P34" s="15">
        <v>34.9</v>
      </c>
      <c r="Q34" s="15" t="s">
        <v>19</v>
      </c>
      <c r="R34" s="15" t="s">
        <v>19</v>
      </c>
      <c r="S34" s="1"/>
      <c r="T34" s="15" t="s">
        <v>19</v>
      </c>
      <c r="U34" s="15" t="s">
        <v>19</v>
      </c>
      <c r="V34" s="15" t="s">
        <v>19</v>
      </c>
      <c r="W34" s="15" t="s">
        <v>19</v>
      </c>
      <c r="X34" s="15" t="s">
        <v>19</v>
      </c>
      <c r="Y34" s="15" t="s">
        <v>19</v>
      </c>
    </row>
    <row r="35" spans="1:25" ht="15.75">
      <c r="A35" s="12">
        <v>1984</v>
      </c>
      <c r="B35" s="14">
        <v>282430</v>
      </c>
      <c r="C35" s="14">
        <v>10793</v>
      </c>
      <c r="D35" s="14">
        <f t="shared" si="2"/>
        <v>38.21477888326311</v>
      </c>
      <c r="E35" s="12"/>
      <c r="F35" s="15">
        <v>52.2</v>
      </c>
      <c r="G35" s="15">
        <v>21.6</v>
      </c>
      <c r="H35" s="15">
        <v>19.3</v>
      </c>
      <c r="I35" s="15">
        <v>6.9</v>
      </c>
      <c r="J35" s="15" t="s">
        <v>19</v>
      </c>
      <c r="K35" s="15" t="s">
        <v>19</v>
      </c>
      <c r="L35" s="12"/>
      <c r="M35" s="15">
        <v>10.5</v>
      </c>
      <c r="N35" s="15">
        <v>21.7</v>
      </c>
      <c r="O35" s="15">
        <v>32.7</v>
      </c>
      <c r="P35" s="15">
        <v>35.1</v>
      </c>
      <c r="Q35" s="15" t="s">
        <v>19</v>
      </c>
      <c r="R35" s="15" t="s">
        <v>19</v>
      </c>
      <c r="S35" s="1"/>
      <c r="T35" s="15" t="s">
        <v>19</v>
      </c>
      <c r="U35" s="15" t="s">
        <v>19</v>
      </c>
      <c r="V35" s="15" t="s">
        <v>19</v>
      </c>
      <c r="W35" s="15" t="s">
        <v>19</v>
      </c>
      <c r="X35" s="15" t="s">
        <v>19</v>
      </c>
      <c r="Y35" s="15" t="s">
        <v>19</v>
      </c>
    </row>
    <row r="36" spans="1:25" ht="15.75">
      <c r="A36" s="12">
        <v>1985</v>
      </c>
      <c r="B36" s="14">
        <v>269050</v>
      </c>
      <c r="C36" s="14">
        <v>10981</v>
      </c>
      <c r="D36" s="14">
        <f t="shared" si="2"/>
        <v>40.8139750975655</v>
      </c>
      <c r="E36" s="12"/>
      <c r="F36" s="15">
        <v>50.5</v>
      </c>
      <c r="G36" s="15">
        <v>21.5</v>
      </c>
      <c r="H36" s="15">
        <v>20.5</v>
      </c>
      <c r="I36" s="15">
        <v>7.5</v>
      </c>
      <c r="J36" s="15" t="s">
        <v>19</v>
      </c>
      <c r="K36" s="15" t="s">
        <v>19</v>
      </c>
      <c r="L36" s="12"/>
      <c r="M36" s="15">
        <v>10.1</v>
      </c>
      <c r="N36" s="15">
        <v>20.5</v>
      </c>
      <c r="O36" s="15">
        <v>33.1</v>
      </c>
      <c r="P36" s="15">
        <v>36.3</v>
      </c>
      <c r="Q36" s="15" t="s">
        <v>19</v>
      </c>
      <c r="R36" s="15" t="s">
        <v>19</v>
      </c>
      <c r="S36" s="1"/>
      <c r="T36" s="15" t="s">
        <v>19</v>
      </c>
      <c r="U36" s="15" t="s">
        <v>19</v>
      </c>
      <c r="V36" s="15" t="s">
        <v>19</v>
      </c>
      <c r="W36" s="15" t="s">
        <v>19</v>
      </c>
      <c r="X36" s="15" t="s">
        <v>19</v>
      </c>
      <c r="Y36" s="15" t="s">
        <v>19</v>
      </c>
    </row>
    <row r="37" spans="1:25" ht="15.75">
      <c r="A37" s="12">
        <v>1986</v>
      </c>
      <c r="B37" s="14">
        <v>249190</v>
      </c>
      <c r="C37" s="14">
        <v>10773</v>
      </c>
      <c r="D37" s="14">
        <f t="shared" si="2"/>
        <v>43.23207191299811</v>
      </c>
      <c r="E37" s="12"/>
      <c r="F37" s="15">
        <v>48.6</v>
      </c>
      <c r="G37" s="15">
        <v>21.5</v>
      </c>
      <c r="H37" s="15">
        <v>22</v>
      </c>
      <c r="I37" s="15">
        <v>7.9</v>
      </c>
      <c r="J37" s="15" t="s">
        <v>19</v>
      </c>
      <c r="K37" s="15" t="s">
        <v>19</v>
      </c>
      <c r="L37" s="12"/>
      <c r="M37" s="15">
        <v>9.1</v>
      </c>
      <c r="N37" s="15">
        <v>19.4</v>
      </c>
      <c r="O37" s="15">
        <v>33.9</v>
      </c>
      <c r="P37" s="15">
        <v>37.6</v>
      </c>
      <c r="Q37" s="15" t="s">
        <v>19</v>
      </c>
      <c r="R37" s="15" t="s">
        <v>19</v>
      </c>
      <c r="S37" s="1"/>
      <c r="T37" s="15" t="s">
        <v>19</v>
      </c>
      <c r="U37" s="15" t="s">
        <v>19</v>
      </c>
      <c r="V37" s="15" t="s">
        <v>19</v>
      </c>
      <c r="W37" s="15" t="s">
        <v>19</v>
      </c>
      <c r="X37" s="15" t="s">
        <v>19</v>
      </c>
      <c r="Y37" s="15" t="s">
        <v>19</v>
      </c>
    </row>
    <row r="38" spans="1:25" ht="15.75">
      <c r="A38" s="12">
        <v>1987</v>
      </c>
      <c r="B38" s="14">
        <v>227880</v>
      </c>
      <c r="C38" s="14">
        <v>10327</v>
      </c>
      <c r="D38" s="14">
        <f t="shared" si="2"/>
        <v>45.31771107600491</v>
      </c>
      <c r="E38" s="12"/>
      <c r="F38" s="15">
        <v>46</v>
      </c>
      <c r="G38" s="15">
        <v>22.4</v>
      </c>
      <c r="H38" s="15">
        <v>22.8</v>
      </c>
      <c r="I38" s="15">
        <v>8.8</v>
      </c>
      <c r="J38" s="15" t="s">
        <v>19</v>
      </c>
      <c r="K38" s="15" t="s">
        <v>19</v>
      </c>
      <c r="L38" s="12"/>
      <c r="M38" s="15">
        <v>8.3</v>
      </c>
      <c r="N38" s="15">
        <v>19.2</v>
      </c>
      <c r="O38" s="15">
        <v>33</v>
      </c>
      <c r="P38" s="15">
        <v>39.5</v>
      </c>
      <c r="Q38" s="15" t="s">
        <v>19</v>
      </c>
      <c r="R38" s="15" t="s">
        <v>19</v>
      </c>
      <c r="S38" s="1"/>
      <c r="T38" s="15" t="s">
        <v>19</v>
      </c>
      <c r="U38" s="15" t="s">
        <v>19</v>
      </c>
      <c r="V38" s="15" t="s">
        <v>19</v>
      </c>
      <c r="W38" s="15" t="s">
        <v>19</v>
      </c>
      <c r="X38" s="15" t="s">
        <v>19</v>
      </c>
      <c r="Y38" s="15" t="s">
        <v>19</v>
      </c>
    </row>
    <row r="39" spans="1:25" ht="15.75">
      <c r="A39" s="12">
        <v>1988</v>
      </c>
      <c r="B39" s="14">
        <v>216130</v>
      </c>
      <c r="C39" s="14">
        <v>10224</v>
      </c>
      <c r="D39" s="14">
        <f t="shared" si="2"/>
        <v>47.304862814047105</v>
      </c>
      <c r="E39" s="12"/>
      <c r="F39" s="15">
        <v>44.2</v>
      </c>
      <c r="G39" s="15">
        <v>23</v>
      </c>
      <c r="H39" s="15">
        <v>23.4</v>
      </c>
      <c r="I39" s="15">
        <v>9.4</v>
      </c>
      <c r="J39" s="15" t="s">
        <v>19</v>
      </c>
      <c r="K39" s="15" t="s">
        <v>19</v>
      </c>
      <c r="L39" s="12"/>
      <c r="M39" s="15">
        <v>7.8</v>
      </c>
      <c r="N39" s="15">
        <v>18.6</v>
      </c>
      <c r="O39" s="15">
        <v>32.4</v>
      </c>
      <c r="P39" s="15">
        <v>41.2</v>
      </c>
      <c r="Q39" s="15" t="s">
        <v>19</v>
      </c>
      <c r="R39" s="15" t="s">
        <v>19</v>
      </c>
      <c r="S39" s="1"/>
      <c r="T39" s="15" t="s">
        <v>19</v>
      </c>
      <c r="U39" s="15" t="s">
        <v>19</v>
      </c>
      <c r="V39" s="15" t="s">
        <v>19</v>
      </c>
      <c r="W39" s="15" t="s">
        <v>19</v>
      </c>
      <c r="X39" s="15" t="s">
        <v>19</v>
      </c>
      <c r="Y39" s="15" t="s">
        <v>19</v>
      </c>
    </row>
    <row r="40" spans="1:25" ht="15.75">
      <c r="A40" s="12">
        <v>1989</v>
      </c>
      <c r="B40" s="14">
        <v>202890</v>
      </c>
      <c r="C40" s="14">
        <v>10046</v>
      </c>
      <c r="D40" s="14">
        <f t="shared" si="2"/>
        <v>49.51451525457144</v>
      </c>
      <c r="E40" s="12"/>
      <c r="F40" s="15">
        <v>42.2</v>
      </c>
      <c r="G40" s="15">
        <v>23.1</v>
      </c>
      <c r="H40" s="15">
        <v>24.4</v>
      </c>
      <c r="I40" s="15">
        <v>10.3</v>
      </c>
      <c r="J40" s="15" t="s">
        <v>19</v>
      </c>
      <c r="K40" s="15" t="s">
        <v>19</v>
      </c>
      <c r="L40" s="12"/>
      <c r="M40" s="15">
        <v>7.2</v>
      </c>
      <c r="N40" s="15">
        <v>17.9</v>
      </c>
      <c r="O40" s="15">
        <v>32.1</v>
      </c>
      <c r="P40" s="15">
        <v>42.8</v>
      </c>
      <c r="Q40" s="15" t="s">
        <v>19</v>
      </c>
      <c r="R40" s="15" t="s">
        <v>19</v>
      </c>
      <c r="S40" s="1"/>
      <c r="T40" s="15" t="s">
        <v>19</v>
      </c>
      <c r="U40" s="15" t="s">
        <v>19</v>
      </c>
      <c r="V40" s="15" t="s">
        <v>19</v>
      </c>
      <c r="W40" s="15" t="s">
        <v>19</v>
      </c>
      <c r="X40" s="15" t="s">
        <v>19</v>
      </c>
      <c r="Y40" s="15" t="s">
        <v>19</v>
      </c>
    </row>
    <row r="41" spans="1:24" ht="15.75">
      <c r="A41" s="12"/>
      <c r="B41" s="14"/>
      <c r="C41" s="14"/>
      <c r="D41" s="14"/>
      <c r="E41" s="12"/>
      <c r="F41" s="15"/>
      <c r="G41" s="15"/>
      <c r="H41" s="15"/>
      <c r="I41" s="15"/>
      <c r="J41" s="15"/>
      <c r="K41" s="15"/>
      <c r="L41" s="12"/>
      <c r="M41" s="15"/>
      <c r="N41" s="15"/>
      <c r="O41" s="15"/>
      <c r="P41" s="15"/>
      <c r="Q41" s="15"/>
      <c r="R41" s="15"/>
      <c r="S41" s="1"/>
      <c r="T41" s="1"/>
      <c r="U41" s="1"/>
      <c r="V41" s="3"/>
      <c r="W41" s="3"/>
      <c r="X41" s="3"/>
    </row>
    <row r="42" spans="1:25" ht="15.75">
      <c r="A42" s="12">
        <v>1990</v>
      </c>
      <c r="B42" s="14">
        <v>192660</v>
      </c>
      <c r="C42" s="14">
        <v>9993</v>
      </c>
      <c r="D42" s="14">
        <f>C42/B42*1000</f>
        <v>51.86857676736219</v>
      </c>
      <c r="E42" s="12"/>
      <c r="F42" s="15">
        <v>40.9</v>
      </c>
      <c r="G42" s="15">
        <v>23.3</v>
      </c>
      <c r="H42" s="15">
        <v>24.8</v>
      </c>
      <c r="I42" s="15">
        <v>11</v>
      </c>
      <c r="J42" s="15" t="s">
        <v>19</v>
      </c>
      <c r="K42" s="15" t="s">
        <v>19</v>
      </c>
      <c r="L42" s="12"/>
      <c r="M42" s="15">
        <v>6.9</v>
      </c>
      <c r="N42" s="15">
        <v>17.3</v>
      </c>
      <c r="O42" s="15">
        <v>31.5</v>
      </c>
      <c r="P42" s="15">
        <v>44.3</v>
      </c>
      <c r="Q42" s="15" t="s">
        <v>19</v>
      </c>
      <c r="R42" s="15" t="s">
        <v>19</v>
      </c>
      <c r="S42" s="1"/>
      <c r="T42" s="15" t="s">
        <v>19</v>
      </c>
      <c r="U42" s="15" t="s">
        <v>19</v>
      </c>
      <c r="V42" s="15" t="s">
        <v>19</v>
      </c>
      <c r="W42" s="15" t="s">
        <v>19</v>
      </c>
      <c r="X42" s="15" t="s">
        <v>19</v>
      </c>
      <c r="Y42" s="15" t="s">
        <v>19</v>
      </c>
    </row>
    <row r="43" spans="1:25" ht="15.75">
      <c r="A43" s="12">
        <v>1991</v>
      </c>
      <c r="B43" s="14">
        <v>180640</v>
      </c>
      <c r="C43" s="14">
        <v>9826</v>
      </c>
      <c r="D43" s="14">
        <f>C43/B43*1000</f>
        <v>54.395482728077944</v>
      </c>
      <c r="E43" s="12"/>
      <c r="F43" s="15">
        <v>39.8</v>
      </c>
      <c r="G43" s="15">
        <v>22.8</v>
      </c>
      <c r="H43" s="15">
        <v>25.9</v>
      </c>
      <c r="I43" s="15">
        <v>11.5</v>
      </c>
      <c r="J43" s="15" t="s">
        <v>19</v>
      </c>
      <c r="K43" s="15" t="s">
        <v>19</v>
      </c>
      <c r="L43" s="12"/>
      <c r="M43" s="15">
        <v>6.3</v>
      </c>
      <c r="N43" s="15">
        <v>16.6</v>
      </c>
      <c r="O43" s="15">
        <v>31.7</v>
      </c>
      <c r="P43" s="15">
        <v>45.4</v>
      </c>
      <c r="Q43" s="15" t="s">
        <v>19</v>
      </c>
      <c r="R43" s="15" t="s">
        <v>19</v>
      </c>
      <c r="S43" s="1"/>
      <c r="T43" s="15" t="s">
        <v>19</v>
      </c>
      <c r="U43" s="15" t="s">
        <v>19</v>
      </c>
      <c r="V43" s="15" t="s">
        <v>19</v>
      </c>
      <c r="W43" s="15" t="s">
        <v>19</v>
      </c>
      <c r="X43" s="15" t="s">
        <v>19</v>
      </c>
      <c r="Y43" s="15" t="s">
        <v>19</v>
      </c>
    </row>
    <row r="44" spans="1:25" ht="15.75">
      <c r="A44" s="12">
        <v>1992</v>
      </c>
      <c r="B44" s="14">
        <v>170500</v>
      </c>
      <c r="C44" s="14">
        <v>9688</v>
      </c>
      <c r="D44" s="14">
        <f>C44/B44*1000</f>
        <v>56.821114369501466</v>
      </c>
      <c r="E44" s="12"/>
      <c r="F44" s="15">
        <v>38.9</v>
      </c>
      <c r="G44" s="15">
        <v>22.1</v>
      </c>
      <c r="H44" s="15">
        <v>26</v>
      </c>
      <c r="I44" s="15">
        <v>13</v>
      </c>
      <c r="J44" s="15" t="s">
        <v>19</v>
      </c>
      <c r="K44" s="15" t="s">
        <v>19</v>
      </c>
      <c r="L44" s="12"/>
      <c r="M44" s="15">
        <v>5.5</v>
      </c>
      <c r="N44" s="15">
        <v>15.2</v>
      </c>
      <c r="O44" s="15">
        <v>30</v>
      </c>
      <c r="P44" s="15">
        <v>49.3</v>
      </c>
      <c r="Q44" s="15" t="s">
        <v>19</v>
      </c>
      <c r="R44" s="15" t="s">
        <v>19</v>
      </c>
      <c r="S44" s="1"/>
      <c r="T44" s="15" t="s">
        <v>19</v>
      </c>
      <c r="U44" s="15" t="s">
        <v>19</v>
      </c>
      <c r="V44" s="15" t="s">
        <v>19</v>
      </c>
      <c r="W44" s="15" t="s">
        <v>19</v>
      </c>
      <c r="X44" s="15" t="s">
        <v>19</v>
      </c>
      <c r="Y44" s="15" t="s">
        <v>19</v>
      </c>
    </row>
    <row r="45" spans="1:25" ht="15.75">
      <c r="A45" s="12">
        <v>1993</v>
      </c>
      <c r="B45" s="14">
        <v>157150</v>
      </c>
      <c r="C45" s="14">
        <v>9581</v>
      </c>
      <c r="D45" s="14">
        <f>C45/B45*1000</f>
        <v>60.967228762328986</v>
      </c>
      <c r="E45" s="12"/>
      <c r="F45" s="15">
        <v>37.3</v>
      </c>
      <c r="G45" s="15">
        <v>22.2</v>
      </c>
      <c r="H45" s="15">
        <v>26.8</v>
      </c>
      <c r="I45" s="15">
        <v>9.3</v>
      </c>
      <c r="J45" s="15">
        <v>4.39519852262235</v>
      </c>
      <c r="K45" s="15" t="s">
        <v>19</v>
      </c>
      <c r="L45" s="12"/>
      <c r="M45" s="15">
        <v>5</v>
      </c>
      <c r="N45" s="15">
        <v>14.8</v>
      </c>
      <c r="O45" s="15">
        <v>29.2</v>
      </c>
      <c r="P45" s="15">
        <v>19.2</v>
      </c>
      <c r="Q45" s="15">
        <v>31.8</v>
      </c>
      <c r="R45" s="15" t="s">
        <v>19</v>
      </c>
      <c r="S45" s="1"/>
      <c r="T45" s="20">
        <v>4.1</v>
      </c>
      <c r="U45" s="20">
        <v>13.1</v>
      </c>
      <c r="V45" s="20">
        <v>27.6</v>
      </c>
      <c r="W45" s="20">
        <v>18.9</v>
      </c>
      <c r="X45" s="20">
        <v>36.3</v>
      </c>
      <c r="Y45" s="21" t="s">
        <v>19</v>
      </c>
    </row>
    <row r="46" spans="1:25" ht="15.75">
      <c r="A46" s="12">
        <v>1994</v>
      </c>
      <c r="B46" s="14">
        <v>148140</v>
      </c>
      <c r="C46" s="14">
        <v>9500</v>
      </c>
      <c r="D46" s="14">
        <f>C46/B46*1000</f>
        <v>64.12852706898879</v>
      </c>
      <c r="E46" s="12"/>
      <c r="F46" s="15">
        <v>36.1</v>
      </c>
      <c r="G46" s="15">
        <v>22.0324164368821</v>
      </c>
      <c r="H46" s="15">
        <v>27.4</v>
      </c>
      <c r="I46" s="15">
        <v>9.8</v>
      </c>
      <c r="J46" s="15">
        <v>4.7</v>
      </c>
      <c r="K46" s="15" t="s">
        <v>19</v>
      </c>
      <c r="L46" s="12"/>
      <c r="M46" s="15">
        <v>4.6</v>
      </c>
      <c r="N46" s="15">
        <v>14</v>
      </c>
      <c r="O46" s="12">
        <v>28.7</v>
      </c>
      <c r="P46" s="15">
        <v>19.3</v>
      </c>
      <c r="Q46" s="15">
        <v>33.4</v>
      </c>
      <c r="R46" s="15" t="s">
        <v>19</v>
      </c>
      <c r="S46" s="1"/>
      <c r="T46" s="20">
        <v>3.4</v>
      </c>
      <c r="U46" s="20">
        <v>12</v>
      </c>
      <c r="V46" s="20">
        <v>26</v>
      </c>
      <c r="W46" s="20">
        <v>19.2</v>
      </c>
      <c r="X46" s="20">
        <v>39.4</v>
      </c>
      <c r="Y46" s="21" t="s">
        <v>19</v>
      </c>
    </row>
    <row r="47" spans="1:25" ht="15.75">
      <c r="A47" s="12">
        <v>1995</v>
      </c>
      <c r="B47" s="14">
        <v>139670</v>
      </c>
      <c r="C47" s="14">
        <v>9466</v>
      </c>
      <c r="D47" s="14">
        <v>69</v>
      </c>
      <c r="E47" s="12"/>
      <c r="F47" s="15">
        <v>34.5</v>
      </c>
      <c r="G47" s="15">
        <v>22.2</v>
      </c>
      <c r="H47" s="15">
        <v>28.1</v>
      </c>
      <c r="I47" s="15">
        <v>10.2</v>
      </c>
      <c r="J47" s="15">
        <v>4.99678777928475</v>
      </c>
      <c r="K47" s="15" t="s">
        <v>19</v>
      </c>
      <c r="L47" s="12"/>
      <c r="M47" s="15">
        <v>4</v>
      </c>
      <c r="N47" s="15">
        <v>13</v>
      </c>
      <c r="O47" s="15">
        <v>28</v>
      </c>
      <c r="P47" s="15">
        <v>20</v>
      </c>
      <c r="Q47" s="15">
        <v>35</v>
      </c>
      <c r="R47" s="15" t="s">
        <v>19</v>
      </c>
      <c r="S47" s="1"/>
      <c r="T47" s="20">
        <v>3.1</v>
      </c>
      <c r="U47" s="20">
        <v>11.3</v>
      </c>
      <c r="V47" s="20">
        <v>26.1</v>
      </c>
      <c r="W47" s="20">
        <v>19.8</v>
      </c>
      <c r="X47" s="20">
        <v>39.7</v>
      </c>
      <c r="Y47" s="21" t="s">
        <v>19</v>
      </c>
    </row>
    <row r="48" spans="1:25" ht="15.75">
      <c r="A48" s="12">
        <v>1996</v>
      </c>
      <c r="B48" s="14">
        <v>130980</v>
      </c>
      <c r="C48" s="14">
        <v>9372</v>
      </c>
      <c r="D48" s="14">
        <f>C48/B48*1000</f>
        <v>71.55290884104444</v>
      </c>
      <c r="E48" s="12"/>
      <c r="F48" s="15">
        <v>32.9</v>
      </c>
      <c r="G48" s="15">
        <v>22.3</v>
      </c>
      <c r="H48" s="15">
        <v>28.7</v>
      </c>
      <c r="I48" s="15">
        <v>10.8</v>
      </c>
      <c r="J48" s="15">
        <v>5.4</v>
      </c>
      <c r="K48" s="15" t="s">
        <v>19</v>
      </c>
      <c r="L48" s="12"/>
      <c r="M48" s="15">
        <v>4</v>
      </c>
      <c r="N48" s="15">
        <v>12</v>
      </c>
      <c r="O48" s="15">
        <v>27</v>
      </c>
      <c r="P48" s="15">
        <v>20</v>
      </c>
      <c r="Q48" s="15">
        <v>37</v>
      </c>
      <c r="R48" s="15" t="s">
        <v>19</v>
      </c>
      <c r="S48" s="1"/>
      <c r="T48" s="20">
        <v>2.7</v>
      </c>
      <c r="U48" s="20">
        <v>10.2</v>
      </c>
      <c r="V48" s="20">
        <v>24.8</v>
      </c>
      <c r="W48" s="20">
        <v>20</v>
      </c>
      <c r="X48" s="20">
        <v>42.3</v>
      </c>
      <c r="Y48" s="21" t="s">
        <v>19</v>
      </c>
    </row>
    <row r="49" spans="1:25" ht="15.75">
      <c r="A49" s="12">
        <v>1997</v>
      </c>
      <c r="B49" s="14">
        <v>123700</v>
      </c>
      <c r="C49" s="14">
        <v>9252</v>
      </c>
      <c r="D49" s="14">
        <f>C49/B49*1000</f>
        <v>74.79385610347614</v>
      </c>
      <c r="E49" s="12"/>
      <c r="F49" s="15">
        <v>31.6</v>
      </c>
      <c r="G49" s="15">
        <v>22.1</v>
      </c>
      <c r="H49" s="15">
        <v>29</v>
      </c>
      <c r="I49" s="15">
        <v>11.4</v>
      </c>
      <c r="J49" s="15">
        <v>4.1</v>
      </c>
      <c r="K49" s="15">
        <v>2</v>
      </c>
      <c r="L49" s="12"/>
      <c r="M49" s="15">
        <v>3.5</v>
      </c>
      <c r="N49" s="15">
        <v>11.5</v>
      </c>
      <c r="O49" s="15">
        <v>26</v>
      </c>
      <c r="P49" s="15">
        <v>20</v>
      </c>
      <c r="Q49" s="15">
        <v>14.6</v>
      </c>
      <c r="R49" s="15">
        <v>24.4</v>
      </c>
      <c r="S49" s="1"/>
      <c r="T49" s="20">
        <v>2.4</v>
      </c>
      <c r="U49" s="20">
        <v>9.5</v>
      </c>
      <c r="V49" s="20">
        <v>23.4</v>
      </c>
      <c r="W49" s="20">
        <v>20</v>
      </c>
      <c r="X49" s="20">
        <v>44.7</v>
      </c>
      <c r="Y49" s="21" t="s">
        <v>19</v>
      </c>
    </row>
    <row r="50" spans="1:25" ht="15.75">
      <c r="A50" s="12" t="s">
        <v>20</v>
      </c>
      <c r="B50" s="14">
        <v>117180</v>
      </c>
      <c r="C50" s="14">
        <v>9154</v>
      </c>
      <c r="D50" s="14">
        <f>C50/B50*1000</f>
        <v>78.11913295784264</v>
      </c>
      <c r="E50" s="12"/>
      <c r="F50" s="15">
        <f>36200/117180*100</f>
        <v>30.892643795869603</v>
      </c>
      <c r="G50" s="15">
        <f>25485/117180*100</f>
        <v>21.74859190988223</v>
      </c>
      <c r="H50" s="15">
        <f>34017/117180*100</f>
        <v>29.029697900665642</v>
      </c>
      <c r="I50" s="15">
        <f>13908/117180*100</f>
        <v>11.868919610855095</v>
      </c>
      <c r="J50" s="15">
        <f>5155/117180*100</f>
        <v>4.399214883085851</v>
      </c>
      <c r="K50" s="15">
        <f>2415/117180*100</f>
        <v>2.0609318996415773</v>
      </c>
      <c r="L50" s="12"/>
      <c r="M50" s="15">
        <v>3.5</v>
      </c>
      <c r="N50" s="15">
        <v>10.5</v>
      </c>
      <c r="O50" s="15">
        <v>24.2</v>
      </c>
      <c r="P50" s="15">
        <v>19.3</v>
      </c>
      <c r="Q50" s="15">
        <v>15.5</v>
      </c>
      <c r="R50" s="15">
        <v>27</v>
      </c>
      <c r="S50" s="1"/>
      <c r="T50" s="20">
        <v>2.3</v>
      </c>
      <c r="U50" s="20">
        <v>8.9</v>
      </c>
      <c r="V50" s="20">
        <v>22.4</v>
      </c>
      <c r="W50" s="20">
        <v>19.2</v>
      </c>
      <c r="X50" s="20">
        <v>16.8</v>
      </c>
      <c r="Y50" s="22">
        <v>30.4</v>
      </c>
    </row>
    <row r="51" spans="1:25" ht="15.75">
      <c r="A51" s="12" t="s">
        <v>24</v>
      </c>
      <c r="B51" s="14">
        <v>111000</v>
      </c>
      <c r="C51" s="14">
        <v>9156</v>
      </c>
      <c r="D51" s="14">
        <f>C51/B51*1000</f>
        <v>82.48648648648648</v>
      </c>
      <c r="E51" s="12"/>
      <c r="F51" s="15">
        <f>32920/111000*100</f>
        <v>29.65765765765766</v>
      </c>
      <c r="G51" s="15">
        <f>24005/111000*100</f>
        <v>21.626126126126128</v>
      </c>
      <c r="H51" s="15">
        <f>32935/111000*100</f>
        <v>29.671171171171174</v>
      </c>
      <c r="I51" s="15">
        <f>13250/111000*100</f>
        <v>11.936936936936938</v>
      </c>
      <c r="J51" s="15">
        <f>5290/111000*100</f>
        <v>4.7657657657657655</v>
      </c>
      <c r="K51" s="15">
        <f>2550/111000*100</f>
        <v>2.2972972972972974</v>
      </c>
      <c r="L51" s="12"/>
      <c r="M51" s="15">
        <v>3.1</v>
      </c>
      <c r="N51" s="15">
        <v>10.1</v>
      </c>
      <c r="O51" s="15">
        <v>23.2</v>
      </c>
      <c r="P51" s="15">
        <v>18.4</v>
      </c>
      <c r="Q51" s="15">
        <v>16.3</v>
      </c>
      <c r="R51" s="15">
        <v>28.9</v>
      </c>
      <c r="S51" s="1"/>
      <c r="T51" s="20">
        <v>2</v>
      </c>
      <c r="U51" s="20">
        <v>8.5</v>
      </c>
      <c r="V51" s="20">
        <v>20.9</v>
      </c>
      <c r="W51" s="20">
        <v>17.9</v>
      </c>
      <c r="X51" s="20">
        <v>17.3</v>
      </c>
      <c r="Y51" s="22">
        <v>33.4</v>
      </c>
    </row>
    <row r="52" spans="1:25" ht="15.75">
      <c r="A52" s="12" t="s">
        <v>26</v>
      </c>
      <c r="B52" s="14">
        <v>105250</v>
      </c>
      <c r="C52" s="14">
        <v>9210</v>
      </c>
      <c r="D52" s="14">
        <f>C52/B52*1000</f>
        <v>87.50593824228028</v>
      </c>
      <c r="E52" s="12"/>
      <c r="F52" s="15">
        <f>31110/105250*100</f>
        <v>29.55819477434679</v>
      </c>
      <c r="G52" s="15">
        <f>21910/105250*100</f>
        <v>20.817102137767222</v>
      </c>
      <c r="H52" s="15">
        <f>31360/105250*100</f>
        <v>29.795724465558195</v>
      </c>
      <c r="I52" s="15">
        <f>12865/105250*100</f>
        <v>12.223277909738716</v>
      </c>
      <c r="J52" s="15">
        <f>5325/105250*100</f>
        <v>5.05938242280285</v>
      </c>
      <c r="K52" s="15">
        <f>(1700+700+280)/105250*100</f>
        <v>2.5463182897862233</v>
      </c>
      <c r="L52" s="12"/>
      <c r="M52" s="15">
        <v>2.9</v>
      </c>
      <c r="N52" s="15">
        <v>9.1</v>
      </c>
      <c r="O52" s="15">
        <v>22</v>
      </c>
      <c r="P52" s="15">
        <v>18</v>
      </c>
      <c r="Q52" s="15">
        <v>16.3</v>
      </c>
      <c r="R52" s="15">
        <f>12+10.2+9.2</f>
        <v>31.4</v>
      </c>
      <c r="S52" s="1"/>
      <c r="T52" s="20">
        <v>1.8</v>
      </c>
      <c r="U52" s="20">
        <v>7.7</v>
      </c>
      <c r="V52" s="20">
        <v>19.4</v>
      </c>
      <c r="W52" s="20">
        <v>17.3</v>
      </c>
      <c r="X52" s="20">
        <v>18</v>
      </c>
      <c r="Y52" s="22">
        <f>13.7+11.6+10.5</f>
        <v>35.8</v>
      </c>
    </row>
    <row r="53" spans="1:25" ht="15.75" thickBot="1">
      <c r="A53" s="4"/>
      <c r="B53" s="7"/>
      <c r="C53" s="7"/>
      <c r="D53" s="8"/>
      <c r="E53" s="8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8"/>
      <c r="U53" s="8"/>
      <c r="V53" s="8"/>
      <c r="W53" s="8"/>
      <c r="X53" s="8"/>
      <c r="Y53" s="8"/>
    </row>
    <row r="54" spans="1:18" ht="15">
      <c r="A54" s="1"/>
      <c r="B54" s="1"/>
      <c r="C54" s="1"/>
      <c r="D54" s="3"/>
      <c r="E54" s="3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s="18" customFormat="1" ht="15.75">
      <c r="A55" s="19" t="s">
        <v>27</v>
      </c>
      <c r="B55" s="11"/>
      <c r="C55" s="11"/>
      <c r="D55" s="16"/>
      <c r="E55" s="16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</row>
    <row r="56" spans="1:18" ht="15.75">
      <c r="A56" s="11" t="s">
        <v>21</v>
      </c>
      <c r="B56" s="11"/>
      <c r="C56" s="11"/>
      <c r="D56" s="16"/>
      <c r="E56" s="16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8"/>
    </row>
    <row r="57" spans="1:18" ht="15.75">
      <c r="A57" s="11" t="s">
        <v>22</v>
      </c>
      <c r="B57" s="16"/>
      <c r="C57" s="16"/>
      <c r="D57" s="16"/>
      <c r="E57" s="11"/>
      <c r="F57" s="17"/>
      <c r="G57" s="17"/>
      <c r="H57" s="17"/>
      <c r="I57" s="17"/>
      <c r="J57" s="18"/>
      <c r="K57" s="18"/>
      <c r="L57" s="18"/>
      <c r="M57" s="18"/>
      <c r="N57" s="18"/>
      <c r="O57" s="18"/>
      <c r="P57" s="18"/>
      <c r="Q57" s="18"/>
      <c r="R57" s="18"/>
    </row>
    <row r="58" spans="1:18" ht="15.75">
      <c r="A58" s="11" t="s">
        <v>28</v>
      </c>
      <c r="B58" s="16"/>
      <c r="C58" s="16"/>
      <c r="D58" s="16"/>
      <c r="E58" s="11"/>
      <c r="F58" s="17"/>
      <c r="G58" s="17"/>
      <c r="H58" s="17"/>
      <c r="I58" s="17"/>
      <c r="J58" s="18"/>
      <c r="K58" s="18"/>
      <c r="L58" s="18"/>
      <c r="M58" s="18"/>
      <c r="N58" s="18"/>
      <c r="O58" s="18"/>
      <c r="P58" s="18"/>
      <c r="Q58" s="18"/>
      <c r="R58" s="18"/>
    </row>
    <row r="59" spans="1:18" ht="15.75">
      <c r="A59" s="11" t="s">
        <v>29</v>
      </c>
      <c r="B59" s="16"/>
      <c r="C59" s="16"/>
      <c r="D59" s="16"/>
      <c r="E59" s="11"/>
      <c r="F59" s="17"/>
      <c r="G59" s="17"/>
      <c r="H59" s="17"/>
      <c r="I59" s="17"/>
      <c r="J59" s="18"/>
      <c r="K59" s="18"/>
      <c r="L59" s="18"/>
      <c r="M59" s="18"/>
      <c r="N59" s="18"/>
      <c r="O59" s="18"/>
      <c r="P59" s="18"/>
      <c r="Q59" s="18"/>
      <c r="R59" s="18"/>
    </row>
    <row r="60" spans="1:18" ht="15.75">
      <c r="A60" s="11"/>
      <c r="B60" s="16"/>
      <c r="C60" s="16"/>
      <c r="D60" s="16"/>
      <c r="E60" s="11"/>
      <c r="F60" s="17"/>
      <c r="G60" s="17"/>
      <c r="H60" s="17"/>
      <c r="I60" s="17"/>
      <c r="J60" s="18"/>
      <c r="K60" s="18"/>
      <c r="L60" s="18"/>
      <c r="M60" s="18"/>
      <c r="N60" s="18"/>
      <c r="O60" s="18"/>
      <c r="P60" s="18"/>
      <c r="Q60" s="18"/>
      <c r="R60" s="18"/>
    </row>
    <row r="61" spans="1:18" ht="15.75">
      <c r="A61" s="11" t="s">
        <v>30</v>
      </c>
      <c r="B61" s="16"/>
      <c r="C61" s="16"/>
      <c r="D61" s="16"/>
      <c r="E61" s="11"/>
      <c r="F61" s="17"/>
      <c r="G61" s="17"/>
      <c r="H61" s="17"/>
      <c r="I61" s="17"/>
      <c r="J61" s="18"/>
      <c r="K61" s="18"/>
      <c r="L61" s="18"/>
      <c r="M61" s="18"/>
      <c r="N61" s="18"/>
      <c r="O61" s="18"/>
      <c r="P61" s="18"/>
      <c r="Q61" s="18"/>
      <c r="R61" s="18"/>
    </row>
    <row r="62" spans="1:17" ht="15.75">
      <c r="A62" s="11" t="s">
        <v>31</v>
      </c>
      <c r="B62" s="3"/>
      <c r="C62" s="3"/>
      <c r="D62" s="3"/>
      <c r="E62" s="1"/>
      <c r="F62" s="6"/>
      <c r="G62" s="6"/>
      <c r="H62" s="6"/>
      <c r="I62" s="6"/>
      <c r="J62" s="1"/>
      <c r="K62" s="1"/>
      <c r="L62" s="1"/>
      <c r="M62" s="1"/>
      <c r="N62" s="1"/>
      <c r="O62" s="2"/>
      <c r="P62" s="1"/>
      <c r="Q62" s="10"/>
    </row>
    <row r="63" spans="1:17" ht="15.75">
      <c r="A63" s="1"/>
      <c r="B63" s="3"/>
      <c r="C63" s="3"/>
      <c r="D63" s="3"/>
      <c r="E63" s="1"/>
      <c r="F63" s="6"/>
      <c r="G63" s="6"/>
      <c r="H63" s="6"/>
      <c r="I63" s="6"/>
      <c r="O63" s="2"/>
      <c r="P63" s="1"/>
      <c r="Q63" s="10"/>
    </row>
    <row r="64" spans="1:17" ht="15.75">
      <c r="A64" s="1"/>
      <c r="B64" s="3"/>
      <c r="C64" s="3"/>
      <c r="D64" s="3"/>
      <c r="E64" s="1"/>
      <c r="F64" s="6"/>
      <c r="G64" s="6"/>
      <c r="H64" s="6"/>
      <c r="I64" s="6"/>
      <c r="O64" s="2"/>
      <c r="P64" s="1"/>
      <c r="Q64" s="10"/>
    </row>
    <row r="65" spans="1:17" ht="15.75">
      <c r="A65" s="1"/>
      <c r="B65" s="3"/>
      <c r="C65" s="3"/>
      <c r="D65" s="3"/>
      <c r="E65" s="1"/>
      <c r="F65" s="6"/>
      <c r="G65" s="6"/>
      <c r="H65" s="6"/>
      <c r="I65" s="6"/>
      <c r="O65" s="2"/>
      <c r="P65" s="1"/>
      <c r="Q65" s="10"/>
    </row>
    <row r="66" spans="1:17" ht="15.75">
      <c r="A66" s="1"/>
      <c r="B66" s="3"/>
      <c r="C66" s="3"/>
      <c r="D66" s="3"/>
      <c r="E66" s="1"/>
      <c r="F66" s="6"/>
      <c r="G66" s="6"/>
      <c r="H66" s="6"/>
      <c r="I66" s="6"/>
      <c r="O66" s="2"/>
      <c r="P66" s="1"/>
      <c r="Q66" s="10"/>
    </row>
    <row r="67" spans="1:9" ht="15">
      <c r="A67" s="1"/>
      <c r="B67" s="3"/>
      <c r="C67" s="3"/>
      <c r="D67" s="3"/>
      <c r="E67" s="1"/>
      <c r="F67" s="6"/>
      <c r="G67" s="6"/>
      <c r="H67" s="6"/>
      <c r="I67" s="6"/>
    </row>
    <row r="68" spans="1:9" ht="15">
      <c r="A68" s="1"/>
      <c r="B68" s="3"/>
      <c r="C68" s="3"/>
      <c r="D68" s="3"/>
      <c r="E68" s="1"/>
      <c r="F68" s="6"/>
      <c r="G68" s="6"/>
      <c r="H68" s="6"/>
      <c r="I68" s="6"/>
    </row>
    <row r="69" spans="1:9" ht="15">
      <c r="A69" s="1"/>
      <c r="B69" s="3"/>
      <c r="C69" s="3"/>
      <c r="D69" s="3"/>
      <c r="E69" s="1"/>
      <c r="F69" s="6"/>
      <c r="G69" s="6"/>
      <c r="H69" s="6"/>
      <c r="I69" s="6"/>
    </row>
    <row r="70" spans="1:9" ht="15">
      <c r="A70" s="1"/>
      <c r="B70" s="3"/>
      <c r="C70" s="3"/>
      <c r="D70" s="3"/>
      <c r="E70" s="1"/>
      <c r="F70" s="6"/>
      <c r="G70" s="6"/>
      <c r="H70" s="6"/>
      <c r="I70" s="6"/>
    </row>
  </sheetData>
  <mergeCells count="3">
    <mergeCell ref="F10:K10"/>
    <mergeCell ref="M10:R10"/>
    <mergeCell ref="T10:Y10"/>
  </mergeCells>
  <printOptions/>
  <pageMargins left="1" right="1" top="1.5" bottom="0.5" header="0.5" footer="0.5"/>
  <pageSetup fitToHeight="1" fitToWidth="1" horizontalDpi="300" verticalDpi="300" orientation="landscape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USDA\ERS\RED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USDA\ERS</dc:creator>
  <cp:keywords/>
  <dc:description/>
  <cp:lastModifiedBy>USDA\ERS</cp:lastModifiedBy>
  <cp:lastPrinted>2001-12-05T13:09:08Z</cp:lastPrinted>
  <dcterms:created xsi:type="dcterms:W3CDTF">1999-06-25T12:59:54Z</dcterms:created>
  <cp:category/>
  <cp:version/>
  <cp:contentType/>
  <cp:contentStatus/>
</cp:coreProperties>
</file>