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3800" windowHeight="504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<sst xmlns="http://schemas.openxmlformats.org/spreadsheetml/2006/main" count="84" uniqueCount="74">
  <si>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</si>
  <si>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</si>
  <si>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</si>
  <si>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</si>
  <si>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</si>
  <si>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</si>
  <si>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</si>
  <si>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</si>
  <si>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</si>
  <si>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</si>
  <si>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</si>
  <si>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</si>
  <si>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</si>
  <si>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</si>
  <si>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</si>
  <si>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</si>
  <si>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</si>
  <si>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</si>
  <si>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</si>
  <si>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</si>
  <si>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</si>
  <si>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</si>
  <si>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</si>
  <si>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</si>
  <si>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</si>
  <si>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</si>
  <si>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</si>
  <si>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</si>
  <si>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</si>
  <si>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</si>
  <si>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</si>
  <si>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</si>
  <si>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</si>
  <si>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</si>
  <si>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</si>
  <si>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</si>
  <si>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</si>
  <si>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</si>
  <si>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</si>
  <si>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</si>
  <si>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</si>
  <si>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</si>
  <si>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</si>
  <si>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</si>
  <si>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</si>
  <si>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</si>
  <si>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</si>
  <si>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</si>
  <si>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</si>
  <si>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</si>
  <si>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</si>
  <si>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</si>
  <si>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</si>
  <si>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</si>
  <si>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</si>
  <si>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</si>
  <si>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</si>
  <si>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</si>
  <si>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</si>
  <si>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</si>
  <si>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</si>
  <si>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</si>
  <si>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</si>
  <si>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</si>
  <si>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</si>
  <si>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</si>
  <si>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</si>
  <si>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</si>
  <si>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</si>
  <si>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</si>
  <si>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September 6</t>
  </si>
  <si>
    <t>September 8</t>
  </si>
  <si>
    <t>Last updated September 13, 2012.</t>
  </si>
  <si>
    <t>1/  Total August-July marketing year shipments.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</si>
</sst>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53" activePane="bottomLeft" state="frozen"/>
      <selection pane="topLeft" activeCell="A1" sqref="A1"/>
      <selection pane="bottomLeft" activeCell="A58" sqref="A57:A58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2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2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2">
      <c r="A5" s="29" t="s">
        <v>1</v>
      </c>
      <c r="B5" s="15"/>
      <c r="C5" s="16" t="s">
        <v>70</v>
      </c>
      <c r="D5" s="16" t="s">
        <v>71</v>
      </c>
      <c r="E5" s="16" t="s">
        <v>67</v>
      </c>
      <c r="F5" s="16" t="s">
        <v>67</v>
      </c>
      <c r="G5" s="16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16"/>
      <c r="H6" s="1"/>
      <c r="M6" s="4"/>
      <c r="Y6" s="14"/>
      <c r="AA6" s="14"/>
      <c r="AB6" s="14"/>
    </row>
    <row r="7" spans="1:25" ht="12">
      <c r="A7" s="4" t="s">
        <v>2</v>
      </c>
      <c r="B7" s="4"/>
      <c r="C7" s="4"/>
      <c r="D7" s="4"/>
      <c r="E7" s="4"/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5.8</v>
      </c>
      <c r="D9" s="41">
        <f>D10+D11+D12</f>
        <v>8.299999999999999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2">
      <c r="A10" s="31" t="s">
        <v>24</v>
      </c>
      <c r="B10" s="4"/>
      <c r="C10" s="41">
        <v>5.1</v>
      </c>
      <c r="D10" s="41">
        <v>8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2">
      <c r="A11" s="31" t="s">
        <v>25</v>
      </c>
      <c r="B11" s="4"/>
      <c r="C11" s="41">
        <v>0.2</v>
      </c>
      <c r="D11" s="41">
        <v>0.1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2">
      <c r="A12" s="31" t="s">
        <v>26</v>
      </c>
      <c r="B12" s="4"/>
      <c r="C12" s="41">
        <v>0.5</v>
      </c>
      <c r="D12" s="41">
        <v>0.2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9.299999999999999</v>
      </c>
      <c r="D14" s="41">
        <f>D15+D16+D17+D18</f>
        <v>103.2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2">
      <c r="A15" s="32" t="s">
        <v>27</v>
      </c>
      <c r="B15" s="4"/>
      <c r="C15" s="41">
        <v>0.9</v>
      </c>
      <c r="D15" s="41">
        <v>0.4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2">
      <c r="A16" s="31" t="s">
        <v>28</v>
      </c>
      <c r="B16" s="4"/>
      <c r="C16" s="41">
        <v>0.3</v>
      </c>
      <c r="D16" s="41">
        <v>38.2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2">
      <c r="A17" s="31" t="s">
        <v>29</v>
      </c>
      <c r="B17" s="4"/>
      <c r="C17" s="41">
        <v>0</v>
      </c>
      <c r="D17" s="41">
        <v>64.3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2">
      <c r="A18" s="31" t="s">
        <v>30</v>
      </c>
      <c r="B18" s="4"/>
      <c r="C18" s="41">
        <v>8.1</v>
      </c>
      <c r="D18" s="41">
        <v>0.3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33.3+41.9-C15-C17+C31</f>
        <v>89.79999999999998</v>
      </c>
      <c r="D20" s="41">
        <f>82.6+46.9-D15-D17+D31</f>
        <v>99.8</v>
      </c>
      <c r="E20" s="41">
        <f>461.3-E15-E17+E31</f>
        <v>499.90000000000003</v>
      </c>
      <c r="F20" s="41">
        <f>542.7-F15-F17+F31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1.1</v>
      </c>
      <c r="D21" s="41">
        <v>1.6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11</v>
      </c>
      <c r="B23" s="4"/>
      <c r="C23" s="41">
        <v>3.1</v>
      </c>
      <c r="D23" s="41">
        <v>4</v>
      </c>
      <c r="E23" s="41">
        <v>22.4</v>
      </c>
      <c r="F23" s="47">
        <v>33.3</v>
      </c>
      <c r="G23" s="52">
        <v>45.7</v>
      </c>
      <c r="H23" s="52">
        <v>33.4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1">
        <v>28.9</v>
      </c>
      <c r="D24" s="41">
        <v>20.5</v>
      </c>
      <c r="E24" s="41">
        <v>93.2</v>
      </c>
      <c r="F24" s="47">
        <v>83</v>
      </c>
      <c r="G24" s="52">
        <v>66.4</v>
      </c>
      <c r="H24" s="52">
        <v>86.2</v>
      </c>
      <c r="M24" s="4"/>
      <c r="Y24" s="4"/>
      <c r="AA24" s="7"/>
      <c r="AB24" s="7"/>
    </row>
    <row r="25" spans="1:28" ht="12" customHeight="1">
      <c r="A25" s="32" t="s">
        <v>32</v>
      </c>
      <c r="B25" s="4"/>
      <c r="C25" s="41">
        <v>0.5</v>
      </c>
      <c r="D25" s="41">
        <v>0.4</v>
      </c>
      <c r="E25" s="41">
        <v>6.2</v>
      </c>
      <c r="F25" s="47">
        <v>6</v>
      </c>
      <c r="G25" s="52">
        <v>5.2</v>
      </c>
      <c r="H25" s="52">
        <v>5.5</v>
      </c>
      <c r="M25" s="4"/>
      <c r="Y25" s="4"/>
      <c r="AA25" s="7"/>
      <c r="AB25" s="7"/>
    </row>
    <row r="26" spans="1:28" ht="12" customHeight="1">
      <c r="A26" s="32" t="s">
        <v>33</v>
      </c>
      <c r="B26" s="4"/>
      <c r="C26" s="41">
        <v>0.3</v>
      </c>
      <c r="D26" s="41">
        <v>0.4</v>
      </c>
      <c r="E26" s="41">
        <v>3</v>
      </c>
      <c r="F26" s="47">
        <v>6.5</v>
      </c>
      <c r="G26" s="52">
        <v>8.3</v>
      </c>
      <c r="H26" s="52">
        <v>4.2</v>
      </c>
      <c r="M26" s="4"/>
      <c r="Y26" s="4"/>
      <c r="AA26" s="7"/>
      <c r="AB26" s="7"/>
    </row>
    <row r="27" spans="1:25" ht="12" customHeight="1">
      <c r="A27" s="32" t="s">
        <v>10</v>
      </c>
      <c r="B27" s="4"/>
      <c r="C27" s="41">
        <v>0</v>
      </c>
      <c r="D27" s="41">
        <v>0</v>
      </c>
      <c r="E27" s="41">
        <v>0</v>
      </c>
      <c r="F27" s="47">
        <v>9.4</v>
      </c>
      <c r="G27" s="52">
        <v>37.9</v>
      </c>
      <c r="H27" s="52">
        <v>103.2</v>
      </c>
      <c r="M27" s="4"/>
      <c r="Y27" s="4"/>
    </row>
    <row r="28" spans="1:28" ht="12" customHeight="1">
      <c r="A28" s="32" t="s">
        <v>5</v>
      </c>
      <c r="B28" s="4"/>
      <c r="C28" s="41">
        <v>35.6</v>
      </c>
      <c r="D28" s="41">
        <v>24.6</v>
      </c>
      <c r="E28" s="41">
        <v>107.1</v>
      </c>
      <c r="F28" s="47">
        <v>118</v>
      </c>
      <c r="G28" s="52">
        <v>108.5</v>
      </c>
      <c r="H28" s="52">
        <v>143.6</v>
      </c>
      <c r="M28" s="4"/>
      <c r="Y28" s="4"/>
      <c r="AA28" s="7"/>
      <c r="AB28" s="7"/>
    </row>
    <row r="29" spans="1:25" ht="12" customHeight="1">
      <c r="A29" s="32" t="s">
        <v>34</v>
      </c>
      <c r="B29" s="4"/>
      <c r="C29" s="41">
        <v>0.6</v>
      </c>
      <c r="D29" s="41">
        <v>0.8</v>
      </c>
      <c r="E29" s="41">
        <v>5.8</v>
      </c>
      <c r="F29" s="47">
        <v>5.3</v>
      </c>
      <c r="G29" s="52">
        <v>3</v>
      </c>
      <c r="H29" s="52">
        <v>3</v>
      </c>
      <c r="M29" s="4"/>
      <c r="Y29" s="4"/>
    </row>
    <row r="30" spans="1:28" ht="12" customHeight="1">
      <c r="A30" s="32" t="s">
        <v>35</v>
      </c>
      <c r="B30" s="4"/>
      <c r="C30" s="41">
        <v>0</v>
      </c>
      <c r="D30" s="41">
        <v>5.3</v>
      </c>
      <c r="E30" s="41">
        <v>21.9</v>
      </c>
      <c r="F30" s="47">
        <v>13.6</v>
      </c>
      <c r="G30" s="52">
        <v>15.9</v>
      </c>
      <c r="H30" s="52">
        <v>3.1</v>
      </c>
      <c r="M30" s="4"/>
      <c r="Y30" s="4"/>
      <c r="AA30" s="7"/>
      <c r="AB30" s="7"/>
    </row>
    <row r="31" spans="1:28" ht="12" customHeight="1">
      <c r="A31" s="31" t="s">
        <v>19</v>
      </c>
      <c r="B31" s="4"/>
      <c r="C31" s="41">
        <v>15.5</v>
      </c>
      <c r="D31" s="41">
        <v>35</v>
      </c>
      <c r="E31" s="41">
        <v>189.8</v>
      </c>
      <c r="F31" s="47">
        <v>200.3</v>
      </c>
      <c r="G31" s="52">
        <v>267</v>
      </c>
      <c r="H31" s="52">
        <v>22.7</v>
      </c>
      <c r="M31" s="4"/>
      <c r="Y31" s="4"/>
      <c r="AA31" s="7"/>
      <c r="AB31" s="7"/>
    </row>
    <row r="32" spans="1:28" ht="12" customHeight="1">
      <c r="A32" s="32" t="s">
        <v>36</v>
      </c>
      <c r="B32" s="4"/>
      <c r="C32" s="41">
        <v>1.2</v>
      </c>
      <c r="D32" s="41">
        <v>1.8</v>
      </c>
      <c r="E32" s="41">
        <v>4.6</v>
      </c>
      <c r="F32" s="47">
        <v>7.5</v>
      </c>
      <c r="G32" s="52">
        <v>4.8</v>
      </c>
      <c r="H32" s="52">
        <v>6.9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2.999999999999986</v>
      </c>
      <c r="D33" s="57">
        <f t="shared" si="0"/>
        <v>5.400000000000006</v>
      </c>
      <c r="E33" s="57">
        <f t="shared" si="0"/>
        <v>35.900000000000034</v>
      </c>
      <c r="F33" s="57">
        <f t="shared" si="0"/>
        <v>29.09999999999991</v>
      </c>
      <c r="G33" s="57">
        <f t="shared" si="0"/>
        <v>27.500000000000114</v>
      </c>
      <c r="H33" s="57">
        <f t="shared" si="0"/>
        <v>108.59999999999991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41">
        <f>72.8+17.5</f>
        <v>90.3</v>
      </c>
      <c r="D35" s="41">
        <f>39.9+31.2</f>
        <v>71.1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2">
      <c r="A36" s="32" t="s">
        <v>37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28" ht="12">
      <c r="A37" s="32" t="s">
        <v>38</v>
      </c>
      <c r="C37" s="41">
        <f>44.8+9.7</f>
        <v>54.5</v>
      </c>
      <c r="D37" s="41">
        <f>20.1+22.7</f>
        <v>42.8</v>
      </c>
      <c r="E37" s="41">
        <v>94</v>
      </c>
      <c r="F37" s="47">
        <v>100.2</v>
      </c>
      <c r="G37" s="52">
        <v>43.7</v>
      </c>
      <c r="H37" s="52">
        <v>50.9</v>
      </c>
      <c r="Y37" s="4"/>
      <c r="AA37" s="7"/>
      <c r="AB37" s="7"/>
    </row>
    <row r="38" spans="1:8" ht="12">
      <c r="A38" s="32" t="s">
        <v>66</v>
      </c>
      <c r="B38" s="4"/>
      <c r="C38" s="41">
        <v>0.4</v>
      </c>
      <c r="D38" s="41">
        <v>5.9</v>
      </c>
      <c r="E38" s="41">
        <v>11</v>
      </c>
      <c r="F38" s="47">
        <v>5</v>
      </c>
      <c r="G38" s="52">
        <v>4.8</v>
      </c>
      <c r="H38" s="52">
        <v>4.7</v>
      </c>
    </row>
    <row r="39" spans="1:8" ht="12">
      <c r="A39" s="32" t="s">
        <v>39</v>
      </c>
      <c r="B39" s="4"/>
      <c r="C39" s="41">
        <v>13</v>
      </c>
      <c r="D39" s="41">
        <f>14.8+7.6</f>
        <v>22.4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40</v>
      </c>
      <c r="C40" s="41">
        <v>15.2</v>
      </c>
      <c r="D40" s="41">
        <v>0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41</v>
      </c>
      <c r="B41" s="4"/>
      <c r="C41" s="41">
        <v>0</v>
      </c>
      <c r="D41" s="41">
        <v>0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42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2">
      <c r="A43" s="32" t="s">
        <v>43</v>
      </c>
      <c r="B43" s="4"/>
      <c r="C43" s="41">
        <v>0.1</v>
      </c>
      <c r="D43" s="41">
        <v>0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2">
      <c r="A44" s="32" t="s">
        <v>44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2">
      <c r="A45" s="32" t="s">
        <v>45</v>
      </c>
      <c r="B45" s="4"/>
      <c r="C45" s="57">
        <f>C35-SUM(C36:C44)</f>
        <v>7.099999999999994</v>
      </c>
      <c r="D45" s="57">
        <f>D35-SUM(D36:D44)</f>
        <v>0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41">
        <f>265.8+140.8</f>
        <v>406.6</v>
      </c>
      <c r="D47" s="41">
        <f>214.9+192.3</f>
        <v>407.20000000000005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46</v>
      </c>
      <c r="B48" s="4"/>
      <c r="C48" s="41">
        <v>1.6</v>
      </c>
      <c r="D48" s="41">
        <v>0.8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47</v>
      </c>
      <c r="B49" s="4"/>
      <c r="C49" s="41">
        <v>0</v>
      </c>
      <c r="D49" s="41">
        <v>0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48</v>
      </c>
      <c r="B50" s="4"/>
      <c r="C50" s="41">
        <f>22.6+14.2</f>
        <v>36.8</v>
      </c>
      <c r="D50" s="41">
        <f>20.7+14.5</f>
        <v>35.2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49</v>
      </c>
      <c r="B51" s="4"/>
      <c r="C51" s="41">
        <v>6</v>
      </c>
      <c r="D51" s="41">
        <v>0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50</v>
      </c>
      <c r="B52" s="4"/>
      <c r="C52" s="41">
        <f>22.1+1.3</f>
        <v>23.400000000000002</v>
      </c>
      <c r="D52" s="41">
        <f>6.7+0</f>
        <v>6.7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51</v>
      </c>
      <c r="B53" s="4"/>
      <c r="C53" s="41">
        <v>0</v>
      </c>
      <c r="D53" s="41">
        <v>1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52</v>
      </c>
      <c r="B54" s="4"/>
      <c r="C54" s="41">
        <v>0.2</v>
      </c>
      <c r="D54" s="41">
        <v>9.1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53</v>
      </c>
      <c r="B55" s="4"/>
      <c r="C55" s="58">
        <v>18.9</v>
      </c>
      <c r="D55" s="58">
        <v>16.9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54</v>
      </c>
      <c r="B56" s="4"/>
      <c r="C56" s="41">
        <f>58.1+15.4</f>
        <v>73.5</v>
      </c>
      <c r="D56" s="41">
        <f>33.4+11.6</f>
        <v>45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55</v>
      </c>
      <c r="B57" s="4"/>
      <c r="C57" s="41">
        <f>12.1+6.7</f>
        <v>18.8</v>
      </c>
      <c r="D57" s="41">
        <f>11.7+12.9</f>
        <v>24.6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56</v>
      </c>
      <c r="B58" s="4"/>
      <c r="C58" s="41">
        <v>0.4</v>
      </c>
      <c r="D58" s="41">
        <v>5.4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57</v>
      </c>
      <c r="B59" s="4"/>
      <c r="C59" s="41">
        <v>0.2</v>
      </c>
      <c r="D59" s="41">
        <v>9.1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58</v>
      </c>
      <c r="B60" s="4"/>
      <c r="C60" s="41">
        <f>114.7+67.2</f>
        <v>181.9</v>
      </c>
      <c r="D60" s="41">
        <f>114.6+133.5</f>
        <v>248.1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59</v>
      </c>
      <c r="B61" s="4"/>
      <c r="C61" s="41">
        <v>1.2</v>
      </c>
      <c r="D61" s="41">
        <v>0.4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60</v>
      </c>
      <c r="B62" s="26"/>
      <c r="C62" s="42">
        <v>7.3</v>
      </c>
      <c r="D62" s="42">
        <v>1.6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61</v>
      </c>
      <c r="B63" s="4"/>
      <c r="C63" s="41">
        <v>0.5</v>
      </c>
      <c r="D63" s="41">
        <v>0.1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62</v>
      </c>
      <c r="B64" s="26"/>
      <c r="C64" s="42">
        <v>33</v>
      </c>
      <c r="D64" s="42">
        <v>0.1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63</v>
      </c>
      <c r="C65" s="59">
        <f>C47-SUM(C48:C64)</f>
        <v>2.8999999999999773</v>
      </c>
      <c r="D65" s="59">
        <f>D47-SUM(D48:D64)</f>
        <v>3.1000000000000227</v>
      </c>
      <c r="E65" s="59">
        <f>E47-SUM(E48:E64)</f>
        <v>7.900000000000091</v>
      </c>
      <c r="F65" s="60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19</v>
      </c>
      <c r="D67" s="44">
        <v>10.5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408.9+211.8</f>
        <v>620.7</v>
      </c>
      <c r="D69" s="45">
        <f>414+286.1</f>
        <v>700.1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73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72</v>
      </c>
      <c r="Y72" s="4"/>
    </row>
    <row r="73" ht="10.5" customHeight="1">
      <c r="Y73" s="4"/>
    </row>
    <row r="75" ht="12">
      <c r="Y75" s="4"/>
    </row>
    <row r="76" spans="7:8" ht="12">
      <c r="G76" s="19"/>
      <c r="H76" s="19"/>
    </row>
    <row r="77" spans="7:8" ht="12">
      <c r="G77" s="19"/>
      <c r="H77" s="19"/>
    </row>
    <row r="78" spans="7:8" ht="12">
      <c r="G78" s="19"/>
      <c r="H78" s="19"/>
    </row>
    <row r="79" spans="7:8" ht="12">
      <c r="G79" s="19"/>
      <c r="H79" s="19"/>
    </row>
    <row r="82" ht="12">
      <c r="I82" s="25"/>
    </row>
    <row r="83" spans="7:9" ht="12">
      <c r="G83" s="19"/>
      <c r="H83" s="19"/>
      <c r="I83" s="25"/>
    </row>
    <row r="84" spans="7:9" ht="12">
      <c r="G84" s="19"/>
      <c r="H84" s="19"/>
      <c r="I84" s="25"/>
    </row>
    <row r="85" spans="9:24" ht="12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2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2">
      <c r="G87" s="19"/>
      <c r="H87" s="19"/>
      <c r="I87" s="25"/>
    </row>
    <row r="88" spans="6:8" ht="12">
      <c r="F88" s="1"/>
      <c r="G88" s="19"/>
      <c r="H88" s="19"/>
    </row>
    <row r="89" spans="6:10" ht="12">
      <c r="F89" s="1"/>
      <c r="G89" s="19"/>
      <c r="H89" s="19"/>
      <c r="I89" s="7"/>
      <c r="J89" s="7"/>
    </row>
    <row r="90" spans="1:9" ht="12">
      <c r="A90" s="7"/>
      <c r="B90" s="7"/>
      <c r="C90" s="7"/>
      <c r="D90" s="7"/>
      <c r="E90" s="7"/>
      <c r="F90" s="1"/>
      <c r="G90" s="19"/>
      <c r="H90" s="19"/>
      <c r="I90" s="25"/>
    </row>
    <row r="91" spans="1:8" ht="12">
      <c r="A91" s="7"/>
      <c r="B91" s="7"/>
      <c r="C91" s="7"/>
      <c r="D91" s="7"/>
      <c r="E91" s="7"/>
      <c r="G91" s="19"/>
      <c r="H91" s="19"/>
    </row>
    <row r="92" spans="1:8" ht="12">
      <c r="A92" s="7"/>
      <c r="B92" s="8"/>
      <c r="C92" s="8"/>
      <c r="D92" s="8"/>
      <c r="E92" s="8"/>
      <c r="G92" s="19"/>
      <c r="H92" s="19"/>
    </row>
    <row r="93" spans="7:8" ht="12">
      <c r="G93" s="19"/>
      <c r="H93" s="19"/>
    </row>
    <row r="94" spans="7:8" ht="12">
      <c r="G94" s="19"/>
      <c r="H94" s="19"/>
    </row>
    <row r="95" spans="7:8" ht="12">
      <c r="G95" s="19"/>
      <c r="H95" s="19"/>
    </row>
    <row r="96" spans="7:8" ht="12">
      <c r="G96" s="19"/>
      <c r="H96" s="19"/>
    </row>
    <row r="97" spans="7:8" ht="12">
      <c r="G97" s="19"/>
      <c r="H97" s="19"/>
    </row>
    <row r="98" spans="7:8" ht="12">
      <c r="G98" s="19"/>
      <c r="H98" s="19"/>
    </row>
    <row r="99" spans="7:8" ht="12">
      <c r="G99" s="19"/>
      <c r="H99" s="19"/>
    </row>
    <row r="100" spans="7:8" ht="12">
      <c r="G100" s="19"/>
      <c r="H100" s="19"/>
    </row>
    <row r="101" spans="7:8" ht="12">
      <c r="G101" s="19"/>
      <c r="H101" s="19"/>
    </row>
    <row r="102" spans="7:8" ht="12">
      <c r="G102" s="19"/>
      <c r="H102" s="19"/>
    </row>
    <row r="103" spans="7:8" ht="12">
      <c r="G103" s="19"/>
      <c r="H103" s="19"/>
    </row>
    <row r="104" spans="7:8" ht="12">
      <c r="G104" s="19"/>
      <c r="H104" s="19"/>
    </row>
    <row r="105" spans="7:8" ht="12">
      <c r="G105" s="19"/>
      <c r="H105" s="19"/>
    </row>
    <row r="106" spans="7:8" ht="12">
      <c r="G106" s="19"/>
      <c r="H106" s="19"/>
    </row>
    <row r="107" spans="7:8" ht="12">
      <c r="G107" s="19"/>
      <c r="H107" s="19"/>
    </row>
    <row r="131" ht="12">
      <c r="L131" s="23"/>
    </row>
    <row r="135" spans="9:16" ht="12">
      <c r="I135" s="25"/>
      <c r="J135" s="25"/>
      <c r="L135" s="8"/>
      <c r="P135" s="8"/>
    </row>
    <row r="136" spans="7:8" ht="12">
      <c r="G136" s="19"/>
      <c r="H136" s="19"/>
    </row>
    <row r="139" ht="12">
      <c r="I139" s="25"/>
    </row>
    <row r="140" ht="12">
      <c r="I140" s="25"/>
    </row>
    <row r="141" spans="9:24" ht="12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2">
      <c r="I142" s="25"/>
    </row>
    <row r="144" ht="12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7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Agricultural Economics</dc:subject>
  <dc:creator>Nathan Childs</dc:creator>
  <cp:keywords>Exports, outstanding sales, key markets,</cp:keywords>
  <dc:description/>
  <cp:lastModifiedBy>lmcreek</cp:lastModifiedBy>
  <cp:lastPrinted>2009-03-10T18:26:58Z</cp:lastPrinted>
  <dcterms:created xsi:type="dcterms:W3CDTF">2001-11-27T20:33:34Z</dcterms:created>
  <dcterms:modified xsi:type="dcterms:W3CDTF">2012-09-18T16:17:00Z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