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<sst xmlns="http://schemas.openxmlformats.org/spreadsheetml/2006/main" count="37" uniqueCount="35">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</sst>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6" t="s">
        <v>1</v>
      </c>
      <c r="C2" s="16"/>
      <c r="D2" s="16"/>
      <c r="E2" s="16"/>
      <c r="F2" s="3"/>
      <c r="G2" s="16" t="s">
        <v>15</v>
      </c>
      <c r="H2" s="16"/>
      <c r="I2" s="16"/>
      <c r="J2" s="16"/>
      <c r="K2" s="16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6" t="s">
        <v>8</v>
      </c>
      <c r="H3" s="17"/>
      <c r="I3" s="17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264.333</v>
      </c>
      <c r="E7" s="9">
        <f>+B7+C7+D7</f>
        <v>22828.132999999998</v>
      </c>
      <c r="F7" s="9"/>
      <c r="G7" s="9">
        <f>+K7-J7</f>
        <v>18959.235</v>
      </c>
      <c r="H7" s="9">
        <v>5036.66</v>
      </c>
      <c r="I7" s="9">
        <f>G7-H7</f>
        <v>13922.575</v>
      </c>
      <c r="J7" s="9">
        <v>2014.08</v>
      </c>
      <c r="K7" s="9">
        <f>+E7-L7</f>
        <v>20973.315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v>22020</v>
      </c>
      <c r="D8" s="9">
        <v>300</v>
      </c>
      <c r="E8" s="9">
        <f>+B8+C8+D8</f>
        <v>24174.818</v>
      </c>
      <c r="F8" s="9"/>
      <c r="G8" s="9">
        <f>+K8-J8</f>
        <v>19599.818</v>
      </c>
      <c r="H8" s="9">
        <v>5350</v>
      </c>
      <c r="I8" s="9">
        <f>G8-H8</f>
        <v>14249.818</v>
      </c>
      <c r="J8" s="9">
        <v>2300</v>
      </c>
      <c r="K8" s="9">
        <f>+E8-L8</f>
        <v>21899.818</v>
      </c>
      <c r="L8" s="9">
        <v>2275</v>
      </c>
    </row>
    <row r="9" spans="1:12" ht="18.75">
      <c r="A9" s="2" t="s">
        <v>31</v>
      </c>
      <c r="B9" s="9">
        <f>+L8</f>
        <v>2275</v>
      </c>
      <c r="C9" s="9">
        <v>22235</v>
      </c>
      <c r="D9" s="9">
        <v>250</v>
      </c>
      <c r="E9" s="9">
        <f>+B9+C9+D9</f>
        <v>24760</v>
      </c>
      <c r="F9" s="9"/>
      <c r="G9" s="9">
        <f>+K9-J9</f>
        <v>20450</v>
      </c>
      <c r="H9" s="9">
        <v>5950</v>
      </c>
      <c r="I9" s="9">
        <f>G9-H9</f>
        <v>14500</v>
      </c>
      <c r="J9" s="9">
        <v>2400</v>
      </c>
      <c r="K9" s="9">
        <f>+E9-L9</f>
        <v>22850</v>
      </c>
      <c r="L9" s="9">
        <v>1910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3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1741.3795067714498</v>
      </c>
      <c r="H13" s="13">
        <v>407.75</v>
      </c>
      <c r="I13" s="13">
        <f aca="true" t="shared" si="2" ref="I13:I19">G13-H13</f>
        <v>1333.6295067714498</v>
      </c>
      <c r="J13" s="13">
        <f>(68.3167+0.1688+12.5154+0.3372)*2.204622</f>
        <v>179.3197646982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3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1661.2206622187123</v>
      </c>
      <c r="H14" s="13">
        <v>463.63</v>
      </c>
      <c r="I14" s="13">
        <f t="shared" si="2"/>
        <v>1197.5906622187122</v>
      </c>
      <c r="J14" s="13">
        <f>(96.450176+0.052248+8.908958+0.274031)*2.204622</f>
        <v>232.996386578886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28</v>
      </c>
      <c r="B15" s="13">
        <f t="shared" si="4"/>
        <v>1965.8580000000002</v>
      </c>
      <c r="C15" s="13">
        <v>1929.027</v>
      </c>
      <c r="D15" s="13">
        <f>(0.42448+0+9.716081+0)*2.204622</f>
        <v>22.356103872942004</v>
      </c>
      <c r="E15" s="13">
        <f t="shared" si="0"/>
        <v>3917.2411038729424</v>
      </c>
      <c r="F15" s="13"/>
      <c r="G15" s="13">
        <f t="shared" si="1"/>
        <v>1625.3220623719524</v>
      </c>
      <c r="H15" s="13">
        <v>435.62</v>
      </c>
      <c r="I15" s="13">
        <f t="shared" si="2"/>
        <v>1189.7020623719523</v>
      </c>
      <c r="J15" s="13">
        <f>(127.264422+0.149723+17.1423+0.3251)*2.204622</f>
        <v>319.40904150099</v>
      </c>
      <c r="K15" s="13">
        <f t="shared" si="3"/>
        <v>1944.7311038729424</v>
      </c>
      <c r="L15" s="13">
        <f>1576.849+395.661</f>
        <v>1972.51</v>
      </c>
    </row>
    <row r="16" spans="1:12" ht="15.75">
      <c r="A16" s="3" t="s">
        <v>29</v>
      </c>
      <c r="B16" s="13">
        <f t="shared" si="4"/>
        <v>1972.51</v>
      </c>
      <c r="C16" s="13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30</v>
      </c>
      <c r="B17" s="13">
        <f t="shared" si="4"/>
        <v>2110.797</v>
      </c>
      <c r="C17" s="13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32</v>
      </c>
      <c r="B18" s="13">
        <f t="shared" si="4"/>
        <v>2280.177</v>
      </c>
      <c r="C18" s="13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33</v>
      </c>
      <c r="B19" s="13">
        <f t="shared" si="4"/>
        <v>2324.926</v>
      </c>
      <c r="C19" s="13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34</v>
      </c>
      <c r="B20" s="13">
        <f>L19</f>
        <v>2420.018</v>
      </c>
      <c r="C20" s="13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 t="s">
        <v>24</v>
      </c>
      <c r="I20" s="13" t="s">
        <v>24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1" t="s">
        <v>27</v>
      </c>
      <c r="B21" s="12"/>
      <c r="C21" s="12">
        <f>SUM(C13:C20)</f>
        <v>15114.553999999998</v>
      </c>
      <c r="D21" s="12">
        <f>SUM(D13:D20)</f>
        <v>208.142326930356</v>
      </c>
      <c r="E21" s="14">
        <f>B13+C21+D21</f>
        <v>17177.514326930355</v>
      </c>
      <c r="F21" s="12"/>
      <c r="G21" s="12">
        <f>SUM(G13:G20)</f>
        <v>13233.927473523005</v>
      </c>
      <c r="H21" s="12">
        <f>SUM(H13:H20)</f>
        <v>2973.2599999999998</v>
      </c>
      <c r="I21" s="12">
        <f>SUM(I13:I20)</f>
        <v>8501.377629060376</v>
      </c>
      <c r="J21" s="12">
        <f>SUM(J13:J20)</f>
        <v>1477.448853407352</v>
      </c>
      <c r="K21" s="12">
        <f>SUM(K13:K20)</f>
        <v>14711.376326930358</v>
      </c>
      <c r="L21" s="12"/>
    </row>
    <row r="22" spans="1:12" ht="18.75">
      <c r="A22" s="5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 t="s">
        <v>11</v>
      </c>
      <c r="B24" s="6">
        <f ca="1">NOW()</f>
        <v>42564.461134143516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Ash, Shelbi Knisley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2016-07-13T15:04:17Z</dcterms:modified>
  <cp:category/>
  <cp:version/>
  <cp:contentType/>
  <cp:contentStatus/>
</cp:coreProperties>
</file>