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US 1975-2004" sheetId="1" r:id="rId1"/>
  </sheets>
  <definedNames>
    <definedName name="\x">'US 1975-2004'!$IU$8188</definedName>
    <definedName name="_Regression_Int" localSheetId="0" hidden="1">1</definedName>
    <definedName name="_xlnm.Print_Area" localSheetId="0">'US 1975-2004'!$AD$37:$AE$62</definedName>
    <definedName name="Print_Area_MI" localSheetId="0">'US 1975-2004'!$A$1</definedName>
    <definedName name="_xlnm.Print_Titles" localSheetId="0">'US 1975-2004'!$A:$A,'US 1975-2004'!$1:$1</definedName>
  </definedNames>
  <calcPr fullCalcOnLoad="1"/>
</workbook>
</file>

<file path=xl/sharedStrings.xml><?xml version="1.0" encoding="utf-8"?>
<sst xmlns="http://schemas.openxmlformats.org/spreadsheetml/2006/main" count="65" uniqueCount="42">
  <si>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</si>
  <si>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</si>
  <si>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</si>
  <si>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</si>
  <si>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Government payments):</t>
  </si>
  <si>
    <t xml:space="preserve">  Oats</t>
  </si>
  <si>
    <t xml:space="preserve">  Oats straw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</si>
  <si>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</si>
  <si>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</si>
  <si>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</si>
  <si>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</si>
  <si>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</si>
  <si>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2/</t>
  </si>
  <si>
    <t xml:space="preserve">  Fuel, lube, and electricity</t>
  </si>
  <si>
    <t xml:space="preserve">  Repairs</t>
  </si>
  <si>
    <t xml:space="preserve">  Hired labor</t>
  </si>
  <si>
    <t xml:space="preserve">  Other variable cash expenses  3/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</si>
  <si>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</si>
  <si>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</si>
  <si>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</si>
  <si>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</si>
  <si>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</si>
  <si>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</si>
  <si>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</si>
  <si>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</si>
  <si>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</si>
  <si>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</si>
  <si>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</si>
  <si>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</si>
  <si>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</si>
  <si>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</si>
  <si>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</si>
  <si>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</si>
  <si>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</si>
  <si>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</si>
  <si>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 Survey base year 1994.   2/ Cost of custom operations and technical services.  3/ Cost of baling.     Note:  Survey base changed in 1988 and 1994.</t>
  </si>
  <si>
    <t>2001</t>
  </si>
  <si>
    <t>2002</t>
  </si>
  <si>
    <t>2003</t>
  </si>
  <si>
    <t>2004</t>
  </si>
  <si>
    <t>U.S. oats production cash costs and returns, 1975-2004 1/</t>
  </si>
  <si>
    <t>U.S. oats production economic costs and returns, 1975-2004 1/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</si>
</sst>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3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1" fillId="0" borderId="1" xfId="0" applyNumberFormat="1" applyFont="1" applyBorder="1" applyAlignment="1" applyProtection="1">
      <alignment horizontal="fill"/>
      <protection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 quotePrefix="1">
      <alignment horizontal="left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65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6.77734375" style="0" customWidth="1"/>
    <col min="2" max="31" width="8.77734375" style="0" customWidth="1"/>
  </cols>
  <sheetData>
    <row r="1" spans="1:31" ht="15.75">
      <c r="A1" s="5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5.75">
      <c r="A3" s="1" t="s">
        <v>0</v>
      </c>
      <c r="B3" s="3">
        <v>1975</v>
      </c>
      <c r="C3" s="3">
        <v>1976</v>
      </c>
      <c r="D3" s="3">
        <v>1977</v>
      </c>
      <c r="E3" s="3">
        <v>1978</v>
      </c>
      <c r="F3" s="3">
        <v>1979</v>
      </c>
      <c r="G3" s="3">
        <v>1980</v>
      </c>
      <c r="H3" s="3">
        <v>1981</v>
      </c>
      <c r="I3" s="3">
        <v>1982</v>
      </c>
      <c r="J3" s="3">
        <v>1983</v>
      </c>
      <c r="K3" s="3">
        <v>1984</v>
      </c>
      <c r="L3" s="3">
        <v>1985</v>
      </c>
      <c r="M3" s="3">
        <v>1986</v>
      </c>
      <c r="N3" s="3">
        <v>1987</v>
      </c>
      <c r="O3" s="3">
        <v>1988</v>
      </c>
      <c r="P3" s="3">
        <v>1989</v>
      </c>
      <c r="Q3" s="3">
        <v>1990</v>
      </c>
      <c r="R3" s="3">
        <v>1991</v>
      </c>
      <c r="S3" s="3">
        <v>1992</v>
      </c>
      <c r="T3" s="3">
        <v>1993</v>
      </c>
      <c r="U3" s="3">
        <v>1994</v>
      </c>
      <c r="V3" s="3">
        <v>1995</v>
      </c>
      <c r="W3" s="3">
        <v>1996</v>
      </c>
      <c r="X3" s="3">
        <v>1997</v>
      </c>
      <c r="Y3" s="3">
        <v>1998</v>
      </c>
      <c r="Z3" s="3">
        <v>1999</v>
      </c>
      <c r="AA3" s="3">
        <v>2000</v>
      </c>
      <c r="AB3" s="10" t="s">
        <v>36</v>
      </c>
      <c r="AC3" s="10" t="s">
        <v>37</v>
      </c>
      <c r="AD3" s="10" t="s">
        <v>38</v>
      </c>
      <c r="AE3" s="10" t="s">
        <v>39</v>
      </c>
    </row>
    <row r="4" spans="1:31" ht="4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15.75">
      <c r="A5" s="2"/>
      <c r="B5" s="2"/>
      <c r="C5" s="2"/>
      <c r="D5" s="2"/>
      <c r="E5" s="2"/>
      <c r="F5" s="2"/>
      <c r="G5" s="2"/>
      <c r="H5" s="1" t="s">
        <v>1</v>
      </c>
      <c r="I5" s="2"/>
      <c r="J5" s="2"/>
      <c r="K5" s="2"/>
      <c r="L5" s="2"/>
      <c r="M5" s="1" t="s">
        <v>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>
      <c r="A8" s="1" t="s">
        <v>5</v>
      </c>
      <c r="B8" s="6">
        <f aca="true" t="shared" si="0" ref="B8:AA8">(B32)*(B33)</f>
        <v>61.04</v>
      </c>
      <c r="C8" s="6">
        <f t="shared" si="0"/>
        <v>60.047</v>
      </c>
      <c r="D8" s="6">
        <f t="shared" si="0"/>
        <v>56.49</v>
      </c>
      <c r="E8" s="6">
        <f t="shared" si="0"/>
        <v>57.614999999999995</v>
      </c>
      <c r="F8" s="6">
        <f t="shared" si="0"/>
        <v>66.17</v>
      </c>
      <c r="G8" s="6">
        <f t="shared" si="0"/>
        <v>74.38080000000001</v>
      </c>
      <c r="H8" s="6">
        <f t="shared" si="0"/>
        <v>91.4132</v>
      </c>
      <c r="I8" s="6">
        <f t="shared" si="0"/>
        <v>78.455</v>
      </c>
      <c r="J8" s="6">
        <f t="shared" si="0"/>
        <v>70.934</v>
      </c>
      <c r="K8" s="6">
        <f t="shared" si="0"/>
        <v>83.853</v>
      </c>
      <c r="L8" s="6">
        <f t="shared" si="0"/>
        <v>55.5222</v>
      </c>
      <c r="M8" s="6">
        <f t="shared" si="0"/>
        <v>48.8308</v>
      </c>
      <c r="N8" s="6">
        <f t="shared" si="0"/>
        <v>70.67450000000001</v>
      </c>
      <c r="O8" s="6">
        <f t="shared" si="0"/>
        <v>94.5364</v>
      </c>
      <c r="P8" s="6">
        <f t="shared" si="0"/>
        <v>81.68480000000001</v>
      </c>
      <c r="Q8" s="6">
        <f t="shared" si="0"/>
        <v>66.6644</v>
      </c>
      <c r="R8" s="6">
        <f t="shared" si="0"/>
        <v>61.0244</v>
      </c>
      <c r="S8" s="6">
        <f t="shared" si="0"/>
        <v>83.5632</v>
      </c>
      <c r="T8" s="6">
        <f t="shared" si="0"/>
        <v>70.6284</v>
      </c>
      <c r="U8" s="6">
        <f t="shared" si="0"/>
        <v>68.0625</v>
      </c>
      <c r="V8" s="6">
        <f t="shared" si="0"/>
        <v>72.865</v>
      </c>
      <c r="W8" s="6">
        <f t="shared" si="0"/>
        <v>128.26080000000002</v>
      </c>
      <c r="X8" s="6">
        <f t="shared" si="0"/>
        <v>107.136</v>
      </c>
      <c r="Y8" s="6">
        <f t="shared" si="0"/>
        <v>66.7466</v>
      </c>
      <c r="Z8" s="13">
        <f t="shared" si="0"/>
        <v>62.165499999999994</v>
      </c>
      <c r="AA8" s="13">
        <f t="shared" si="0"/>
        <v>70.09779999999999</v>
      </c>
      <c r="AB8" s="13">
        <f>(AB32)*(AB33)</f>
        <v>86.4675</v>
      </c>
      <c r="AC8" s="13">
        <f>(AC32)*(AC33)</f>
        <v>101.8394</v>
      </c>
      <c r="AD8" s="13">
        <f>(AD32)*(AD33)</f>
        <v>91.82879999999999</v>
      </c>
      <c r="AE8" s="13">
        <f>(AE32)*(AE33)</f>
        <v>91.65300000000002</v>
      </c>
    </row>
    <row r="9" spans="1:31" ht="15.75">
      <c r="A9" s="1" t="s">
        <v>6</v>
      </c>
      <c r="B9" s="6">
        <v>29.84</v>
      </c>
      <c r="C9" s="6">
        <v>31.11</v>
      </c>
      <c r="D9" s="6">
        <v>38.42</v>
      </c>
      <c r="E9" s="6">
        <v>32.57</v>
      </c>
      <c r="F9" s="6">
        <v>21.38</v>
      </c>
      <c r="G9" s="6">
        <v>27.24</v>
      </c>
      <c r="H9" s="6">
        <v>30.22</v>
      </c>
      <c r="I9" s="6">
        <v>25.44</v>
      </c>
      <c r="J9" s="6">
        <v>23.78</v>
      </c>
      <c r="K9" s="6">
        <v>20.78</v>
      </c>
      <c r="L9" s="6">
        <v>23.82</v>
      </c>
      <c r="M9" s="6">
        <v>20.26</v>
      </c>
      <c r="N9" s="6">
        <v>10.73</v>
      </c>
      <c r="O9" s="6">
        <v>17.74</v>
      </c>
      <c r="P9" s="6">
        <v>15.6348</v>
      </c>
      <c r="Q9" s="6">
        <v>14.02</v>
      </c>
      <c r="R9" s="6">
        <v>15.56</v>
      </c>
      <c r="S9" s="6">
        <v>18.37</v>
      </c>
      <c r="T9" s="6">
        <v>21.03</v>
      </c>
      <c r="U9" s="6">
        <v>32.03</v>
      </c>
      <c r="V9" s="6">
        <v>27.51</v>
      </c>
      <c r="W9" s="6">
        <v>32.03</v>
      </c>
      <c r="X9" s="6">
        <v>36.14</v>
      </c>
      <c r="Y9" s="6">
        <v>32.03</v>
      </c>
      <c r="Z9" s="14">
        <v>32.85</v>
      </c>
      <c r="AA9" s="14">
        <v>33.67</v>
      </c>
      <c r="AB9" s="14">
        <v>34.9</v>
      </c>
      <c r="AC9" s="14">
        <v>35.34</v>
      </c>
      <c r="AD9" s="14">
        <v>35.75</v>
      </c>
      <c r="AE9" s="14">
        <v>36.14</v>
      </c>
    </row>
    <row r="10" spans="1:31" ht="15.75">
      <c r="A10" s="1" t="s">
        <v>7</v>
      </c>
      <c r="B10" s="6">
        <f aca="true" t="shared" si="1" ref="B10:Y10">SUM(B8:B9)</f>
        <v>90.88</v>
      </c>
      <c r="C10" s="6">
        <f t="shared" si="1"/>
        <v>91.157</v>
      </c>
      <c r="D10" s="6">
        <f t="shared" si="1"/>
        <v>94.91</v>
      </c>
      <c r="E10" s="6">
        <f t="shared" si="1"/>
        <v>90.185</v>
      </c>
      <c r="F10" s="6">
        <f t="shared" si="1"/>
        <v>87.55</v>
      </c>
      <c r="G10" s="6">
        <f t="shared" si="1"/>
        <v>101.6208</v>
      </c>
      <c r="H10" s="6">
        <f t="shared" si="1"/>
        <v>121.6332</v>
      </c>
      <c r="I10" s="6">
        <f t="shared" si="1"/>
        <v>103.895</v>
      </c>
      <c r="J10" s="6">
        <f t="shared" si="1"/>
        <v>94.714</v>
      </c>
      <c r="K10" s="6">
        <f t="shared" si="1"/>
        <v>104.633</v>
      </c>
      <c r="L10" s="6">
        <f t="shared" si="1"/>
        <v>79.34219999999999</v>
      </c>
      <c r="M10" s="6">
        <f t="shared" si="1"/>
        <v>69.0908</v>
      </c>
      <c r="N10" s="6">
        <f t="shared" si="1"/>
        <v>81.40450000000001</v>
      </c>
      <c r="O10" s="6">
        <f t="shared" si="1"/>
        <v>112.2764</v>
      </c>
      <c r="P10" s="6">
        <f t="shared" si="1"/>
        <v>97.31960000000001</v>
      </c>
      <c r="Q10" s="6">
        <f t="shared" si="1"/>
        <v>80.6844</v>
      </c>
      <c r="R10" s="6">
        <f t="shared" si="1"/>
        <v>76.5844</v>
      </c>
      <c r="S10" s="6">
        <f t="shared" si="1"/>
        <v>101.9332</v>
      </c>
      <c r="T10" s="6">
        <f t="shared" si="1"/>
        <v>91.6584</v>
      </c>
      <c r="U10" s="6">
        <f t="shared" si="1"/>
        <v>100.0925</v>
      </c>
      <c r="V10" s="6">
        <f t="shared" si="1"/>
        <v>100.375</v>
      </c>
      <c r="W10" s="6">
        <f t="shared" si="1"/>
        <v>160.29080000000002</v>
      </c>
      <c r="X10" s="6">
        <f t="shared" si="1"/>
        <v>143.276</v>
      </c>
      <c r="Y10" s="6">
        <f t="shared" si="1"/>
        <v>98.7766</v>
      </c>
      <c r="Z10" s="13">
        <f aca="true" t="shared" si="2" ref="Z10:AE10">SUM(Z8:Z9)</f>
        <v>95.0155</v>
      </c>
      <c r="AA10" s="13">
        <f t="shared" si="2"/>
        <v>103.7678</v>
      </c>
      <c r="AB10" s="13">
        <f t="shared" si="2"/>
        <v>121.3675</v>
      </c>
      <c r="AC10" s="13">
        <f t="shared" si="2"/>
        <v>137.1794</v>
      </c>
      <c r="AD10" s="13">
        <f t="shared" si="2"/>
        <v>127.57879999999999</v>
      </c>
      <c r="AE10" s="13">
        <f t="shared" si="2"/>
        <v>127.79300000000002</v>
      </c>
    </row>
    <row r="11" spans="1:31" ht="15.75">
      <c r="A11" s="2"/>
      <c r="B11" s="7"/>
      <c r="C11" s="7"/>
      <c r="D11" s="7"/>
      <c r="E11" s="7"/>
      <c r="F11" s="7"/>
      <c r="G11" s="7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7"/>
      <c r="U11" s="7"/>
      <c r="V11" s="7"/>
      <c r="W11" s="7"/>
      <c r="X11" s="7"/>
      <c r="Y11" s="7"/>
      <c r="Z11" s="9"/>
      <c r="AA11" s="9"/>
      <c r="AB11" s="9"/>
      <c r="AC11" s="9"/>
      <c r="AD11" s="9"/>
      <c r="AE11" s="9"/>
    </row>
    <row r="12" spans="1:31" ht="15.75">
      <c r="A12" s="1" t="s">
        <v>8</v>
      </c>
      <c r="B12" s="7"/>
      <c r="C12" s="7"/>
      <c r="D12" s="7"/>
      <c r="E12" s="7"/>
      <c r="F12" s="7"/>
      <c r="G12" s="7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  <c r="Z12" s="9"/>
      <c r="AA12" s="9"/>
      <c r="AB12" s="9"/>
      <c r="AC12" s="9"/>
      <c r="AD12" s="9"/>
      <c r="AE12" s="9"/>
    </row>
    <row r="13" spans="1:31" ht="15.75">
      <c r="A13" s="1" t="s">
        <v>9</v>
      </c>
      <c r="B13" s="6">
        <v>3.28</v>
      </c>
      <c r="C13" s="6">
        <v>3.18</v>
      </c>
      <c r="D13" s="6">
        <v>2.79</v>
      </c>
      <c r="E13" s="6">
        <v>4.6</v>
      </c>
      <c r="F13" s="6">
        <v>4.9</v>
      </c>
      <c r="G13" s="6">
        <v>5.63</v>
      </c>
      <c r="H13" s="6">
        <v>7.13</v>
      </c>
      <c r="I13" s="6">
        <v>7.15</v>
      </c>
      <c r="J13" s="6">
        <v>5.71</v>
      </c>
      <c r="K13" s="6">
        <v>8.82</v>
      </c>
      <c r="L13" s="6">
        <v>8.47</v>
      </c>
      <c r="M13" s="6">
        <v>5.49</v>
      </c>
      <c r="N13" s="6">
        <v>6.77</v>
      </c>
      <c r="O13" s="6">
        <v>8.38</v>
      </c>
      <c r="P13" s="6">
        <v>9.56</v>
      </c>
      <c r="Q13" s="6">
        <v>8.58</v>
      </c>
      <c r="R13" s="6">
        <v>7.58</v>
      </c>
      <c r="S13" s="6">
        <v>8.57</v>
      </c>
      <c r="T13" s="6">
        <v>8.62</v>
      </c>
      <c r="U13" s="6">
        <v>8.19</v>
      </c>
      <c r="V13" s="6">
        <v>7.46</v>
      </c>
      <c r="W13" s="6">
        <v>8.81</v>
      </c>
      <c r="X13" s="6">
        <v>9.11</v>
      </c>
      <c r="Y13" s="6">
        <v>7.89</v>
      </c>
      <c r="Z13" s="12">
        <v>7.47</v>
      </c>
      <c r="AA13" s="12">
        <v>7.25</v>
      </c>
      <c r="AB13" s="12">
        <v>7.47</v>
      </c>
      <c r="AC13" s="12">
        <v>7.43</v>
      </c>
      <c r="AD13" s="12">
        <v>9.09</v>
      </c>
      <c r="AE13" s="25">
        <v>8.86</v>
      </c>
    </row>
    <row r="14" spans="1:31" ht="15.75">
      <c r="A14" s="1" t="s">
        <v>10</v>
      </c>
      <c r="B14" s="6">
        <v>8.01</v>
      </c>
      <c r="C14" s="6">
        <v>6.18</v>
      </c>
      <c r="D14" s="6">
        <v>5.83</v>
      </c>
      <c r="E14" s="6">
        <v>7.61</v>
      </c>
      <c r="F14" s="6">
        <v>8.48</v>
      </c>
      <c r="G14" s="6">
        <v>10.34</v>
      </c>
      <c r="H14" s="6">
        <v>10.36</v>
      </c>
      <c r="I14" s="6">
        <v>12.52</v>
      </c>
      <c r="J14" s="6">
        <v>11.22</v>
      </c>
      <c r="K14" s="6">
        <v>12.23</v>
      </c>
      <c r="L14" s="6">
        <v>11.43</v>
      </c>
      <c r="M14" s="6">
        <v>10.93</v>
      </c>
      <c r="N14" s="6">
        <v>12.94</v>
      </c>
      <c r="O14" s="6">
        <v>14.86</v>
      </c>
      <c r="P14" s="6">
        <v>13.82</v>
      </c>
      <c r="Q14" s="6">
        <v>12.55</v>
      </c>
      <c r="R14" s="6">
        <v>12.4</v>
      </c>
      <c r="S14" s="6">
        <v>12.17</v>
      </c>
      <c r="T14" s="6">
        <v>11.73</v>
      </c>
      <c r="U14" s="6">
        <v>14.95</v>
      </c>
      <c r="V14" s="6">
        <v>15.76</v>
      </c>
      <c r="W14" s="6">
        <v>17.05</v>
      </c>
      <c r="X14" s="6">
        <v>16.68</v>
      </c>
      <c r="Y14" s="6">
        <v>15.63</v>
      </c>
      <c r="Z14" s="12">
        <v>14.7</v>
      </c>
      <c r="AA14" s="12">
        <v>14.88</v>
      </c>
      <c r="AB14" s="12">
        <v>17.85</v>
      </c>
      <c r="AC14" s="12">
        <v>14.97</v>
      </c>
      <c r="AD14" s="12">
        <v>17.28</v>
      </c>
      <c r="AE14" s="25">
        <v>18.74</v>
      </c>
    </row>
    <row r="15" spans="1:31" ht="15.75">
      <c r="A15" s="1" t="s">
        <v>11</v>
      </c>
      <c r="B15" s="6">
        <v>0.31</v>
      </c>
      <c r="C15" s="6">
        <v>0.29</v>
      </c>
      <c r="D15" s="6">
        <v>0.26</v>
      </c>
      <c r="E15" s="6">
        <v>0.78</v>
      </c>
      <c r="F15" s="6">
        <v>0.8</v>
      </c>
      <c r="G15" s="6">
        <v>0.87</v>
      </c>
      <c r="H15" s="6">
        <v>0.95</v>
      </c>
      <c r="I15" s="6">
        <v>1.25</v>
      </c>
      <c r="J15" s="6">
        <v>1.34</v>
      </c>
      <c r="K15" s="6">
        <v>1.38</v>
      </c>
      <c r="L15" s="6">
        <v>1.23</v>
      </c>
      <c r="M15" s="6">
        <v>1.35</v>
      </c>
      <c r="N15" s="6">
        <v>1.01</v>
      </c>
      <c r="O15" s="6">
        <v>1.06</v>
      </c>
      <c r="P15" s="6">
        <v>1.1</v>
      </c>
      <c r="Q15" s="6">
        <v>1.1</v>
      </c>
      <c r="R15" s="6">
        <v>1.05</v>
      </c>
      <c r="S15" s="6">
        <v>1.14</v>
      </c>
      <c r="T15" s="6">
        <v>1.06</v>
      </c>
      <c r="U15" s="6">
        <v>1.59</v>
      </c>
      <c r="V15" s="6">
        <v>1.72</v>
      </c>
      <c r="W15" s="6">
        <v>1.82</v>
      </c>
      <c r="X15" s="6">
        <v>1.83</v>
      </c>
      <c r="Y15" s="6">
        <v>1.83</v>
      </c>
      <c r="Z15" s="12">
        <v>1.82</v>
      </c>
      <c r="AA15" s="12">
        <v>1.81</v>
      </c>
      <c r="AB15" s="12">
        <v>1.83</v>
      </c>
      <c r="AC15" s="12">
        <v>1.84</v>
      </c>
      <c r="AD15" s="12">
        <v>1.87</v>
      </c>
      <c r="AE15" s="25">
        <v>1.84</v>
      </c>
    </row>
    <row r="16" spans="1:31" ht="15.75">
      <c r="A16" s="1" t="s">
        <v>12</v>
      </c>
      <c r="B16" s="6">
        <v>1.97</v>
      </c>
      <c r="C16" s="6">
        <v>1.96</v>
      </c>
      <c r="D16" s="6">
        <v>2.84</v>
      </c>
      <c r="E16" s="6">
        <v>2.82</v>
      </c>
      <c r="F16" s="6">
        <v>3.05</v>
      </c>
      <c r="G16" s="6">
        <v>3.49</v>
      </c>
      <c r="H16" s="6">
        <v>3.75</v>
      </c>
      <c r="I16" s="6">
        <v>4.27</v>
      </c>
      <c r="J16" s="6">
        <v>4.1</v>
      </c>
      <c r="K16" s="6">
        <v>4.16</v>
      </c>
      <c r="L16" s="6">
        <v>3.07</v>
      </c>
      <c r="M16" s="6">
        <v>2.55</v>
      </c>
      <c r="N16" s="6">
        <v>4.39</v>
      </c>
      <c r="O16" s="6">
        <v>4.55</v>
      </c>
      <c r="P16" s="6">
        <v>6.39</v>
      </c>
      <c r="Q16" s="6">
        <v>6.96</v>
      </c>
      <c r="R16" s="6">
        <v>5.9</v>
      </c>
      <c r="S16" s="6">
        <v>6.07</v>
      </c>
      <c r="T16" s="6">
        <v>5.27</v>
      </c>
      <c r="U16" s="6">
        <v>4.84</v>
      </c>
      <c r="V16" s="6">
        <v>4.3</v>
      </c>
      <c r="W16" s="6">
        <v>4.33</v>
      </c>
      <c r="X16" s="6">
        <v>4.3</v>
      </c>
      <c r="Y16" s="6">
        <v>4.31</v>
      </c>
      <c r="Z16" s="12">
        <v>4.32</v>
      </c>
      <c r="AA16" s="12">
        <v>4.33</v>
      </c>
      <c r="AB16" s="12">
        <v>4.36</v>
      </c>
      <c r="AC16" s="12">
        <v>4.34</v>
      </c>
      <c r="AD16" s="12">
        <v>4.35</v>
      </c>
      <c r="AE16" s="4">
        <v>4.36</v>
      </c>
    </row>
    <row r="17" spans="1:31" ht="15.75">
      <c r="A17" s="1" t="s">
        <v>13</v>
      </c>
      <c r="B17" s="6">
        <v>3.29</v>
      </c>
      <c r="C17" s="6">
        <v>3.22</v>
      </c>
      <c r="D17" s="6">
        <v>4.63</v>
      </c>
      <c r="E17" s="6">
        <v>4.54</v>
      </c>
      <c r="F17" s="6">
        <v>7.2</v>
      </c>
      <c r="G17" s="6">
        <v>10.34</v>
      </c>
      <c r="H17" s="6">
        <v>11.7</v>
      </c>
      <c r="I17" s="6">
        <v>11.89</v>
      </c>
      <c r="J17" s="6">
        <v>10.53</v>
      </c>
      <c r="K17" s="6">
        <v>8.8</v>
      </c>
      <c r="L17" s="6">
        <v>8.76</v>
      </c>
      <c r="M17" s="6">
        <v>6.78</v>
      </c>
      <c r="N17" s="6">
        <v>5.6</v>
      </c>
      <c r="O17" s="6">
        <v>5.66</v>
      </c>
      <c r="P17" s="6">
        <v>6.81</v>
      </c>
      <c r="Q17" s="6">
        <v>7.6</v>
      </c>
      <c r="R17" s="6">
        <v>8.25</v>
      </c>
      <c r="S17" s="6">
        <v>6.95</v>
      </c>
      <c r="T17" s="6">
        <v>6.73</v>
      </c>
      <c r="U17" s="6">
        <v>6.84</v>
      </c>
      <c r="V17" s="6">
        <v>6.38</v>
      </c>
      <c r="W17" s="6">
        <v>7.41</v>
      </c>
      <c r="X17" s="6">
        <v>7.99</v>
      </c>
      <c r="Y17" s="6">
        <v>6.71</v>
      </c>
      <c r="Z17" s="12">
        <v>6.34</v>
      </c>
      <c r="AA17" s="14">
        <v>9.1</v>
      </c>
      <c r="AB17" s="14">
        <v>9.3</v>
      </c>
      <c r="AC17" s="12">
        <v>7.44</v>
      </c>
      <c r="AD17" s="12">
        <v>7.85</v>
      </c>
      <c r="AE17" s="25">
        <v>9.52</v>
      </c>
    </row>
    <row r="18" spans="1:31" ht="15.75">
      <c r="A18" s="1" t="s">
        <v>14</v>
      </c>
      <c r="B18" s="6">
        <v>4.76</v>
      </c>
      <c r="C18" s="6">
        <v>4.3</v>
      </c>
      <c r="D18" s="6">
        <v>5.76</v>
      </c>
      <c r="E18" s="6">
        <v>5.57</v>
      </c>
      <c r="F18" s="6">
        <v>6.01</v>
      </c>
      <c r="G18" s="6">
        <v>6.79</v>
      </c>
      <c r="H18" s="6">
        <v>7.71</v>
      </c>
      <c r="I18" s="6">
        <v>7.59</v>
      </c>
      <c r="J18" s="6">
        <v>7.86</v>
      </c>
      <c r="K18" s="6">
        <v>7.54</v>
      </c>
      <c r="L18" s="6">
        <v>6.42</v>
      </c>
      <c r="M18" s="6">
        <v>7.59</v>
      </c>
      <c r="N18" s="6">
        <v>5.28</v>
      </c>
      <c r="O18" s="6">
        <v>5.63</v>
      </c>
      <c r="P18" s="6">
        <v>6.78</v>
      </c>
      <c r="Q18" s="6">
        <v>6.9</v>
      </c>
      <c r="R18" s="6">
        <v>7.36</v>
      </c>
      <c r="S18" s="6">
        <v>7.5</v>
      </c>
      <c r="T18" s="6">
        <v>7.15</v>
      </c>
      <c r="U18" s="6">
        <v>10.96</v>
      </c>
      <c r="V18" s="6">
        <v>10.31</v>
      </c>
      <c r="W18" s="6">
        <v>9.63</v>
      </c>
      <c r="X18" s="6">
        <v>11.4</v>
      </c>
      <c r="Y18" s="6">
        <v>10.84</v>
      </c>
      <c r="Z18" s="12">
        <v>9.95</v>
      </c>
      <c r="AA18" s="12">
        <v>9.69</v>
      </c>
      <c r="AB18" s="12">
        <v>9.88</v>
      </c>
      <c r="AC18" s="14">
        <v>10</v>
      </c>
      <c r="AD18" s="14">
        <v>10.03</v>
      </c>
      <c r="AE18" s="4">
        <v>10.88</v>
      </c>
    </row>
    <row r="19" spans="1:31" ht="15.75">
      <c r="A19" s="1" t="s">
        <v>15</v>
      </c>
      <c r="B19" s="6">
        <v>0.63</v>
      </c>
      <c r="C19" s="6">
        <v>0.7</v>
      </c>
      <c r="D19" s="6">
        <v>0.78</v>
      </c>
      <c r="E19" s="6">
        <v>1.18</v>
      </c>
      <c r="F19" s="6">
        <v>1.28</v>
      </c>
      <c r="G19" s="6">
        <v>1.4</v>
      </c>
      <c r="H19" s="6">
        <v>1.53</v>
      </c>
      <c r="I19" s="6">
        <v>1.61</v>
      </c>
      <c r="J19" s="6">
        <v>1.55</v>
      </c>
      <c r="K19" s="6">
        <v>1.63</v>
      </c>
      <c r="L19" s="6">
        <v>1.51</v>
      </c>
      <c r="M19" s="6">
        <v>1.89</v>
      </c>
      <c r="N19" s="6">
        <v>3.81</v>
      </c>
      <c r="O19" s="6">
        <v>4.1</v>
      </c>
      <c r="P19" s="6">
        <v>4.54</v>
      </c>
      <c r="Q19" s="6">
        <v>4.95</v>
      </c>
      <c r="R19" s="6">
        <v>4.89</v>
      </c>
      <c r="S19" s="6">
        <v>5.31</v>
      </c>
      <c r="T19" s="6">
        <v>5.15</v>
      </c>
      <c r="U19" s="6">
        <v>1.91</v>
      </c>
      <c r="V19" s="6">
        <v>1.76</v>
      </c>
      <c r="W19" s="6">
        <v>1.93</v>
      </c>
      <c r="X19" s="6">
        <v>2.02</v>
      </c>
      <c r="Y19" s="6">
        <v>2.13</v>
      </c>
      <c r="Z19" s="12">
        <v>2.23</v>
      </c>
      <c r="AA19" s="12">
        <v>2.44</v>
      </c>
      <c r="AB19" s="12">
        <v>2.43</v>
      </c>
      <c r="AC19" s="12">
        <v>2.58</v>
      </c>
      <c r="AD19" s="12">
        <v>2.87</v>
      </c>
      <c r="AE19" s="25">
        <v>2.78</v>
      </c>
    </row>
    <row r="20" spans="1:31" ht="15.75">
      <c r="A20" s="1" t="s">
        <v>16</v>
      </c>
      <c r="B20" s="6">
        <v>0.69</v>
      </c>
      <c r="C20" s="6">
        <v>0.67</v>
      </c>
      <c r="D20" s="6">
        <v>0.67</v>
      </c>
      <c r="E20" s="6">
        <v>0.7</v>
      </c>
      <c r="F20" s="6">
        <v>0.77</v>
      </c>
      <c r="G20" s="6">
        <v>1.24</v>
      </c>
      <c r="H20" s="6">
        <v>1.22</v>
      </c>
      <c r="I20" s="6">
        <v>0.96</v>
      </c>
      <c r="J20" s="6">
        <v>0.96</v>
      </c>
      <c r="K20" s="6">
        <v>0.98</v>
      </c>
      <c r="L20" s="6">
        <v>0.97</v>
      </c>
      <c r="M20" s="6">
        <v>0.61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1.19</v>
      </c>
      <c r="V20" s="6">
        <v>1.02</v>
      </c>
      <c r="W20" s="6">
        <v>1.19</v>
      </c>
      <c r="X20" s="6">
        <v>1.34</v>
      </c>
      <c r="Y20" s="6">
        <v>1.19</v>
      </c>
      <c r="Z20" s="12">
        <v>1.22</v>
      </c>
      <c r="AA20" s="12">
        <v>1.25</v>
      </c>
      <c r="AB20" s="14">
        <v>1.3</v>
      </c>
      <c r="AC20" s="12">
        <v>1.31</v>
      </c>
      <c r="AD20" s="12">
        <v>1.33</v>
      </c>
      <c r="AE20" s="4">
        <v>1.34</v>
      </c>
    </row>
    <row r="21" spans="1:31" ht="15.75">
      <c r="A21" s="1" t="s">
        <v>17</v>
      </c>
      <c r="B21" s="6">
        <f aca="true" t="shared" si="3" ref="B21:Y21">SUM(B13:B20)</f>
        <v>22.939999999999998</v>
      </c>
      <c r="C21" s="6">
        <f t="shared" si="3"/>
        <v>20.5</v>
      </c>
      <c r="D21" s="6">
        <f t="shared" si="3"/>
        <v>23.560000000000002</v>
      </c>
      <c r="E21" s="6">
        <f t="shared" si="3"/>
        <v>27.8</v>
      </c>
      <c r="F21" s="6">
        <f t="shared" si="3"/>
        <v>32.49</v>
      </c>
      <c r="G21" s="6">
        <f t="shared" si="3"/>
        <v>40.1</v>
      </c>
      <c r="H21" s="6">
        <f t="shared" si="3"/>
        <v>44.35</v>
      </c>
      <c r="I21" s="6">
        <f t="shared" si="3"/>
        <v>47.24</v>
      </c>
      <c r="J21" s="6">
        <f t="shared" si="3"/>
        <v>43.269999999999996</v>
      </c>
      <c r="K21" s="6">
        <f t="shared" si="3"/>
        <v>45.54</v>
      </c>
      <c r="L21" s="6">
        <f t="shared" si="3"/>
        <v>41.86</v>
      </c>
      <c r="M21" s="6">
        <f t="shared" si="3"/>
        <v>37.190000000000005</v>
      </c>
      <c r="N21" s="6">
        <f t="shared" si="3"/>
        <v>39.800000000000004</v>
      </c>
      <c r="O21" s="6">
        <f t="shared" si="3"/>
        <v>44.24000000000001</v>
      </c>
      <c r="P21" s="6">
        <f t="shared" si="3"/>
        <v>49.00000000000001</v>
      </c>
      <c r="Q21" s="6">
        <f t="shared" si="3"/>
        <v>48.64000000000001</v>
      </c>
      <c r="R21" s="6">
        <f t="shared" si="3"/>
        <v>47.43</v>
      </c>
      <c r="S21" s="6">
        <f t="shared" si="3"/>
        <v>47.71000000000001</v>
      </c>
      <c r="T21" s="6">
        <f t="shared" si="3"/>
        <v>45.709999999999994</v>
      </c>
      <c r="U21" s="6">
        <f t="shared" si="3"/>
        <v>50.46999999999999</v>
      </c>
      <c r="V21" s="6">
        <f t="shared" si="3"/>
        <v>48.71</v>
      </c>
      <c r="W21" s="6">
        <f t="shared" si="3"/>
        <v>52.17</v>
      </c>
      <c r="X21" s="6">
        <f t="shared" si="3"/>
        <v>54.67</v>
      </c>
      <c r="Y21" s="6">
        <f t="shared" si="3"/>
        <v>50.529999999999994</v>
      </c>
      <c r="Z21" s="11">
        <f aca="true" t="shared" si="4" ref="Z21:AE21">SUM(Z13:Z20)</f>
        <v>48.04999999999999</v>
      </c>
      <c r="AA21" s="11">
        <f t="shared" si="4"/>
        <v>50.75</v>
      </c>
      <c r="AB21" s="11">
        <f t="shared" si="4"/>
        <v>54.42</v>
      </c>
      <c r="AC21" s="11">
        <f t="shared" si="4"/>
        <v>49.91</v>
      </c>
      <c r="AD21" s="11">
        <f t="shared" si="4"/>
        <v>54.67</v>
      </c>
      <c r="AE21" s="11">
        <f t="shared" si="4"/>
        <v>58.32</v>
      </c>
    </row>
    <row r="22" spans="1:31" ht="15.75">
      <c r="A22" s="2"/>
      <c r="B22" s="7"/>
      <c r="C22" s="7"/>
      <c r="D22" s="7"/>
      <c r="E22" s="7"/>
      <c r="F22" s="7"/>
      <c r="G22" s="7"/>
      <c r="H22" s="7"/>
      <c r="I22" s="6"/>
      <c r="J22" s="6"/>
      <c r="K22" s="6"/>
      <c r="L22" s="6"/>
      <c r="M22" s="6"/>
      <c r="N22" s="6"/>
      <c r="O22" s="6"/>
      <c r="P22" s="6"/>
      <c r="Q22" s="6"/>
      <c r="R22" s="8" t="s">
        <v>1</v>
      </c>
      <c r="S22" s="6"/>
      <c r="T22" s="7"/>
      <c r="U22" s="7"/>
      <c r="V22" s="7"/>
      <c r="W22" s="7"/>
      <c r="X22" s="7"/>
      <c r="Y22" s="7"/>
      <c r="Z22" s="9"/>
      <c r="AA22" s="9"/>
      <c r="AB22" s="9"/>
      <c r="AC22" s="9"/>
      <c r="AD22" s="9"/>
      <c r="AE22" s="9"/>
    </row>
    <row r="23" spans="1:31" ht="15.75">
      <c r="A23" s="1" t="s">
        <v>18</v>
      </c>
      <c r="B23" s="6">
        <v>2.86</v>
      </c>
      <c r="C23" s="6">
        <v>3.3</v>
      </c>
      <c r="D23" s="6">
        <v>3.42</v>
      </c>
      <c r="E23" s="6">
        <v>4.65</v>
      </c>
      <c r="F23" s="6">
        <v>6.04</v>
      </c>
      <c r="G23" s="6">
        <v>5.73</v>
      </c>
      <c r="H23" s="6">
        <v>6.57</v>
      </c>
      <c r="I23" s="6">
        <v>4.67</v>
      </c>
      <c r="J23" s="6">
        <v>5.18</v>
      </c>
      <c r="K23" s="6">
        <v>5.32</v>
      </c>
      <c r="L23" s="6">
        <v>3.9</v>
      </c>
      <c r="M23" s="6">
        <v>4.67</v>
      </c>
      <c r="N23" s="6">
        <v>3.32</v>
      </c>
      <c r="O23" s="6">
        <v>3.33</v>
      </c>
      <c r="P23" s="6">
        <v>3.13</v>
      </c>
      <c r="Q23" s="6">
        <v>3.64</v>
      </c>
      <c r="R23" s="6">
        <v>3.11</v>
      </c>
      <c r="S23" s="6">
        <v>4.26</v>
      </c>
      <c r="T23" s="6">
        <v>4.66</v>
      </c>
      <c r="U23" s="6">
        <v>5.41</v>
      </c>
      <c r="V23" s="6">
        <v>5.65</v>
      </c>
      <c r="W23" s="6">
        <v>5.29</v>
      </c>
      <c r="X23" s="6">
        <v>6.21</v>
      </c>
      <c r="Y23" s="6">
        <v>5.86</v>
      </c>
      <c r="Z23" s="12">
        <v>5.94</v>
      </c>
      <c r="AA23" s="12">
        <v>6.09</v>
      </c>
      <c r="AB23" s="12">
        <v>6.29</v>
      </c>
      <c r="AC23" s="12">
        <v>6.44</v>
      </c>
      <c r="AD23" s="12">
        <v>6.58</v>
      </c>
      <c r="AE23" s="12">
        <v>6.73</v>
      </c>
    </row>
    <row r="24" spans="1:31" ht="15.75">
      <c r="A24" s="1" t="s">
        <v>19</v>
      </c>
      <c r="B24" s="6">
        <v>3.94</v>
      </c>
      <c r="C24" s="6">
        <v>4.24</v>
      </c>
      <c r="D24" s="6">
        <v>4.79</v>
      </c>
      <c r="E24" s="6">
        <v>5.29</v>
      </c>
      <c r="F24" s="6">
        <v>5.84</v>
      </c>
      <c r="G24" s="6">
        <v>10.57</v>
      </c>
      <c r="H24" s="6">
        <v>10.65</v>
      </c>
      <c r="I24" s="6">
        <v>12.21</v>
      </c>
      <c r="J24" s="6">
        <v>12.35</v>
      </c>
      <c r="K24" s="6">
        <v>13.58</v>
      </c>
      <c r="L24" s="6">
        <v>13.53</v>
      </c>
      <c r="M24" s="6">
        <v>15.88</v>
      </c>
      <c r="N24" s="6">
        <v>12.35</v>
      </c>
      <c r="O24" s="6">
        <v>12.72</v>
      </c>
      <c r="P24" s="6">
        <v>13.23</v>
      </c>
      <c r="Q24" s="6">
        <v>13.51</v>
      </c>
      <c r="R24" s="6">
        <v>11.92</v>
      </c>
      <c r="S24" s="6">
        <v>17.31</v>
      </c>
      <c r="T24" s="6">
        <v>18.78</v>
      </c>
      <c r="U24" s="6">
        <v>13.95</v>
      </c>
      <c r="V24" s="6">
        <v>13.88</v>
      </c>
      <c r="W24" s="6">
        <v>14.85</v>
      </c>
      <c r="X24" s="6">
        <v>14.85</v>
      </c>
      <c r="Y24" s="6">
        <v>14.2</v>
      </c>
      <c r="Z24" s="12">
        <v>14.85</v>
      </c>
      <c r="AA24" s="14">
        <v>15.6</v>
      </c>
      <c r="AB24" s="12">
        <v>15.88</v>
      </c>
      <c r="AC24" s="12">
        <v>15.72</v>
      </c>
      <c r="AD24" s="12">
        <v>16.03</v>
      </c>
      <c r="AE24" s="24">
        <v>16.2</v>
      </c>
    </row>
    <row r="25" spans="1:31" ht="15.75">
      <c r="A25" s="1" t="s">
        <v>20</v>
      </c>
      <c r="B25" s="6">
        <v>9.75</v>
      </c>
      <c r="C25" s="6">
        <v>9.5</v>
      </c>
      <c r="D25" s="6">
        <v>9.36</v>
      </c>
      <c r="E25" s="6">
        <v>9.7</v>
      </c>
      <c r="F25" s="6">
        <v>10.4</v>
      </c>
      <c r="G25" s="6">
        <v>11.2</v>
      </c>
      <c r="H25" s="6">
        <v>17.82</v>
      </c>
      <c r="I25" s="6">
        <v>13.17</v>
      </c>
      <c r="J25" s="6">
        <v>14.07</v>
      </c>
      <c r="K25" s="6">
        <v>14.66</v>
      </c>
      <c r="L25" s="6">
        <v>11.69</v>
      </c>
      <c r="M25" s="6">
        <v>9.24</v>
      </c>
      <c r="N25" s="6">
        <v>4.3</v>
      </c>
      <c r="O25" s="6">
        <v>3.35</v>
      </c>
      <c r="P25" s="6">
        <v>3.44</v>
      </c>
      <c r="Q25" s="6">
        <v>3.74</v>
      </c>
      <c r="R25" s="6">
        <v>3.41</v>
      </c>
      <c r="S25" s="6">
        <v>3.97</v>
      </c>
      <c r="T25" s="6">
        <v>3.82</v>
      </c>
      <c r="U25" s="6">
        <v>4.95</v>
      </c>
      <c r="V25" s="6">
        <v>5.57</v>
      </c>
      <c r="W25" s="6">
        <v>5.49</v>
      </c>
      <c r="X25" s="6">
        <v>5.52</v>
      </c>
      <c r="Y25" s="6">
        <v>5.82</v>
      </c>
      <c r="Z25" s="12">
        <v>5.49</v>
      </c>
      <c r="AA25" s="14">
        <v>5.8</v>
      </c>
      <c r="AB25" s="14">
        <v>5.9</v>
      </c>
      <c r="AC25" s="12">
        <v>5.39</v>
      </c>
      <c r="AD25" s="12">
        <v>5.39</v>
      </c>
      <c r="AE25" s="12">
        <v>5.33</v>
      </c>
    </row>
    <row r="26" spans="1:31" ht="15.75">
      <c r="A26" s="1" t="s">
        <v>21</v>
      </c>
      <c r="B26" s="6">
        <f aca="true" t="shared" si="5" ref="B26:Y26">SUM(B23:B25)</f>
        <v>16.55</v>
      </c>
      <c r="C26" s="6">
        <f t="shared" si="5"/>
        <v>17.04</v>
      </c>
      <c r="D26" s="6">
        <f t="shared" si="5"/>
        <v>17.57</v>
      </c>
      <c r="E26" s="6">
        <f t="shared" si="5"/>
        <v>19.64</v>
      </c>
      <c r="F26" s="6">
        <f t="shared" si="5"/>
        <v>22.28</v>
      </c>
      <c r="G26" s="6">
        <f t="shared" si="5"/>
        <v>27.5</v>
      </c>
      <c r="H26" s="6">
        <f t="shared" si="5"/>
        <v>35.04</v>
      </c>
      <c r="I26" s="6">
        <f t="shared" si="5"/>
        <v>30.050000000000004</v>
      </c>
      <c r="J26" s="6">
        <f t="shared" si="5"/>
        <v>31.6</v>
      </c>
      <c r="K26" s="6">
        <f t="shared" si="5"/>
        <v>33.56</v>
      </c>
      <c r="L26" s="6">
        <f t="shared" si="5"/>
        <v>29.119999999999997</v>
      </c>
      <c r="M26" s="6">
        <f t="shared" si="5"/>
        <v>29.79</v>
      </c>
      <c r="N26" s="6">
        <f t="shared" si="5"/>
        <v>19.97</v>
      </c>
      <c r="O26" s="6">
        <f t="shared" si="5"/>
        <v>19.400000000000002</v>
      </c>
      <c r="P26" s="6">
        <f t="shared" si="5"/>
        <v>19.8</v>
      </c>
      <c r="Q26" s="6">
        <f t="shared" si="5"/>
        <v>20.89</v>
      </c>
      <c r="R26" s="6">
        <f t="shared" si="5"/>
        <v>18.439999999999998</v>
      </c>
      <c r="S26" s="6">
        <f t="shared" si="5"/>
        <v>25.54</v>
      </c>
      <c r="T26" s="6">
        <f t="shared" si="5"/>
        <v>27.26</v>
      </c>
      <c r="U26" s="6">
        <f t="shared" si="5"/>
        <v>24.31</v>
      </c>
      <c r="V26" s="6">
        <f t="shared" si="5"/>
        <v>25.1</v>
      </c>
      <c r="W26" s="6">
        <f t="shared" si="5"/>
        <v>25.630000000000003</v>
      </c>
      <c r="X26" s="6">
        <f t="shared" si="5"/>
        <v>26.58</v>
      </c>
      <c r="Y26" s="6">
        <f t="shared" si="5"/>
        <v>25.88</v>
      </c>
      <c r="Z26" s="11">
        <f aca="true" t="shared" si="6" ref="Z26:AE26">SUM(Z23:Z25)</f>
        <v>26.28</v>
      </c>
      <c r="AA26" s="11">
        <f t="shared" si="6"/>
        <v>27.49</v>
      </c>
      <c r="AB26" s="11">
        <f t="shared" si="6"/>
        <v>28.07</v>
      </c>
      <c r="AC26" s="11">
        <f t="shared" si="6"/>
        <v>27.55</v>
      </c>
      <c r="AD26" s="6">
        <f t="shared" si="6"/>
        <v>28</v>
      </c>
      <c r="AE26" s="6">
        <f t="shared" si="6"/>
        <v>28.259999999999998</v>
      </c>
    </row>
    <row r="27" spans="1:31" ht="15.75">
      <c r="A27" s="2"/>
      <c r="B27" s="7"/>
      <c r="C27" s="7"/>
      <c r="D27" s="7"/>
      <c r="E27" s="7"/>
      <c r="F27" s="7"/>
      <c r="G27" s="7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5.75">
      <c r="A28" s="1" t="s">
        <v>22</v>
      </c>
      <c r="B28" s="6">
        <f aca="true" t="shared" si="7" ref="B28:Y28">B21+B26</f>
        <v>39.489999999999995</v>
      </c>
      <c r="C28" s="6">
        <f t="shared" si="7"/>
        <v>37.54</v>
      </c>
      <c r="D28" s="6">
        <f t="shared" si="7"/>
        <v>41.13</v>
      </c>
      <c r="E28" s="6">
        <f t="shared" si="7"/>
        <v>47.44</v>
      </c>
      <c r="F28" s="6">
        <f t="shared" si="7"/>
        <v>54.77</v>
      </c>
      <c r="G28" s="6">
        <f t="shared" si="7"/>
        <v>67.6</v>
      </c>
      <c r="H28" s="6">
        <f t="shared" si="7"/>
        <v>79.39</v>
      </c>
      <c r="I28" s="6">
        <f t="shared" si="7"/>
        <v>77.29</v>
      </c>
      <c r="J28" s="6">
        <f t="shared" si="7"/>
        <v>74.87</v>
      </c>
      <c r="K28" s="6">
        <f t="shared" si="7"/>
        <v>79.1</v>
      </c>
      <c r="L28" s="6">
        <f t="shared" si="7"/>
        <v>70.97999999999999</v>
      </c>
      <c r="M28" s="6">
        <f t="shared" si="7"/>
        <v>66.98</v>
      </c>
      <c r="N28" s="6">
        <f t="shared" si="7"/>
        <v>59.77</v>
      </c>
      <c r="O28" s="6">
        <f t="shared" si="7"/>
        <v>63.640000000000015</v>
      </c>
      <c r="P28" s="6">
        <f t="shared" si="7"/>
        <v>68.80000000000001</v>
      </c>
      <c r="Q28" s="6">
        <f t="shared" si="7"/>
        <v>69.53</v>
      </c>
      <c r="R28" s="6">
        <f t="shared" si="7"/>
        <v>65.87</v>
      </c>
      <c r="S28" s="6">
        <f t="shared" si="7"/>
        <v>73.25</v>
      </c>
      <c r="T28" s="6">
        <f t="shared" si="7"/>
        <v>72.97</v>
      </c>
      <c r="U28" s="6">
        <f t="shared" si="7"/>
        <v>74.77999999999999</v>
      </c>
      <c r="V28" s="6">
        <f t="shared" si="7"/>
        <v>73.81</v>
      </c>
      <c r="W28" s="6">
        <f t="shared" si="7"/>
        <v>77.80000000000001</v>
      </c>
      <c r="X28" s="6">
        <f t="shared" si="7"/>
        <v>81.25</v>
      </c>
      <c r="Y28" s="6">
        <f t="shared" si="7"/>
        <v>76.41</v>
      </c>
      <c r="Z28" s="6">
        <f aca="true" t="shared" si="8" ref="Z28:AE28">Z21+Z26</f>
        <v>74.32999999999998</v>
      </c>
      <c r="AA28" s="6">
        <f t="shared" si="8"/>
        <v>78.24</v>
      </c>
      <c r="AB28" s="6">
        <f t="shared" si="8"/>
        <v>82.49000000000001</v>
      </c>
      <c r="AC28" s="6">
        <f t="shared" si="8"/>
        <v>77.46</v>
      </c>
      <c r="AD28" s="6">
        <f t="shared" si="8"/>
        <v>82.67</v>
      </c>
      <c r="AE28" s="6">
        <f t="shared" si="8"/>
        <v>86.58</v>
      </c>
    </row>
    <row r="29" spans="1:31" ht="15.75">
      <c r="A29" s="2"/>
      <c r="B29" s="7"/>
      <c r="C29" s="7"/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5.75">
      <c r="A30" s="1" t="s">
        <v>23</v>
      </c>
      <c r="B30" s="6">
        <f aca="true" t="shared" si="9" ref="B30:Y30">B10-B28</f>
        <v>51.39</v>
      </c>
      <c r="C30" s="6">
        <f t="shared" si="9"/>
        <v>53.617</v>
      </c>
      <c r="D30" s="6">
        <f t="shared" si="9"/>
        <v>53.779999999999994</v>
      </c>
      <c r="E30" s="6">
        <f t="shared" si="9"/>
        <v>42.745000000000005</v>
      </c>
      <c r="F30" s="6">
        <f t="shared" si="9"/>
        <v>32.779999999999994</v>
      </c>
      <c r="G30" s="6">
        <f t="shared" si="9"/>
        <v>34.02080000000001</v>
      </c>
      <c r="H30" s="6">
        <f t="shared" si="9"/>
        <v>42.2432</v>
      </c>
      <c r="I30" s="6">
        <f t="shared" si="9"/>
        <v>26.60499999999999</v>
      </c>
      <c r="J30" s="6">
        <f t="shared" si="9"/>
        <v>19.843999999999994</v>
      </c>
      <c r="K30" s="6">
        <f t="shared" si="9"/>
        <v>25.533</v>
      </c>
      <c r="L30" s="6">
        <f t="shared" si="9"/>
        <v>8.362200000000001</v>
      </c>
      <c r="M30" s="6">
        <f t="shared" si="9"/>
        <v>2.1107999999999976</v>
      </c>
      <c r="N30" s="6">
        <f t="shared" si="9"/>
        <v>21.63450000000001</v>
      </c>
      <c r="O30" s="6">
        <f t="shared" si="9"/>
        <v>48.63639999999998</v>
      </c>
      <c r="P30" s="6">
        <f t="shared" si="9"/>
        <v>28.519599999999997</v>
      </c>
      <c r="Q30" s="6">
        <f t="shared" si="9"/>
        <v>11.154399999999995</v>
      </c>
      <c r="R30" s="6">
        <f t="shared" si="9"/>
        <v>10.714399999999998</v>
      </c>
      <c r="S30" s="6">
        <f t="shared" si="9"/>
        <v>28.6832</v>
      </c>
      <c r="T30" s="6">
        <f t="shared" si="9"/>
        <v>18.6884</v>
      </c>
      <c r="U30" s="6">
        <f t="shared" si="9"/>
        <v>25.312500000000014</v>
      </c>
      <c r="V30" s="6">
        <f t="shared" si="9"/>
        <v>26.564999999999998</v>
      </c>
      <c r="W30" s="6">
        <f t="shared" si="9"/>
        <v>82.49080000000001</v>
      </c>
      <c r="X30" s="6">
        <f t="shared" si="9"/>
        <v>62.02600000000001</v>
      </c>
      <c r="Y30" s="6">
        <f t="shared" si="9"/>
        <v>22.366600000000005</v>
      </c>
      <c r="Z30" s="6">
        <f aca="true" t="shared" si="10" ref="Z30:AE30">Z10-Z28</f>
        <v>20.68550000000002</v>
      </c>
      <c r="AA30" s="6">
        <f t="shared" si="10"/>
        <v>25.5278</v>
      </c>
      <c r="AB30" s="6">
        <f t="shared" si="10"/>
        <v>38.8775</v>
      </c>
      <c r="AC30" s="6">
        <f t="shared" si="10"/>
        <v>59.71939999999999</v>
      </c>
      <c r="AD30" s="6">
        <f t="shared" si="10"/>
        <v>44.908799999999985</v>
      </c>
      <c r="AE30" s="6">
        <f t="shared" si="10"/>
        <v>41.21300000000002</v>
      </c>
    </row>
    <row r="31" spans="1:31" ht="5.25" customHeight="1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6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15.75">
      <c r="A32" s="1" t="s">
        <v>24</v>
      </c>
      <c r="B32" s="13">
        <v>1.4</v>
      </c>
      <c r="C32" s="11">
        <v>1.49</v>
      </c>
      <c r="D32" s="11">
        <v>1.05</v>
      </c>
      <c r="E32" s="11">
        <v>1.15</v>
      </c>
      <c r="F32" s="13">
        <v>1.3</v>
      </c>
      <c r="G32" s="11">
        <v>1.49</v>
      </c>
      <c r="H32" s="11">
        <v>1.73</v>
      </c>
      <c r="I32" s="11">
        <v>1.42</v>
      </c>
      <c r="J32" s="11">
        <v>1.45</v>
      </c>
      <c r="K32" s="11">
        <v>1.65</v>
      </c>
      <c r="L32" s="11">
        <v>1.23</v>
      </c>
      <c r="M32" s="11">
        <v>0.86</v>
      </c>
      <c r="N32" s="11">
        <v>1.31</v>
      </c>
      <c r="O32" s="11">
        <v>2.66</v>
      </c>
      <c r="P32" s="11">
        <v>1.52</v>
      </c>
      <c r="Q32" s="11">
        <v>1.09</v>
      </c>
      <c r="R32" s="11">
        <v>1.22</v>
      </c>
      <c r="S32" s="11">
        <v>1.26</v>
      </c>
      <c r="T32" s="11">
        <v>1.38</v>
      </c>
      <c r="U32" s="11">
        <v>1.25</v>
      </c>
      <c r="V32" s="13">
        <v>1.3</v>
      </c>
      <c r="W32" s="3">
        <v>2.16</v>
      </c>
      <c r="X32" s="6">
        <v>1.6</v>
      </c>
      <c r="Y32" s="3">
        <v>1.07</v>
      </c>
      <c r="Z32" s="12">
        <v>1.01</v>
      </c>
      <c r="AA32" s="12">
        <v>1.06</v>
      </c>
      <c r="AB32" s="12">
        <v>1.35</v>
      </c>
      <c r="AC32" s="12">
        <v>1.69</v>
      </c>
      <c r="AD32" s="12">
        <v>1.68</v>
      </c>
      <c r="AE32" s="12">
        <v>1.37</v>
      </c>
    </row>
    <row r="33" spans="1:31" ht="15.75">
      <c r="A33" s="1" t="s">
        <v>25</v>
      </c>
      <c r="B33" s="13">
        <v>43.6</v>
      </c>
      <c r="C33" s="13">
        <v>40.3</v>
      </c>
      <c r="D33" s="13">
        <v>53.8</v>
      </c>
      <c r="E33" s="13">
        <v>50.1</v>
      </c>
      <c r="F33" s="13">
        <v>50.9</v>
      </c>
      <c r="G33" s="11">
        <v>49.92</v>
      </c>
      <c r="H33" s="11">
        <v>52.84</v>
      </c>
      <c r="I33" s="11">
        <v>55.25</v>
      </c>
      <c r="J33" s="11">
        <v>48.92</v>
      </c>
      <c r="K33" s="11">
        <v>50.82</v>
      </c>
      <c r="L33" s="11">
        <v>45.14</v>
      </c>
      <c r="M33" s="11">
        <v>56.78</v>
      </c>
      <c r="N33" s="11">
        <v>53.95</v>
      </c>
      <c r="O33" s="11">
        <v>35.54</v>
      </c>
      <c r="P33" s="11">
        <v>53.74</v>
      </c>
      <c r="Q33" s="11">
        <v>61.16</v>
      </c>
      <c r="R33" s="11">
        <v>50.02</v>
      </c>
      <c r="S33" s="11">
        <v>66.32</v>
      </c>
      <c r="T33" s="11">
        <v>51.18</v>
      </c>
      <c r="U33" s="11">
        <v>54.45</v>
      </c>
      <c r="V33" s="11">
        <v>56.05</v>
      </c>
      <c r="W33" s="3">
        <v>59.38</v>
      </c>
      <c r="X33" s="3">
        <v>66.96</v>
      </c>
      <c r="Y33" s="3">
        <v>62.38</v>
      </c>
      <c r="Z33" s="12">
        <v>61.55</v>
      </c>
      <c r="AA33" s="12">
        <v>66.13</v>
      </c>
      <c r="AB33" s="12">
        <v>64.05</v>
      </c>
      <c r="AC33" s="12">
        <v>60.26</v>
      </c>
      <c r="AD33" s="12">
        <v>54.66</v>
      </c>
      <c r="AE33" s="24">
        <v>66.9</v>
      </c>
    </row>
    <row r="34" spans="1:31" ht="5.25" customHeight="1" thickBo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7"/>
      <c r="P34" s="17"/>
      <c r="Q34" s="17"/>
      <c r="R34" s="17"/>
      <c r="S34" s="17"/>
      <c r="T34" s="15"/>
      <c r="U34" s="15"/>
      <c r="V34" s="15"/>
      <c r="W34" s="15"/>
      <c r="X34" s="15"/>
      <c r="Y34" s="15"/>
      <c r="Z34" s="15"/>
      <c r="AA34" s="15"/>
      <c r="AB34" s="18"/>
      <c r="AC34" s="18"/>
      <c r="AD34" s="18"/>
      <c r="AE34" s="18"/>
    </row>
    <row r="35" spans="1:3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6.5" thickBot="1">
      <c r="A36" s="26" t="s">
        <v>41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8"/>
      <c r="P36" s="28"/>
      <c r="Q36" s="28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15.75">
      <c r="A37" s="19" t="s">
        <v>0</v>
      </c>
      <c r="B37" s="20">
        <v>1975</v>
      </c>
      <c r="C37" s="20">
        <v>1976</v>
      </c>
      <c r="D37" s="20">
        <v>1977</v>
      </c>
      <c r="E37" s="20">
        <v>1978</v>
      </c>
      <c r="F37" s="20">
        <v>1979</v>
      </c>
      <c r="G37" s="20">
        <v>1980</v>
      </c>
      <c r="H37" s="20">
        <v>1981</v>
      </c>
      <c r="I37" s="20">
        <v>1982</v>
      </c>
      <c r="J37" s="20">
        <v>1983</v>
      </c>
      <c r="K37" s="20">
        <v>1984</v>
      </c>
      <c r="L37" s="20">
        <v>1985</v>
      </c>
      <c r="M37" s="20">
        <v>1986</v>
      </c>
      <c r="N37" s="21">
        <v>1987</v>
      </c>
      <c r="O37" s="21">
        <v>1988</v>
      </c>
      <c r="P37" s="21">
        <v>1989</v>
      </c>
      <c r="Q37" s="21">
        <v>1990</v>
      </c>
      <c r="R37" s="21">
        <v>1991</v>
      </c>
      <c r="S37" s="21">
        <v>1992</v>
      </c>
      <c r="T37" s="21">
        <v>1993</v>
      </c>
      <c r="U37" s="20">
        <v>1994</v>
      </c>
      <c r="V37" s="20">
        <v>1995</v>
      </c>
      <c r="W37" s="20">
        <v>1996</v>
      </c>
      <c r="X37" s="20">
        <v>1997</v>
      </c>
      <c r="Y37" s="20">
        <v>1998</v>
      </c>
      <c r="Z37" s="20">
        <v>1999</v>
      </c>
      <c r="AA37" s="20">
        <v>2000</v>
      </c>
      <c r="AB37" s="22" t="s">
        <v>36</v>
      </c>
      <c r="AC37" s="22" t="s">
        <v>37</v>
      </c>
      <c r="AD37" s="22" t="s">
        <v>38</v>
      </c>
      <c r="AE37" s="22" t="s">
        <v>39</v>
      </c>
    </row>
    <row r="38" spans="1:31" ht="7.5" customHeight="1" thickBo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7"/>
      <c r="P38" s="17"/>
      <c r="Q38" s="17"/>
      <c r="R38" s="17"/>
      <c r="S38" s="17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15.75">
      <c r="A39" s="2"/>
      <c r="B39" s="2"/>
      <c r="C39" s="2"/>
      <c r="D39" s="2"/>
      <c r="E39" s="2"/>
      <c r="F39" s="2"/>
      <c r="G39" s="2"/>
      <c r="H39" s="1" t="s">
        <v>1</v>
      </c>
      <c r="I39" s="2"/>
      <c r="J39" s="2"/>
      <c r="K39" s="2"/>
      <c r="L39" s="2"/>
      <c r="M39" s="1" t="s">
        <v>2</v>
      </c>
      <c r="N39" s="2"/>
      <c r="O39" s="2"/>
      <c r="P39" s="4"/>
      <c r="Q39" s="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>
      <c r="A40" s="1" t="s">
        <v>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/>
      <c r="O40" s="4"/>
      <c r="P40" s="4"/>
      <c r="Q40" s="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>
      <c r="A41" s="1" t="s">
        <v>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/>
      <c r="O41" s="4"/>
      <c r="P41" s="4"/>
      <c r="Q41" s="4"/>
      <c r="R41" s="2"/>
      <c r="S41" s="2"/>
      <c r="T41" s="2"/>
      <c r="U41" s="4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>
      <c r="A42" s="1" t="s">
        <v>5</v>
      </c>
      <c r="B42" s="6">
        <f aca="true" t="shared" si="11" ref="B42:Y42">B8</f>
        <v>61.04</v>
      </c>
      <c r="C42" s="6">
        <f t="shared" si="11"/>
        <v>60.047</v>
      </c>
      <c r="D42" s="6">
        <f t="shared" si="11"/>
        <v>56.49</v>
      </c>
      <c r="E42" s="6">
        <f t="shared" si="11"/>
        <v>57.614999999999995</v>
      </c>
      <c r="F42" s="6">
        <f t="shared" si="11"/>
        <v>66.17</v>
      </c>
      <c r="G42" s="6">
        <f t="shared" si="11"/>
        <v>74.38080000000001</v>
      </c>
      <c r="H42" s="6">
        <f t="shared" si="11"/>
        <v>91.4132</v>
      </c>
      <c r="I42" s="6">
        <f t="shared" si="11"/>
        <v>78.455</v>
      </c>
      <c r="J42" s="6">
        <f t="shared" si="11"/>
        <v>70.934</v>
      </c>
      <c r="K42" s="6">
        <f t="shared" si="11"/>
        <v>83.853</v>
      </c>
      <c r="L42" s="6">
        <f t="shared" si="11"/>
        <v>55.5222</v>
      </c>
      <c r="M42" s="6">
        <f t="shared" si="11"/>
        <v>48.8308</v>
      </c>
      <c r="N42" s="6">
        <f t="shared" si="11"/>
        <v>70.67450000000001</v>
      </c>
      <c r="O42" s="6">
        <f t="shared" si="11"/>
        <v>94.5364</v>
      </c>
      <c r="P42" s="6">
        <f t="shared" si="11"/>
        <v>81.68480000000001</v>
      </c>
      <c r="Q42" s="6">
        <f t="shared" si="11"/>
        <v>66.6644</v>
      </c>
      <c r="R42" s="6">
        <f t="shared" si="11"/>
        <v>61.0244</v>
      </c>
      <c r="S42" s="6">
        <f t="shared" si="11"/>
        <v>83.5632</v>
      </c>
      <c r="T42" s="6">
        <f t="shared" si="11"/>
        <v>70.6284</v>
      </c>
      <c r="U42" s="6">
        <f t="shared" si="11"/>
        <v>68.0625</v>
      </c>
      <c r="V42" s="6">
        <f t="shared" si="11"/>
        <v>72.865</v>
      </c>
      <c r="W42" s="6">
        <f t="shared" si="11"/>
        <v>128.26080000000002</v>
      </c>
      <c r="X42" s="6">
        <f t="shared" si="11"/>
        <v>107.136</v>
      </c>
      <c r="Y42" s="6">
        <f t="shared" si="11"/>
        <v>66.7466</v>
      </c>
      <c r="Z42" s="6">
        <f aca="true" t="shared" si="12" ref="Z42:AA44">Z8</f>
        <v>62.165499999999994</v>
      </c>
      <c r="AA42" s="6">
        <f t="shared" si="12"/>
        <v>70.09779999999999</v>
      </c>
      <c r="AB42" s="6">
        <f aca="true" t="shared" si="13" ref="AB42:AC44">AB8</f>
        <v>86.4675</v>
      </c>
      <c r="AC42" s="6">
        <f t="shared" si="13"/>
        <v>101.8394</v>
      </c>
      <c r="AD42" s="6">
        <f aca="true" t="shared" si="14" ref="AD42:AE44">AD8</f>
        <v>91.82879999999999</v>
      </c>
      <c r="AE42" s="6">
        <f t="shared" si="14"/>
        <v>91.65300000000002</v>
      </c>
    </row>
    <row r="43" spans="1:31" ht="15.75">
      <c r="A43" s="1" t="s">
        <v>6</v>
      </c>
      <c r="B43" s="6">
        <f aca="true" t="shared" si="15" ref="B43:Y43">B9</f>
        <v>29.84</v>
      </c>
      <c r="C43" s="6">
        <f t="shared" si="15"/>
        <v>31.11</v>
      </c>
      <c r="D43" s="6">
        <f t="shared" si="15"/>
        <v>38.42</v>
      </c>
      <c r="E43" s="6">
        <f t="shared" si="15"/>
        <v>32.57</v>
      </c>
      <c r="F43" s="6">
        <f t="shared" si="15"/>
        <v>21.38</v>
      </c>
      <c r="G43" s="6">
        <f t="shared" si="15"/>
        <v>27.24</v>
      </c>
      <c r="H43" s="6">
        <f t="shared" si="15"/>
        <v>30.22</v>
      </c>
      <c r="I43" s="6">
        <f t="shared" si="15"/>
        <v>25.44</v>
      </c>
      <c r="J43" s="6">
        <f t="shared" si="15"/>
        <v>23.78</v>
      </c>
      <c r="K43" s="6">
        <f t="shared" si="15"/>
        <v>20.78</v>
      </c>
      <c r="L43" s="6">
        <f t="shared" si="15"/>
        <v>23.82</v>
      </c>
      <c r="M43" s="6">
        <f t="shared" si="15"/>
        <v>20.26</v>
      </c>
      <c r="N43" s="6">
        <f t="shared" si="15"/>
        <v>10.73</v>
      </c>
      <c r="O43" s="6">
        <f t="shared" si="15"/>
        <v>17.74</v>
      </c>
      <c r="P43" s="6">
        <f t="shared" si="15"/>
        <v>15.6348</v>
      </c>
      <c r="Q43" s="6">
        <f t="shared" si="15"/>
        <v>14.02</v>
      </c>
      <c r="R43" s="6">
        <f t="shared" si="15"/>
        <v>15.56</v>
      </c>
      <c r="S43" s="6">
        <f t="shared" si="15"/>
        <v>18.37</v>
      </c>
      <c r="T43" s="6">
        <f t="shared" si="15"/>
        <v>21.03</v>
      </c>
      <c r="U43" s="6">
        <f t="shared" si="15"/>
        <v>32.03</v>
      </c>
      <c r="V43" s="6">
        <f t="shared" si="15"/>
        <v>27.51</v>
      </c>
      <c r="W43" s="6">
        <f t="shared" si="15"/>
        <v>32.03</v>
      </c>
      <c r="X43" s="6">
        <f t="shared" si="15"/>
        <v>36.14</v>
      </c>
      <c r="Y43" s="6">
        <f t="shared" si="15"/>
        <v>32.03</v>
      </c>
      <c r="Z43" s="6">
        <f t="shared" si="12"/>
        <v>32.85</v>
      </c>
      <c r="AA43" s="6">
        <f t="shared" si="12"/>
        <v>33.67</v>
      </c>
      <c r="AB43" s="6">
        <f t="shared" si="13"/>
        <v>34.9</v>
      </c>
      <c r="AC43" s="6">
        <f t="shared" si="13"/>
        <v>35.34</v>
      </c>
      <c r="AD43" s="6">
        <f t="shared" si="14"/>
        <v>35.75</v>
      </c>
      <c r="AE43" s="6">
        <f t="shared" si="14"/>
        <v>36.14</v>
      </c>
    </row>
    <row r="44" spans="1:31" ht="15.75">
      <c r="A44" s="1" t="s">
        <v>7</v>
      </c>
      <c r="B44" s="6">
        <f aca="true" t="shared" si="16" ref="B44:Y44">B10</f>
        <v>90.88</v>
      </c>
      <c r="C44" s="6">
        <f t="shared" si="16"/>
        <v>91.157</v>
      </c>
      <c r="D44" s="6">
        <f t="shared" si="16"/>
        <v>94.91</v>
      </c>
      <c r="E44" s="6">
        <f t="shared" si="16"/>
        <v>90.185</v>
      </c>
      <c r="F44" s="6">
        <f t="shared" si="16"/>
        <v>87.55</v>
      </c>
      <c r="G44" s="6">
        <f t="shared" si="16"/>
        <v>101.6208</v>
      </c>
      <c r="H44" s="6">
        <f t="shared" si="16"/>
        <v>121.6332</v>
      </c>
      <c r="I44" s="6">
        <f t="shared" si="16"/>
        <v>103.895</v>
      </c>
      <c r="J44" s="6">
        <f t="shared" si="16"/>
        <v>94.714</v>
      </c>
      <c r="K44" s="6">
        <f t="shared" si="16"/>
        <v>104.633</v>
      </c>
      <c r="L44" s="6">
        <f t="shared" si="16"/>
        <v>79.34219999999999</v>
      </c>
      <c r="M44" s="6">
        <f t="shared" si="16"/>
        <v>69.0908</v>
      </c>
      <c r="N44" s="6">
        <f t="shared" si="16"/>
        <v>81.40450000000001</v>
      </c>
      <c r="O44" s="6">
        <f t="shared" si="16"/>
        <v>112.2764</v>
      </c>
      <c r="P44" s="6">
        <f t="shared" si="16"/>
        <v>97.31960000000001</v>
      </c>
      <c r="Q44" s="6">
        <f t="shared" si="16"/>
        <v>80.6844</v>
      </c>
      <c r="R44" s="6">
        <f t="shared" si="16"/>
        <v>76.5844</v>
      </c>
      <c r="S44" s="6">
        <f t="shared" si="16"/>
        <v>101.9332</v>
      </c>
      <c r="T44" s="6">
        <f t="shared" si="16"/>
        <v>91.6584</v>
      </c>
      <c r="U44" s="6">
        <f t="shared" si="16"/>
        <v>100.0925</v>
      </c>
      <c r="V44" s="6">
        <f t="shared" si="16"/>
        <v>100.375</v>
      </c>
      <c r="W44" s="6">
        <f t="shared" si="16"/>
        <v>160.29080000000002</v>
      </c>
      <c r="X44" s="6">
        <f t="shared" si="16"/>
        <v>143.276</v>
      </c>
      <c r="Y44" s="6">
        <f t="shared" si="16"/>
        <v>98.7766</v>
      </c>
      <c r="Z44" s="6">
        <f t="shared" si="12"/>
        <v>95.0155</v>
      </c>
      <c r="AA44" s="6">
        <f t="shared" si="12"/>
        <v>103.7678</v>
      </c>
      <c r="AB44" s="6">
        <f t="shared" si="13"/>
        <v>121.3675</v>
      </c>
      <c r="AC44" s="6">
        <f t="shared" si="13"/>
        <v>137.1794</v>
      </c>
      <c r="AD44" s="6">
        <f t="shared" si="14"/>
        <v>127.57879999999999</v>
      </c>
      <c r="AE44" s="6">
        <f t="shared" si="14"/>
        <v>127.79300000000002</v>
      </c>
    </row>
    <row r="45" spans="1:31" ht="15.75">
      <c r="A45" s="2"/>
      <c r="B45" s="7"/>
      <c r="C45" s="7"/>
      <c r="D45" s="7"/>
      <c r="E45" s="7"/>
      <c r="F45" s="7"/>
      <c r="G45" s="7"/>
      <c r="H45" s="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5.75">
      <c r="A46" s="1" t="s">
        <v>26</v>
      </c>
      <c r="B46" s="7"/>
      <c r="C46" s="7"/>
      <c r="D46" s="7"/>
      <c r="E46" s="7"/>
      <c r="F46" s="7"/>
      <c r="G46" s="7"/>
      <c r="H46" s="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.75">
      <c r="A47" s="1" t="s">
        <v>27</v>
      </c>
      <c r="B47" s="6">
        <f aca="true" t="shared" si="17" ref="B47:Y47">B21</f>
        <v>22.939999999999998</v>
      </c>
      <c r="C47" s="6">
        <f t="shared" si="17"/>
        <v>20.5</v>
      </c>
      <c r="D47" s="6">
        <f t="shared" si="17"/>
        <v>23.560000000000002</v>
      </c>
      <c r="E47" s="6">
        <f t="shared" si="17"/>
        <v>27.8</v>
      </c>
      <c r="F47" s="6">
        <f t="shared" si="17"/>
        <v>32.49</v>
      </c>
      <c r="G47" s="6">
        <f t="shared" si="17"/>
        <v>40.1</v>
      </c>
      <c r="H47" s="6">
        <f t="shared" si="17"/>
        <v>44.35</v>
      </c>
      <c r="I47" s="6">
        <f t="shared" si="17"/>
        <v>47.24</v>
      </c>
      <c r="J47" s="6">
        <f t="shared" si="17"/>
        <v>43.269999999999996</v>
      </c>
      <c r="K47" s="6">
        <f t="shared" si="17"/>
        <v>45.54</v>
      </c>
      <c r="L47" s="6">
        <f t="shared" si="17"/>
        <v>41.86</v>
      </c>
      <c r="M47" s="6">
        <f t="shared" si="17"/>
        <v>37.190000000000005</v>
      </c>
      <c r="N47" s="6">
        <f t="shared" si="17"/>
        <v>39.800000000000004</v>
      </c>
      <c r="O47" s="6">
        <f t="shared" si="17"/>
        <v>44.24000000000001</v>
      </c>
      <c r="P47" s="6">
        <f t="shared" si="17"/>
        <v>49.00000000000001</v>
      </c>
      <c r="Q47" s="6">
        <f t="shared" si="17"/>
        <v>48.64000000000001</v>
      </c>
      <c r="R47" s="6">
        <f t="shared" si="17"/>
        <v>47.43</v>
      </c>
      <c r="S47" s="6">
        <f t="shared" si="17"/>
        <v>47.71000000000001</v>
      </c>
      <c r="T47" s="6">
        <f t="shared" si="17"/>
        <v>45.709999999999994</v>
      </c>
      <c r="U47" s="6">
        <f t="shared" si="17"/>
        <v>50.46999999999999</v>
      </c>
      <c r="V47" s="6">
        <f t="shared" si="17"/>
        <v>48.71</v>
      </c>
      <c r="W47" s="6">
        <f t="shared" si="17"/>
        <v>52.17</v>
      </c>
      <c r="X47" s="6">
        <f t="shared" si="17"/>
        <v>54.67</v>
      </c>
      <c r="Y47" s="6">
        <f t="shared" si="17"/>
        <v>50.529999999999994</v>
      </c>
      <c r="Z47" s="6">
        <f aca="true" t="shared" si="18" ref="Z47:AE47">Z21</f>
        <v>48.04999999999999</v>
      </c>
      <c r="AA47" s="6">
        <f t="shared" si="18"/>
        <v>50.75</v>
      </c>
      <c r="AB47" s="6">
        <f t="shared" si="18"/>
        <v>54.42</v>
      </c>
      <c r="AC47" s="6">
        <f t="shared" si="18"/>
        <v>49.91</v>
      </c>
      <c r="AD47" s="6">
        <f t="shared" si="18"/>
        <v>54.67</v>
      </c>
      <c r="AE47" s="6">
        <f t="shared" si="18"/>
        <v>58.32</v>
      </c>
    </row>
    <row r="48" spans="1:31" ht="15.75">
      <c r="A48" s="1" t="s">
        <v>18</v>
      </c>
      <c r="B48" s="6">
        <f aca="true" t="shared" si="19" ref="B48:Y48">B23</f>
        <v>2.86</v>
      </c>
      <c r="C48" s="6">
        <f t="shared" si="19"/>
        <v>3.3</v>
      </c>
      <c r="D48" s="6">
        <f t="shared" si="19"/>
        <v>3.42</v>
      </c>
      <c r="E48" s="6">
        <f t="shared" si="19"/>
        <v>4.65</v>
      </c>
      <c r="F48" s="6">
        <f t="shared" si="19"/>
        <v>6.04</v>
      </c>
      <c r="G48" s="6">
        <f t="shared" si="19"/>
        <v>5.73</v>
      </c>
      <c r="H48" s="6">
        <f t="shared" si="19"/>
        <v>6.57</v>
      </c>
      <c r="I48" s="6">
        <f t="shared" si="19"/>
        <v>4.67</v>
      </c>
      <c r="J48" s="6">
        <f t="shared" si="19"/>
        <v>5.18</v>
      </c>
      <c r="K48" s="6">
        <f t="shared" si="19"/>
        <v>5.32</v>
      </c>
      <c r="L48" s="6">
        <f t="shared" si="19"/>
        <v>3.9</v>
      </c>
      <c r="M48" s="6">
        <f t="shared" si="19"/>
        <v>4.67</v>
      </c>
      <c r="N48" s="6">
        <f t="shared" si="19"/>
        <v>3.32</v>
      </c>
      <c r="O48" s="6">
        <f t="shared" si="19"/>
        <v>3.33</v>
      </c>
      <c r="P48" s="6">
        <f t="shared" si="19"/>
        <v>3.13</v>
      </c>
      <c r="Q48" s="6">
        <f t="shared" si="19"/>
        <v>3.64</v>
      </c>
      <c r="R48" s="6">
        <f t="shared" si="19"/>
        <v>3.11</v>
      </c>
      <c r="S48" s="6">
        <f t="shared" si="19"/>
        <v>4.26</v>
      </c>
      <c r="T48" s="6">
        <f t="shared" si="19"/>
        <v>4.66</v>
      </c>
      <c r="U48" s="6">
        <f t="shared" si="19"/>
        <v>5.41</v>
      </c>
      <c r="V48" s="6">
        <f t="shared" si="19"/>
        <v>5.65</v>
      </c>
      <c r="W48" s="6">
        <f t="shared" si="19"/>
        <v>5.29</v>
      </c>
      <c r="X48" s="6">
        <f t="shared" si="19"/>
        <v>6.21</v>
      </c>
      <c r="Y48" s="6">
        <f t="shared" si="19"/>
        <v>5.86</v>
      </c>
      <c r="Z48" s="6">
        <f aca="true" t="shared" si="20" ref="Z48:AB49">Z23</f>
        <v>5.94</v>
      </c>
      <c r="AA48" s="6">
        <f t="shared" si="20"/>
        <v>6.09</v>
      </c>
      <c r="AB48" s="6">
        <f t="shared" si="20"/>
        <v>6.29</v>
      </c>
      <c r="AC48" s="6">
        <f aca="true" t="shared" si="21" ref="AC48:AE49">AC23</f>
        <v>6.44</v>
      </c>
      <c r="AD48" s="6">
        <f t="shared" si="21"/>
        <v>6.58</v>
      </c>
      <c r="AE48" s="6">
        <f t="shared" si="21"/>
        <v>6.73</v>
      </c>
    </row>
    <row r="49" spans="1:31" ht="15.75">
      <c r="A49" s="1" t="s">
        <v>19</v>
      </c>
      <c r="B49" s="6">
        <f aca="true" t="shared" si="22" ref="B49:Y49">B24</f>
        <v>3.94</v>
      </c>
      <c r="C49" s="6">
        <f t="shared" si="22"/>
        <v>4.24</v>
      </c>
      <c r="D49" s="6">
        <f t="shared" si="22"/>
        <v>4.79</v>
      </c>
      <c r="E49" s="6">
        <f t="shared" si="22"/>
        <v>5.29</v>
      </c>
      <c r="F49" s="6">
        <f t="shared" si="22"/>
        <v>5.84</v>
      </c>
      <c r="G49" s="6">
        <f t="shared" si="22"/>
        <v>10.57</v>
      </c>
      <c r="H49" s="6">
        <f t="shared" si="22"/>
        <v>10.65</v>
      </c>
      <c r="I49" s="6">
        <f t="shared" si="22"/>
        <v>12.21</v>
      </c>
      <c r="J49" s="6">
        <f t="shared" si="22"/>
        <v>12.35</v>
      </c>
      <c r="K49" s="6">
        <f t="shared" si="22"/>
        <v>13.58</v>
      </c>
      <c r="L49" s="6">
        <f t="shared" si="22"/>
        <v>13.53</v>
      </c>
      <c r="M49" s="6">
        <f t="shared" si="22"/>
        <v>15.88</v>
      </c>
      <c r="N49" s="6">
        <f t="shared" si="22"/>
        <v>12.35</v>
      </c>
      <c r="O49" s="6">
        <f t="shared" si="22"/>
        <v>12.72</v>
      </c>
      <c r="P49" s="6">
        <f t="shared" si="22"/>
        <v>13.23</v>
      </c>
      <c r="Q49" s="6">
        <f t="shared" si="22"/>
        <v>13.51</v>
      </c>
      <c r="R49" s="6">
        <f t="shared" si="22"/>
        <v>11.92</v>
      </c>
      <c r="S49" s="6">
        <f t="shared" si="22"/>
        <v>17.31</v>
      </c>
      <c r="T49" s="6">
        <f t="shared" si="22"/>
        <v>18.78</v>
      </c>
      <c r="U49" s="6">
        <f t="shared" si="22"/>
        <v>13.95</v>
      </c>
      <c r="V49" s="6">
        <f t="shared" si="22"/>
        <v>13.88</v>
      </c>
      <c r="W49" s="6">
        <f t="shared" si="22"/>
        <v>14.85</v>
      </c>
      <c r="X49" s="6">
        <f t="shared" si="22"/>
        <v>14.85</v>
      </c>
      <c r="Y49" s="6">
        <f t="shared" si="22"/>
        <v>14.2</v>
      </c>
      <c r="Z49" s="6">
        <f t="shared" si="20"/>
        <v>14.85</v>
      </c>
      <c r="AA49" s="6">
        <f t="shared" si="20"/>
        <v>15.6</v>
      </c>
      <c r="AB49" s="6">
        <f t="shared" si="20"/>
        <v>15.88</v>
      </c>
      <c r="AC49" s="6">
        <f t="shared" si="21"/>
        <v>15.72</v>
      </c>
      <c r="AD49" s="6">
        <f t="shared" si="21"/>
        <v>16.03</v>
      </c>
      <c r="AE49" s="6">
        <f t="shared" si="21"/>
        <v>16.2</v>
      </c>
    </row>
    <row r="50" spans="1:31" ht="15.75">
      <c r="A50" s="1" t="s">
        <v>28</v>
      </c>
      <c r="B50" s="6">
        <v>8.91</v>
      </c>
      <c r="C50" s="6">
        <v>10.34</v>
      </c>
      <c r="D50" s="6">
        <v>11.46</v>
      </c>
      <c r="E50" s="6">
        <v>14.05</v>
      </c>
      <c r="F50" s="6">
        <v>15.25</v>
      </c>
      <c r="G50" s="6">
        <v>16.6</v>
      </c>
      <c r="H50" s="6">
        <v>18.39</v>
      </c>
      <c r="I50" s="6">
        <v>22.05</v>
      </c>
      <c r="J50" s="6">
        <v>22.98</v>
      </c>
      <c r="K50" s="6">
        <v>23.42</v>
      </c>
      <c r="L50" s="6">
        <v>19.17</v>
      </c>
      <c r="M50" s="6">
        <v>27.45</v>
      </c>
      <c r="N50" s="6">
        <v>19.65</v>
      </c>
      <c r="O50" s="6">
        <v>21.12</v>
      </c>
      <c r="P50" s="6">
        <v>24.93</v>
      </c>
      <c r="Q50" s="6">
        <v>24.3</v>
      </c>
      <c r="R50" s="6">
        <v>25.09</v>
      </c>
      <c r="S50" s="6">
        <v>26.18</v>
      </c>
      <c r="T50" s="6">
        <v>27.48</v>
      </c>
      <c r="U50" s="6">
        <v>19.8</v>
      </c>
      <c r="V50" s="6">
        <v>18.58</v>
      </c>
      <c r="W50" s="6">
        <v>17.33</v>
      </c>
      <c r="X50" s="6">
        <v>20.48</v>
      </c>
      <c r="Y50" s="6">
        <v>19.49</v>
      </c>
      <c r="Z50" s="14">
        <v>17.9</v>
      </c>
      <c r="AA50" s="12">
        <v>17.44</v>
      </c>
      <c r="AB50" s="12">
        <v>18.41</v>
      </c>
      <c r="AC50" s="12">
        <v>18.91</v>
      </c>
      <c r="AD50" s="24">
        <v>22</v>
      </c>
      <c r="AE50" s="24">
        <v>18.21</v>
      </c>
    </row>
    <row r="51" spans="1:31" ht="15.75">
      <c r="A51" s="1" t="s">
        <v>29</v>
      </c>
      <c r="B51" s="6">
        <v>0.4</v>
      </c>
      <c r="C51" s="6">
        <v>0.33</v>
      </c>
      <c r="D51" s="6">
        <v>0.34</v>
      </c>
      <c r="E51" s="6">
        <v>0.58</v>
      </c>
      <c r="F51" s="6">
        <v>0.86</v>
      </c>
      <c r="G51" s="6">
        <v>1.21</v>
      </c>
      <c r="H51" s="6">
        <v>1.6</v>
      </c>
      <c r="I51" s="6">
        <v>1.4</v>
      </c>
      <c r="J51" s="6">
        <v>1.03</v>
      </c>
      <c r="K51" s="6">
        <v>1.23</v>
      </c>
      <c r="L51" s="6">
        <v>0.94</v>
      </c>
      <c r="M51" s="6">
        <v>0.6</v>
      </c>
      <c r="N51" s="6">
        <v>0.66</v>
      </c>
      <c r="O51" s="6">
        <v>0.83</v>
      </c>
      <c r="P51" s="6">
        <v>1.97</v>
      </c>
      <c r="Q51" s="6">
        <v>1.81</v>
      </c>
      <c r="R51" s="6">
        <v>1.29</v>
      </c>
      <c r="S51" s="6">
        <v>0.85</v>
      </c>
      <c r="T51" s="6">
        <v>0.51</v>
      </c>
      <c r="U51" s="6">
        <v>1.18</v>
      </c>
      <c r="V51" s="6">
        <v>0.7</v>
      </c>
      <c r="W51" s="6">
        <v>1.22</v>
      </c>
      <c r="X51" s="6">
        <v>1.31</v>
      </c>
      <c r="Y51" s="6">
        <v>1.12</v>
      </c>
      <c r="Z51" s="12">
        <v>1.05</v>
      </c>
      <c r="AA51" s="12">
        <v>1.37</v>
      </c>
      <c r="AB51" s="12">
        <v>0.92</v>
      </c>
      <c r="AC51" s="12">
        <v>0.42</v>
      </c>
      <c r="AD51" s="12">
        <v>0.29</v>
      </c>
      <c r="AE51" s="12">
        <v>0.47</v>
      </c>
    </row>
    <row r="52" spans="1:31" ht="15.75">
      <c r="A52" s="1" t="s">
        <v>30</v>
      </c>
      <c r="B52" s="6">
        <v>2.66</v>
      </c>
      <c r="C52" s="6">
        <v>2.89</v>
      </c>
      <c r="D52" s="6">
        <v>2.86</v>
      </c>
      <c r="E52" s="6">
        <v>3.27</v>
      </c>
      <c r="F52" s="6">
        <v>3.49</v>
      </c>
      <c r="G52" s="6">
        <v>3.45</v>
      </c>
      <c r="H52" s="6">
        <v>3.47</v>
      </c>
      <c r="I52" s="6">
        <v>4.48</v>
      </c>
      <c r="J52" s="6">
        <v>4.18</v>
      </c>
      <c r="K52" s="6">
        <v>5.33</v>
      </c>
      <c r="L52" s="6">
        <v>4.15</v>
      </c>
      <c r="M52" s="6">
        <v>5.98</v>
      </c>
      <c r="N52" s="6">
        <v>3.72</v>
      </c>
      <c r="O52" s="6">
        <v>4.66</v>
      </c>
      <c r="P52" s="6">
        <v>6.95</v>
      </c>
      <c r="Q52" s="6">
        <v>7.48</v>
      </c>
      <c r="R52" s="6">
        <v>8.66</v>
      </c>
      <c r="S52" s="6">
        <v>8.49</v>
      </c>
      <c r="T52" s="6">
        <v>8.85</v>
      </c>
      <c r="U52" s="6">
        <v>11.76</v>
      </c>
      <c r="V52" s="6">
        <v>11.43</v>
      </c>
      <c r="W52" s="6">
        <v>10.82</v>
      </c>
      <c r="X52" s="6">
        <v>11.86</v>
      </c>
      <c r="Y52" s="6">
        <v>10.67</v>
      </c>
      <c r="Z52" s="12">
        <v>10.14</v>
      </c>
      <c r="AA52" s="12">
        <v>9.28</v>
      </c>
      <c r="AB52" s="14">
        <v>8.7</v>
      </c>
      <c r="AC52" s="12">
        <v>8.79</v>
      </c>
      <c r="AD52" s="12">
        <v>7.81</v>
      </c>
      <c r="AE52" s="12">
        <v>4.86</v>
      </c>
    </row>
    <row r="53" spans="1:31" ht="15.75">
      <c r="A53" s="1" t="s">
        <v>31</v>
      </c>
      <c r="B53" s="6">
        <v>15.44</v>
      </c>
      <c r="C53" s="6">
        <v>13.84</v>
      </c>
      <c r="D53" s="6">
        <v>14.81</v>
      </c>
      <c r="E53" s="6">
        <v>19.45</v>
      </c>
      <c r="F53" s="6">
        <v>22.7</v>
      </c>
      <c r="G53" s="6">
        <v>19.39</v>
      </c>
      <c r="H53" s="6">
        <v>23.52</v>
      </c>
      <c r="I53" s="6">
        <v>26.82</v>
      </c>
      <c r="J53" s="6">
        <v>24.25</v>
      </c>
      <c r="K53" s="6">
        <v>26.35</v>
      </c>
      <c r="L53" s="6">
        <v>17.46</v>
      </c>
      <c r="M53" s="6">
        <v>14.63</v>
      </c>
      <c r="N53" s="6">
        <v>20.99</v>
      </c>
      <c r="O53" s="6">
        <v>28.24</v>
      </c>
      <c r="P53" s="6">
        <v>26.16</v>
      </c>
      <c r="Q53" s="6">
        <v>23.85</v>
      </c>
      <c r="R53" s="6">
        <v>24.88</v>
      </c>
      <c r="S53" s="6">
        <v>24.37</v>
      </c>
      <c r="T53" s="6">
        <v>25.72</v>
      </c>
      <c r="U53" s="6">
        <v>28.69</v>
      </c>
      <c r="V53" s="6">
        <v>26.72</v>
      </c>
      <c r="W53" s="6">
        <v>27.83</v>
      </c>
      <c r="X53" s="6">
        <v>27.83</v>
      </c>
      <c r="Y53" s="6">
        <v>27.96</v>
      </c>
      <c r="Z53" s="12">
        <v>27.99</v>
      </c>
      <c r="AA53" s="12">
        <v>28.01</v>
      </c>
      <c r="AB53" s="12">
        <v>28.14</v>
      </c>
      <c r="AC53" s="12">
        <v>28.55</v>
      </c>
      <c r="AD53" s="12">
        <v>26.34</v>
      </c>
      <c r="AE53" s="12">
        <v>26.89</v>
      </c>
    </row>
    <row r="54" spans="1:31" ht="15.75">
      <c r="A54" s="1" t="s">
        <v>32</v>
      </c>
      <c r="B54" s="6">
        <v>4.63</v>
      </c>
      <c r="C54" s="6">
        <v>5.1</v>
      </c>
      <c r="D54" s="6">
        <v>5.68</v>
      </c>
      <c r="E54" s="6">
        <v>8.69</v>
      </c>
      <c r="F54" s="6">
        <v>9.41</v>
      </c>
      <c r="G54" s="6">
        <v>10.23</v>
      </c>
      <c r="H54" s="6">
        <v>11.21</v>
      </c>
      <c r="I54" s="6">
        <v>11.79</v>
      </c>
      <c r="J54" s="6">
        <v>11.37</v>
      </c>
      <c r="K54" s="6">
        <v>11.93</v>
      </c>
      <c r="L54" s="6">
        <v>11.03</v>
      </c>
      <c r="M54" s="6">
        <v>13.87</v>
      </c>
      <c r="N54" s="6">
        <v>14.23</v>
      </c>
      <c r="O54" s="6">
        <v>14.92</v>
      </c>
      <c r="P54" s="6">
        <v>15.67</v>
      </c>
      <c r="Q54" s="6">
        <v>16.36</v>
      </c>
      <c r="R54" s="6">
        <v>16.8</v>
      </c>
      <c r="S54" s="6">
        <v>18.4</v>
      </c>
      <c r="T54" s="6">
        <v>18.84</v>
      </c>
      <c r="U54" s="6">
        <v>14.98</v>
      </c>
      <c r="V54" s="6">
        <v>14.3</v>
      </c>
      <c r="W54" s="6">
        <v>15.85</v>
      </c>
      <c r="X54" s="6">
        <v>17.34</v>
      </c>
      <c r="Y54" s="6">
        <v>17.77</v>
      </c>
      <c r="Z54" s="24">
        <v>18.4</v>
      </c>
      <c r="AA54" s="12">
        <v>19.22</v>
      </c>
      <c r="AB54" s="12">
        <v>20.31</v>
      </c>
      <c r="AC54" s="14">
        <v>21.2</v>
      </c>
      <c r="AD54" s="14">
        <v>22.31</v>
      </c>
      <c r="AE54" s="14">
        <v>22.62</v>
      </c>
    </row>
    <row r="55" spans="1:31" ht="15.75">
      <c r="A55" s="1" t="s">
        <v>33</v>
      </c>
      <c r="B55" s="6">
        <f aca="true" t="shared" si="23" ref="B55:Y55">SUM(B47:B54)</f>
        <v>61.779999999999994</v>
      </c>
      <c r="C55" s="6">
        <f t="shared" si="23"/>
        <v>60.54</v>
      </c>
      <c r="D55" s="6">
        <f t="shared" si="23"/>
        <v>66.92000000000002</v>
      </c>
      <c r="E55" s="6">
        <f t="shared" si="23"/>
        <v>83.78</v>
      </c>
      <c r="F55" s="6">
        <f t="shared" si="23"/>
        <v>96.08</v>
      </c>
      <c r="G55" s="6">
        <f t="shared" si="23"/>
        <v>107.28</v>
      </c>
      <c r="H55" s="6">
        <f t="shared" si="23"/>
        <v>119.75999999999999</v>
      </c>
      <c r="I55" s="6">
        <f t="shared" si="23"/>
        <v>130.66</v>
      </c>
      <c r="J55" s="6">
        <f t="shared" si="23"/>
        <v>124.61000000000001</v>
      </c>
      <c r="K55" s="6">
        <f t="shared" si="23"/>
        <v>132.70000000000002</v>
      </c>
      <c r="L55" s="6">
        <f t="shared" si="23"/>
        <v>112.04000000000002</v>
      </c>
      <c r="M55" s="6">
        <f t="shared" si="23"/>
        <v>120.27000000000001</v>
      </c>
      <c r="N55" s="6">
        <f t="shared" si="23"/>
        <v>114.72</v>
      </c>
      <c r="O55" s="6">
        <f t="shared" si="23"/>
        <v>130.06</v>
      </c>
      <c r="P55" s="6">
        <f t="shared" si="23"/>
        <v>141.04000000000002</v>
      </c>
      <c r="Q55" s="6">
        <f t="shared" si="23"/>
        <v>139.59000000000003</v>
      </c>
      <c r="R55" s="6">
        <f t="shared" si="23"/>
        <v>139.18</v>
      </c>
      <c r="S55" s="6">
        <f t="shared" si="23"/>
        <v>147.57</v>
      </c>
      <c r="T55" s="6">
        <f t="shared" si="23"/>
        <v>150.54999999999998</v>
      </c>
      <c r="U55" s="6">
        <f t="shared" si="23"/>
        <v>146.24</v>
      </c>
      <c r="V55" s="6">
        <f t="shared" si="23"/>
        <v>139.97</v>
      </c>
      <c r="W55" s="6">
        <f t="shared" si="23"/>
        <v>145.35999999999999</v>
      </c>
      <c r="X55" s="6">
        <f t="shared" si="23"/>
        <v>154.55</v>
      </c>
      <c r="Y55" s="6">
        <f t="shared" si="23"/>
        <v>147.6</v>
      </c>
      <c r="Z55" s="6">
        <f aca="true" t="shared" si="24" ref="Z55:AE55">SUM(Z47:Z54)</f>
        <v>144.31999999999996</v>
      </c>
      <c r="AA55" s="6">
        <f t="shared" si="24"/>
        <v>147.76</v>
      </c>
      <c r="AB55" s="6">
        <f t="shared" si="24"/>
        <v>153.07</v>
      </c>
      <c r="AC55" s="6">
        <f t="shared" si="24"/>
        <v>149.94</v>
      </c>
      <c r="AD55" s="6">
        <f t="shared" si="24"/>
        <v>156.03</v>
      </c>
      <c r="AE55" s="6">
        <f t="shared" si="24"/>
        <v>154.3</v>
      </c>
    </row>
    <row r="56" spans="1:31" ht="15.75">
      <c r="A56" s="2"/>
      <c r="B56" s="7"/>
      <c r="C56" s="7"/>
      <c r="D56" s="7"/>
      <c r="E56" s="7"/>
      <c r="F56" s="7"/>
      <c r="G56" s="7"/>
      <c r="H56" s="7"/>
      <c r="I56" s="6"/>
      <c r="J56" s="6"/>
      <c r="K56" s="6"/>
      <c r="L56" s="6"/>
      <c r="M56" s="6"/>
      <c r="N56" s="6"/>
      <c r="O56" s="6"/>
      <c r="P56" s="8" t="s">
        <v>1</v>
      </c>
      <c r="Q56" s="8" t="s">
        <v>1</v>
      </c>
      <c r="R56" s="8" t="s">
        <v>1</v>
      </c>
      <c r="S56" s="6"/>
      <c r="T56" s="7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>
      <c r="A57" s="1" t="s">
        <v>34</v>
      </c>
      <c r="B57" s="6">
        <f aca="true" t="shared" si="25" ref="B57:Y57">B44-B55</f>
        <v>29.1</v>
      </c>
      <c r="C57" s="6">
        <f t="shared" si="25"/>
        <v>30.616999999999997</v>
      </c>
      <c r="D57" s="6">
        <f t="shared" si="25"/>
        <v>27.98999999999998</v>
      </c>
      <c r="E57" s="6">
        <f t="shared" si="25"/>
        <v>6.405000000000001</v>
      </c>
      <c r="F57" s="6">
        <f t="shared" si="25"/>
        <v>-8.530000000000001</v>
      </c>
      <c r="G57" s="6">
        <f t="shared" si="25"/>
        <v>-5.6591999999999985</v>
      </c>
      <c r="H57" s="6">
        <f t="shared" si="25"/>
        <v>1.8732000000000113</v>
      </c>
      <c r="I57" s="6">
        <f t="shared" si="25"/>
        <v>-26.765</v>
      </c>
      <c r="J57" s="6">
        <f t="shared" si="25"/>
        <v>-29.896000000000015</v>
      </c>
      <c r="K57" s="6">
        <f t="shared" si="25"/>
        <v>-28.06700000000002</v>
      </c>
      <c r="L57" s="6">
        <f t="shared" si="25"/>
        <v>-32.69780000000003</v>
      </c>
      <c r="M57" s="6">
        <f t="shared" si="25"/>
        <v>-51.17920000000001</v>
      </c>
      <c r="N57" s="6">
        <f t="shared" si="25"/>
        <v>-33.315499999999986</v>
      </c>
      <c r="O57" s="6">
        <f t="shared" si="25"/>
        <v>-17.783600000000007</v>
      </c>
      <c r="P57" s="6">
        <f t="shared" si="25"/>
        <v>-43.72040000000001</v>
      </c>
      <c r="Q57" s="6">
        <f t="shared" si="25"/>
        <v>-58.905600000000035</v>
      </c>
      <c r="R57" s="6">
        <f t="shared" si="25"/>
        <v>-62.595600000000005</v>
      </c>
      <c r="S57" s="6">
        <f t="shared" si="25"/>
        <v>-45.636799999999994</v>
      </c>
      <c r="T57" s="6">
        <f t="shared" si="25"/>
        <v>-58.89159999999998</v>
      </c>
      <c r="U57" s="6">
        <f t="shared" si="25"/>
        <v>-46.14750000000001</v>
      </c>
      <c r="V57" s="6">
        <f t="shared" si="25"/>
        <v>-39.595</v>
      </c>
      <c r="W57" s="6">
        <f t="shared" si="25"/>
        <v>14.930800000000033</v>
      </c>
      <c r="X57" s="6">
        <f t="shared" si="25"/>
        <v>-11.274000000000001</v>
      </c>
      <c r="Y57" s="6">
        <f t="shared" si="25"/>
        <v>-48.82339999999999</v>
      </c>
      <c r="Z57" s="6">
        <f aca="true" t="shared" si="26" ref="Z57:AE57">Z44-Z55</f>
        <v>-49.30449999999996</v>
      </c>
      <c r="AA57" s="6">
        <f t="shared" si="26"/>
        <v>-43.9922</v>
      </c>
      <c r="AB57" s="6">
        <f t="shared" si="26"/>
        <v>-31.702499999999986</v>
      </c>
      <c r="AC57" s="6">
        <f t="shared" si="26"/>
        <v>-12.76060000000001</v>
      </c>
      <c r="AD57" s="6">
        <f t="shared" si="26"/>
        <v>-28.451200000000014</v>
      </c>
      <c r="AE57" s="6">
        <f t="shared" si="26"/>
        <v>-26.50699999999999</v>
      </c>
    </row>
    <row r="58" spans="1:31" ht="4.5" customHeight="1" thickBo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7"/>
      <c r="R58" s="15"/>
      <c r="S58" s="15"/>
      <c r="T58" s="16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ht="15.75">
      <c r="A59" s="1" t="s">
        <v>24</v>
      </c>
      <c r="B59" s="13">
        <f aca="true" t="shared" si="27" ref="B59:Y59">B32</f>
        <v>1.4</v>
      </c>
      <c r="C59" s="13">
        <f t="shared" si="27"/>
        <v>1.49</v>
      </c>
      <c r="D59" s="13">
        <f t="shared" si="27"/>
        <v>1.05</v>
      </c>
      <c r="E59" s="13">
        <f t="shared" si="27"/>
        <v>1.15</v>
      </c>
      <c r="F59" s="13">
        <f t="shared" si="27"/>
        <v>1.3</v>
      </c>
      <c r="G59" s="13">
        <f t="shared" si="27"/>
        <v>1.49</v>
      </c>
      <c r="H59" s="13">
        <f t="shared" si="27"/>
        <v>1.73</v>
      </c>
      <c r="I59" s="13">
        <f t="shared" si="27"/>
        <v>1.42</v>
      </c>
      <c r="J59" s="13">
        <f t="shared" si="27"/>
        <v>1.45</v>
      </c>
      <c r="K59" s="13">
        <f t="shared" si="27"/>
        <v>1.65</v>
      </c>
      <c r="L59" s="13">
        <f t="shared" si="27"/>
        <v>1.23</v>
      </c>
      <c r="M59" s="13">
        <f t="shared" si="27"/>
        <v>0.86</v>
      </c>
      <c r="N59" s="13">
        <f t="shared" si="27"/>
        <v>1.31</v>
      </c>
      <c r="O59" s="13">
        <f t="shared" si="27"/>
        <v>2.66</v>
      </c>
      <c r="P59" s="13">
        <f t="shared" si="27"/>
        <v>1.52</v>
      </c>
      <c r="Q59" s="13">
        <f t="shared" si="27"/>
        <v>1.09</v>
      </c>
      <c r="R59" s="13">
        <f t="shared" si="27"/>
        <v>1.22</v>
      </c>
      <c r="S59" s="13">
        <f t="shared" si="27"/>
        <v>1.26</v>
      </c>
      <c r="T59" s="13">
        <f t="shared" si="27"/>
        <v>1.38</v>
      </c>
      <c r="U59" s="13">
        <f t="shared" si="27"/>
        <v>1.25</v>
      </c>
      <c r="V59" s="13">
        <f t="shared" si="27"/>
        <v>1.3</v>
      </c>
      <c r="W59" s="13">
        <f t="shared" si="27"/>
        <v>2.16</v>
      </c>
      <c r="X59" s="13">
        <f>X32</f>
        <v>1.6</v>
      </c>
      <c r="Y59" s="13">
        <f t="shared" si="27"/>
        <v>1.07</v>
      </c>
      <c r="Z59" s="13">
        <f aca="true" t="shared" si="28" ref="Z59:AB60">Z32</f>
        <v>1.01</v>
      </c>
      <c r="AA59" s="13">
        <f t="shared" si="28"/>
        <v>1.06</v>
      </c>
      <c r="AB59" s="13">
        <f t="shared" si="28"/>
        <v>1.35</v>
      </c>
      <c r="AC59" s="13">
        <f aca="true" t="shared" si="29" ref="AC59:AE60">AC32</f>
        <v>1.69</v>
      </c>
      <c r="AD59" s="13">
        <f t="shared" si="29"/>
        <v>1.68</v>
      </c>
      <c r="AE59" s="13">
        <f t="shared" si="29"/>
        <v>1.37</v>
      </c>
    </row>
    <row r="60" spans="1:31" ht="15.75">
      <c r="A60" s="1" t="s">
        <v>25</v>
      </c>
      <c r="B60" s="13">
        <f aca="true" t="shared" si="30" ref="B60:Y60">B33</f>
        <v>43.6</v>
      </c>
      <c r="C60" s="13">
        <f t="shared" si="30"/>
        <v>40.3</v>
      </c>
      <c r="D60" s="13">
        <f t="shared" si="30"/>
        <v>53.8</v>
      </c>
      <c r="E60" s="13">
        <f t="shared" si="30"/>
        <v>50.1</v>
      </c>
      <c r="F60" s="13">
        <f t="shared" si="30"/>
        <v>50.9</v>
      </c>
      <c r="G60" s="13">
        <f t="shared" si="30"/>
        <v>49.92</v>
      </c>
      <c r="H60" s="13">
        <f t="shared" si="30"/>
        <v>52.84</v>
      </c>
      <c r="I60" s="13">
        <f t="shared" si="30"/>
        <v>55.25</v>
      </c>
      <c r="J60" s="13">
        <f t="shared" si="30"/>
        <v>48.92</v>
      </c>
      <c r="K60" s="13">
        <f t="shared" si="30"/>
        <v>50.82</v>
      </c>
      <c r="L60" s="13">
        <f t="shared" si="30"/>
        <v>45.14</v>
      </c>
      <c r="M60" s="13">
        <f t="shared" si="30"/>
        <v>56.78</v>
      </c>
      <c r="N60" s="13">
        <f t="shared" si="30"/>
        <v>53.95</v>
      </c>
      <c r="O60" s="13">
        <f t="shared" si="30"/>
        <v>35.54</v>
      </c>
      <c r="P60" s="13">
        <f t="shared" si="30"/>
        <v>53.74</v>
      </c>
      <c r="Q60" s="13">
        <f t="shared" si="30"/>
        <v>61.16</v>
      </c>
      <c r="R60" s="13">
        <f t="shared" si="30"/>
        <v>50.02</v>
      </c>
      <c r="S60" s="13">
        <f t="shared" si="30"/>
        <v>66.32</v>
      </c>
      <c r="T60" s="13">
        <f t="shared" si="30"/>
        <v>51.18</v>
      </c>
      <c r="U60" s="13">
        <f t="shared" si="30"/>
        <v>54.45</v>
      </c>
      <c r="V60" s="13">
        <f t="shared" si="30"/>
        <v>56.05</v>
      </c>
      <c r="W60" s="13">
        <f t="shared" si="30"/>
        <v>59.38</v>
      </c>
      <c r="X60" s="13">
        <f>X33</f>
        <v>66.96</v>
      </c>
      <c r="Y60" s="13">
        <f t="shared" si="30"/>
        <v>62.38</v>
      </c>
      <c r="Z60" s="13">
        <f t="shared" si="28"/>
        <v>61.55</v>
      </c>
      <c r="AA60" s="13">
        <f t="shared" si="28"/>
        <v>66.13</v>
      </c>
      <c r="AB60" s="13">
        <f t="shared" si="28"/>
        <v>64.05</v>
      </c>
      <c r="AC60" s="13">
        <f t="shared" si="29"/>
        <v>60.26</v>
      </c>
      <c r="AD60" s="13">
        <f t="shared" si="29"/>
        <v>54.66</v>
      </c>
      <c r="AE60" s="13">
        <f t="shared" si="29"/>
        <v>66.9</v>
      </c>
    </row>
    <row r="61" spans="1:31" ht="6.75" customHeight="1" thickBo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3"/>
      <c r="Z61" s="23"/>
      <c r="AA61" s="23"/>
      <c r="AB61" s="23"/>
      <c r="AC61" s="23"/>
      <c r="AD61" s="23"/>
      <c r="AE61" s="23"/>
    </row>
    <row r="62" spans="1:31" ht="15.75">
      <c r="A62" s="1" t="s">
        <v>35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28" ht="15.75">
      <c r="A63" s="1" t="s">
        <v>1</v>
      </c>
      <c r="B63" s="2"/>
      <c r="C63" s="2"/>
      <c r="D63" s="2"/>
      <c r="E63" s="2"/>
      <c r="F63" s="2"/>
      <c r="G63" s="2"/>
      <c r="H63" s="2"/>
      <c r="I63" s="1" t="s">
        <v>1</v>
      </c>
      <c r="J63" s="1" t="s">
        <v>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</sheetData>
  <printOptions/>
  <pageMargins left="0.5" right="0.5" top="0.5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 </cp:lastModifiedBy>
  <cp:lastPrinted>2006-09-13T14:51:13Z</cp:lastPrinted>
  <dcterms:created xsi:type="dcterms:W3CDTF">1999-12-10T02:29:18Z</dcterms:created>
  <dcterms:modified xsi:type="dcterms:W3CDTF">2007-08-17T13:49:28Z</dcterms:modified>
  <cp:category/>
  <cp:version/>
  <cp:contentType/>
  <cp:contentStatus/>
</cp:coreProperties>
</file>