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6215" windowHeight="7035" activeTab="0"/>
  </bookViews>
  <sheets>
    <sheet name="tab3" sheetId="1" r:id="rId1"/>
  </sheets>
  <definedNames>
    <definedName name="_xlnm.Print_Area" localSheetId="0">'tab3'!$A$1:$L$42</definedName>
  </definedNames>
  <calcPr fullCalcOnLoad="1"/>
</workbook>
</file>

<file path=xl/sharedStrings.xml><?xml version="1.0" encoding="utf-8"?>
<sst xmlns="http://schemas.openxmlformats.org/spreadsheetml/2006/main" count="32" uniqueCount="31">
  <si>
    <t>Appendix table 3--Soybeans:  Supply, disappearance, and price, U.S., 1980/81-2011/12</t>
  </si>
  <si>
    <t xml:space="preserve">  Year</t>
  </si>
  <si>
    <t>Supply</t>
  </si>
  <si>
    <t>Disappearance</t>
  </si>
  <si>
    <t>Price</t>
  </si>
  <si>
    <t>beginning</t>
  </si>
  <si>
    <t>Beginning</t>
  </si>
  <si>
    <t>Seed, feed</t>
  </si>
  <si>
    <t>Ending</t>
  </si>
  <si>
    <t>Average</t>
  </si>
  <si>
    <t>September 1</t>
  </si>
  <si>
    <t>stocks</t>
  </si>
  <si>
    <t>Production</t>
  </si>
  <si>
    <t>Total 1/</t>
  </si>
  <si>
    <t>Crush</t>
  </si>
  <si>
    <t>Exports</t>
  </si>
  <si>
    <t>and</t>
  </si>
  <si>
    <t>Total</t>
  </si>
  <si>
    <t>received</t>
  </si>
  <si>
    <t>residual</t>
  </si>
  <si>
    <t>by farmers</t>
  </si>
  <si>
    <t>-------------------- Million bushels --------------------</t>
  </si>
  <si>
    <t>$/bu.</t>
  </si>
  <si>
    <t xml:space="preserve">1998 </t>
  </si>
  <si>
    <t xml:space="preserve">1999 </t>
  </si>
  <si>
    <t>2000</t>
  </si>
  <si>
    <t>2011 2/</t>
  </si>
  <si>
    <t>11.40-12.60</t>
  </si>
  <si>
    <t>1/ Total supply includes imports.  2/ Forecast.</t>
  </si>
  <si>
    <r>
      <t xml:space="preserve">Sources: USDA,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, </t>
    </r>
    <r>
      <rPr>
        <i/>
        <sz val="8"/>
        <rFont val="Helvetica"/>
        <family val="2"/>
      </rPr>
      <t>Grain Stocks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Agricultural Prices</t>
    </r>
    <r>
      <rPr>
        <sz val="8"/>
        <rFont val="Helvetica"/>
        <family val="2"/>
      </rPr>
      <t>, and USDA, Foreign Agricultural Service,</t>
    </r>
  </si>
  <si>
    <r>
      <rPr>
        <i/>
        <sz val="8"/>
        <rFont val="Helvetica"/>
        <family val="0"/>
      </rPr>
      <t>Global Agricultural Trade System</t>
    </r>
    <r>
      <rPr>
        <sz val="8"/>
        <rFont val="Helvetica"/>
        <family val="2"/>
      </rPr>
      <t xml:space="preserve"> and U.S. Census Bureau, </t>
    </r>
    <r>
      <rPr>
        <i/>
        <sz val="8"/>
        <rFont val="Helvetica"/>
        <family val="0"/>
      </rPr>
      <t>Oilseed Crushings</t>
    </r>
    <r>
      <rPr>
        <sz val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</si>
</sst>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)"/>
    <numFmt numFmtId="165" formatCode="#,##0.00_______)"/>
  </numFmts>
  <fonts count="36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M6" sqref="M6"/>
    </sheetView>
  </sheetViews>
  <sheetFormatPr defaultColWidth="9.33203125" defaultRowHeight="10.5"/>
  <cols>
    <col min="1" max="1" width="12.83203125" style="0" customWidth="1"/>
    <col min="2" max="2" width="13.33203125" style="0" customWidth="1"/>
    <col min="3" max="3" width="13" style="0" customWidth="1"/>
    <col min="4" max="4" width="12.66015625" style="0" customWidth="1"/>
    <col min="5" max="5" width="3" style="0" hidden="1" customWidth="1"/>
    <col min="6" max="6" width="13" style="0" customWidth="1"/>
    <col min="7" max="7" width="13.16015625" style="0" customWidth="1"/>
    <col min="8" max="9" width="12.83203125" style="0" customWidth="1"/>
    <col min="10" max="10" width="13" style="0" customWidth="1"/>
    <col min="11" max="11" width="13.16015625" style="0" customWidth="1"/>
  </cols>
  <sheetData>
    <row r="1" spans="1:11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t="s">
        <v>1</v>
      </c>
      <c r="B2" s="3" t="s">
        <v>2</v>
      </c>
      <c r="C2" s="3"/>
      <c r="D2" s="3"/>
      <c r="F2" s="3" t="s">
        <v>3</v>
      </c>
      <c r="G2" s="3"/>
      <c r="H2" s="3"/>
      <c r="I2" s="3"/>
      <c r="K2" s="4" t="s">
        <v>4</v>
      </c>
    </row>
    <row r="3" spans="1:11" ht="11.25">
      <c r="A3" t="s">
        <v>5</v>
      </c>
      <c r="B3" s="5" t="s">
        <v>6</v>
      </c>
      <c r="H3" s="5" t="s">
        <v>7</v>
      </c>
      <c r="J3" s="5" t="s">
        <v>8</v>
      </c>
      <c r="K3" s="5" t="s">
        <v>9</v>
      </c>
    </row>
    <row r="4" spans="1:11" ht="11.25">
      <c r="A4" t="s">
        <v>10</v>
      </c>
      <c r="B4" s="6" t="s">
        <v>11</v>
      </c>
      <c r="C4" s="6" t="s">
        <v>12</v>
      </c>
      <c r="D4" s="6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11</v>
      </c>
      <c r="K4" s="5" t="s">
        <v>18</v>
      </c>
    </row>
    <row r="5" spans="1:11" ht="11.25">
      <c r="A5" s="2"/>
      <c r="B5" s="2"/>
      <c r="C5" s="2"/>
      <c r="D5" s="2"/>
      <c r="E5" s="2"/>
      <c r="F5" s="4"/>
      <c r="G5" s="4"/>
      <c r="H5" s="4" t="s">
        <v>19</v>
      </c>
      <c r="I5" s="4"/>
      <c r="J5" s="2"/>
      <c r="K5" s="4" t="s">
        <v>20</v>
      </c>
    </row>
    <row r="6" spans="2:11" ht="11.25">
      <c r="B6" s="7" t="s">
        <v>21</v>
      </c>
      <c r="C6" s="8"/>
      <c r="D6" s="8"/>
      <c r="E6" s="8"/>
      <c r="F6" s="8"/>
      <c r="G6" s="8"/>
      <c r="H6" s="8"/>
      <c r="I6" s="8"/>
      <c r="J6" s="8"/>
      <c r="K6" s="5" t="s">
        <v>22</v>
      </c>
    </row>
    <row r="7" ht="3" customHeight="1"/>
    <row r="8" spans="1:11" ht="11.25">
      <c r="A8" s="9">
        <v>1980</v>
      </c>
      <c r="B8" s="10">
        <v>358</v>
      </c>
      <c r="C8" s="10">
        <v>1797.543</v>
      </c>
      <c r="D8" s="10">
        <f aca="true" t="shared" si="0" ref="D8:D14">+B8+C8</f>
        <v>2155.5429999999997</v>
      </c>
      <c r="E8" s="10"/>
      <c r="F8" s="10">
        <v>1020</v>
      </c>
      <c r="G8" s="10">
        <v>724</v>
      </c>
      <c r="H8" s="10">
        <f aca="true" t="shared" si="1" ref="H8:H35">+I8-F8-G8</f>
        <v>98.5359999999996</v>
      </c>
      <c r="I8" s="10">
        <f aca="true" t="shared" si="2" ref="I8:I35">+D8-J8</f>
        <v>1842.5359999999996</v>
      </c>
      <c r="J8" s="10">
        <v>313.007</v>
      </c>
      <c r="K8" s="11">
        <v>7.57</v>
      </c>
    </row>
    <row r="9" spans="1:13" ht="11.25">
      <c r="A9" s="9">
        <v>1981</v>
      </c>
      <c r="B9" s="10">
        <f aca="true" t="shared" si="3" ref="B9:B35">+J8</f>
        <v>313.007</v>
      </c>
      <c r="C9" s="10">
        <v>1989.11</v>
      </c>
      <c r="D9" s="10">
        <f t="shared" si="0"/>
        <v>2302.1169999999997</v>
      </c>
      <c r="E9" s="10"/>
      <c r="F9" s="10">
        <v>1030</v>
      </c>
      <c r="G9" s="10">
        <v>929</v>
      </c>
      <c r="H9" s="10">
        <f t="shared" si="1"/>
        <v>88.60599999999977</v>
      </c>
      <c r="I9" s="10">
        <f t="shared" si="2"/>
        <v>2047.6059999999998</v>
      </c>
      <c r="J9" s="10">
        <v>254.511</v>
      </c>
      <c r="K9" s="11">
        <v>6.07</v>
      </c>
      <c r="L9" s="10"/>
      <c r="M9" s="10"/>
    </row>
    <row r="10" spans="1:13" ht="11.25">
      <c r="A10" s="9">
        <v>1982</v>
      </c>
      <c r="B10" s="10">
        <f t="shared" si="3"/>
        <v>254.511</v>
      </c>
      <c r="C10" s="10">
        <v>2190.297</v>
      </c>
      <c r="D10" s="10">
        <f t="shared" si="0"/>
        <v>2444.808</v>
      </c>
      <c r="E10" s="10"/>
      <c r="F10" s="10">
        <v>1108</v>
      </c>
      <c r="G10" s="10">
        <v>905</v>
      </c>
      <c r="H10" s="10">
        <f t="shared" si="1"/>
        <v>87.17399999999998</v>
      </c>
      <c r="I10" s="10">
        <f t="shared" si="2"/>
        <v>2100.174</v>
      </c>
      <c r="J10" s="10">
        <v>344.634</v>
      </c>
      <c r="K10" s="11">
        <v>5.71</v>
      </c>
      <c r="L10" s="10"/>
      <c r="M10" s="10"/>
    </row>
    <row r="11" spans="1:13" ht="11.25">
      <c r="A11" s="9">
        <v>1983</v>
      </c>
      <c r="B11" s="10">
        <f t="shared" si="3"/>
        <v>344.634</v>
      </c>
      <c r="C11" s="10">
        <v>1635.772</v>
      </c>
      <c r="D11" s="10">
        <f t="shared" si="0"/>
        <v>1980.406</v>
      </c>
      <c r="E11" s="10"/>
      <c r="F11" s="10">
        <v>983</v>
      </c>
      <c r="G11" s="10">
        <v>743</v>
      </c>
      <c r="H11" s="10">
        <f t="shared" si="1"/>
        <v>78.71000000000004</v>
      </c>
      <c r="I11" s="10">
        <f t="shared" si="2"/>
        <v>1804.71</v>
      </c>
      <c r="J11" s="10">
        <v>175.696</v>
      </c>
      <c r="K11" s="11">
        <v>7.83</v>
      </c>
      <c r="L11" s="10"/>
      <c r="M11" s="10"/>
    </row>
    <row r="12" spans="1:13" ht="11.25">
      <c r="A12" s="9">
        <v>1984</v>
      </c>
      <c r="B12" s="10">
        <f t="shared" si="3"/>
        <v>175.696</v>
      </c>
      <c r="C12" s="10">
        <v>1860.863</v>
      </c>
      <c r="D12" s="10">
        <f t="shared" si="0"/>
        <v>2036.559</v>
      </c>
      <c r="E12" s="10"/>
      <c r="F12" s="10">
        <v>1030</v>
      </c>
      <c r="G12" s="10">
        <v>598</v>
      </c>
      <c r="H12" s="10">
        <f t="shared" si="1"/>
        <v>92.50199999999995</v>
      </c>
      <c r="I12" s="10">
        <f t="shared" si="2"/>
        <v>1720.502</v>
      </c>
      <c r="J12" s="10">
        <v>316.057</v>
      </c>
      <c r="K12" s="11">
        <v>5.84</v>
      </c>
      <c r="L12" s="10"/>
      <c r="M12" s="10"/>
    </row>
    <row r="13" spans="1:13" ht="11.25">
      <c r="A13" s="9">
        <v>1985</v>
      </c>
      <c r="B13" s="10">
        <f t="shared" si="3"/>
        <v>316.057</v>
      </c>
      <c r="C13" s="10">
        <v>2099.056</v>
      </c>
      <c r="D13" s="10">
        <f t="shared" si="0"/>
        <v>2415.1130000000003</v>
      </c>
      <c r="E13" s="10"/>
      <c r="F13" s="10">
        <v>1053</v>
      </c>
      <c r="G13" s="10">
        <v>741</v>
      </c>
      <c r="H13" s="10">
        <f t="shared" si="1"/>
        <v>84.74800000000027</v>
      </c>
      <c r="I13" s="10">
        <f t="shared" si="2"/>
        <v>1878.7480000000003</v>
      </c>
      <c r="J13" s="10">
        <v>536.365</v>
      </c>
      <c r="K13" s="11">
        <v>5.05</v>
      </c>
      <c r="L13" s="10"/>
      <c r="M13" s="10"/>
    </row>
    <row r="14" spans="1:13" ht="11.25">
      <c r="A14" s="9">
        <v>1986</v>
      </c>
      <c r="B14" s="10">
        <f t="shared" si="3"/>
        <v>536.365</v>
      </c>
      <c r="C14" s="10">
        <v>1942.558</v>
      </c>
      <c r="D14" s="10">
        <f t="shared" si="0"/>
        <v>2478.923</v>
      </c>
      <c r="E14" s="10"/>
      <c r="F14" s="10">
        <v>1179</v>
      </c>
      <c r="G14" s="10">
        <v>757</v>
      </c>
      <c r="H14" s="10">
        <f t="shared" si="1"/>
        <v>106.47599999999966</v>
      </c>
      <c r="I14" s="10">
        <f t="shared" si="2"/>
        <v>2042.4759999999997</v>
      </c>
      <c r="J14" s="10">
        <v>436.447</v>
      </c>
      <c r="K14" s="11">
        <v>4.78</v>
      </c>
      <c r="L14" s="10"/>
      <c r="M14" s="10"/>
    </row>
    <row r="15" spans="1:13" ht="11.25">
      <c r="A15" s="9">
        <v>1987</v>
      </c>
      <c r="B15" s="10">
        <f t="shared" si="3"/>
        <v>436.447</v>
      </c>
      <c r="C15" s="10">
        <v>1937.722</v>
      </c>
      <c r="D15" s="10">
        <f>+B15+C15+1</f>
        <v>2375.169</v>
      </c>
      <c r="E15" s="10"/>
      <c r="F15" s="10">
        <v>1174</v>
      </c>
      <c r="G15" s="10">
        <v>804</v>
      </c>
      <c r="H15" s="10">
        <f t="shared" si="1"/>
        <v>94.69299999999976</v>
      </c>
      <c r="I15" s="10">
        <f t="shared" si="2"/>
        <v>2072.6929999999998</v>
      </c>
      <c r="J15" s="10">
        <v>302.476</v>
      </c>
      <c r="K15" s="11">
        <v>5.88</v>
      </c>
      <c r="L15" s="10"/>
      <c r="M15" s="10"/>
    </row>
    <row r="16" spans="1:13" ht="11.25">
      <c r="A16" s="9">
        <v>1988</v>
      </c>
      <c r="B16" s="10">
        <f t="shared" si="3"/>
        <v>302.476</v>
      </c>
      <c r="C16" s="10">
        <v>1548.841</v>
      </c>
      <c r="D16" s="10">
        <f>+B16+C16+4</f>
        <v>1855.317</v>
      </c>
      <c r="E16" s="10"/>
      <c r="F16" s="10">
        <v>1058</v>
      </c>
      <c r="G16" s="10">
        <v>527</v>
      </c>
      <c r="H16" s="10">
        <f t="shared" si="1"/>
        <v>88.28800000000001</v>
      </c>
      <c r="I16" s="10">
        <f t="shared" si="2"/>
        <v>1673.288</v>
      </c>
      <c r="J16" s="10">
        <v>182.029</v>
      </c>
      <c r="K16" s="11">
        <v>7.42</v>
      </c>
      <c r="L16" s="10"/>
      <c r="M16" s="10"/>
    </row>
    <row r="17" spans="1:13" ht="11.25">
      <c r="A17" s="9">
        <v>1989</v>
      </c>
      <c r="B17" s="10">
        <f t="shared" si="3"/>
        <v>182.029</v>
      </c>
      <c r="C17" s="10">
        <v>1923.666</v>
      </c>
      <c r="D17" s="10">
        <f>+B17+C17+2.494</f>
        <v>2108.189</v>
      </c>
      <c r="E17" s="10"/>
      <c r="F17" s="10">
        <v>1146</v>
      </c>
      <c r="G17" s="10">
        <v>622</v>
      </c>
      <c r="H17" s="10">
        <f t="shared" si="1"/>
        <v>101.04999999999973</v>
      </c>
      <c r="I17" s="10">
        <f t="shared" si="2"/>
        <v>1869.0499999999997</v>
      </c>
      <c r="J17" s="10">
        <v>239.139</v>
      </c>
      <c r="K17" s="11">
        <v>5.69</v>
      </c>
      <c r="L17" s="10"/>
      <c r="M17" s="10"/>
    </row>
    <row r="18" spans="1:13" ht="11.25">
      <c r="A18" s="9">
        <v>1990</v>
      </c>
      <c r="B18" s="10">
        <f t="shared" si="3"/>
        <v>239.139</v>
      </c>
      <c r="C18" s="10">
        <v>1925.947</v>
      </c>
      <c r="D18" s="10">
        <f>+B18+C18+3.492</f>
        <v>2168.578</v>
      </c>
      <c r="E18" s="10"/>
      <c r="F18" s="10">
        <v>1187</v>
      </c>
      <c r="G18" s="10">
        <v>557</v>
      </c>
      <c r="H18" s="10">
        <f t="shared" si="1"/>
        <v>95.53600000000006</v>
      </c>
      <c r="I18" s="10">
        <f t="shared" si="2"/>
        <v>1839.536</v>
      </c>
      <c r="J18" s="10">
        <v>329.042</v>
      </c>
      <c r="K18" s="11">
        <v>5.74</v>
      </c>
      <c r="L18" s="10"/>
      <c r="M18" s="10"/>
    </row>
    <row r="19" spans="1:13" ht="11.25">
      <c r="A19" s="9">
        <v>1991</v>
      </c>
      <c r="B19" s="10">
        <f t="shared" si="3"/>
        <v>329.042</v>
      </c>
      <c r="C19" s="10">
        <v>1986.539</v>
      </c>
      <c r="D19" s="10">
        <f>+B19+C19+3.444</f>
        <v>2319.025</v>
      </c>
      <c r="E19" s="10"/>
      <c r="F19" s="10">
        <v>1254</v>
      </c>
      <c r="G19" s="10">
        <v>684</v>
      </c>
      <c r="H19" s="10">
        <f t="shared" si="1"/>
        <v>102.58800000000019</v>
      </c>
      <c r="I19" s="10">
        <f t="shared" si="2"/>
        <v>2040.5880000000002</v>
      </c>
      <c r="J19" s="10">
        <v>278.437</v>
      </c>
      <c r="K19" s="11">
        <v>5.58</v>
      </c>
      <c r="L19" s="10"/>
      <c r="M19" s="10"/>
    </row>
    <row r="20" spans="1:13" ht="11.25">
      <c r="A20" s="9">
        <v>1992</v>
      </c>
      <c r="B20" s="10">
        <f t="shared" si="3"/>
        <v>278.437</v>
      </c>
      <c r="C20" s="10">
        <v>2190.354</v>
      </c>
      <c r="D20" s="10">
        <f>+B20+C20+2.057</f>
        <v>2470.8479999999995</v>
      </c>
      <c r="E20" s="10"/>
      <c r="F20" s="10">
        <v>1279</v>
      </c>
      <c r="G20" s="10">
        <v>771</v>
      </c>
      <c r="H20" s="10">
        <f t="shared" si="1"/>
        <v>128.5639999999994</v>
      </c>
      <c r="I20" s="10">
        <f t="shared" si="2"/>
        <v>2178.5639999999994</v>
      </c>
      <c r="J20" s="10">
        <v>292.284</v>
      </c>
      <c r="K20" s="11">
        <v>5.56</v>
      </c>
      <c r="L20" s="10"/>
      <c r="M20" s="10"/>
    </row>
    <row r="21" spans="1:13" ht="11.25">
      <c r="A21" s="9">
        <v>1993</v>
      </c>
      <c r="B21" s="10">
        <f t="shared" si="3"/>
        <v>292.284</v>
      </c>
      <c r="C21" s="10">
        <v>1869.718</v>
      </c>
      <c r="D21" s="10">
        <f>+B21+C21+6.416</f>
        <v>2168.418</v>
      </c>
      <c r="E21" s="10"/>
      <c r="F21" s="10">
        <v>1276</v>
      </c>
      <c r="G21" s="10">
        <v>588</v>
      </c>
      <c r="H21" s="10">
        <f t="shared" si="1"/>
        <v>95.30100000000016</v>
      </c>
      <c r="I21" s="10">
        <f t="shared" si="2"/>
        <v>1959.3010000000002</v>
      </c>
      <c r="J21" s="10">
        <v>209.117</v>
      </c>
      <c r="K21" s="11">
        <v>6.4</v>
      </c>
      <c r="L21" s="10"/>
      <c r="M21" s="10"/>
    </row>
    <row r="22" spans="1:13" ht="11.25">
      <c r="A22" s="9">
        <v>1994</v>
      </c>
      <c r="B22" s="10">
        <f t="shared" si="3"/>
        <v>209.117</v>
      </c>
      <c r="C22" s="10">
        <v>2514.869</v>
      </c>
      <c r="D22" s="10">
        <f>+B22+C22+5.48</f>
        <v>2729.4660000000003</v>
      </c>
      <c r="E22" s="10"/>
      <c r="F22" s="10">
        <v>1405</v>
      </c>
      <c r="G22" s="10">
        <v>840</v>
      </c>
      <c r="H22" s="10">
        <f t="shared" si="1"/>
        <v>149.6520000000005</v>
      </c>
      <c r="I22" s="10">
        <f t="shared" si="2"/>
        <v>2394.6520000000005</v>
      </c>
      <c r="J22" s="10">
        <v>334.814</v>
      </c>
      <c r="K22" s="11">
        <v>5.48</v>
      </c>
      <c r="L22" s="10"/>
      <c r="M22" s="10"/>
    </row>
    <row r="23" spans="1:13" ht="11.25">
      <c r="A23" s="9">
        <v>1995</v>
      </c>
      <c r="B23" s="10">
        <f t="shared" si="3"/>
        <v>334.814</v>
      </c>
      <c r="C23" s="10">
        <v>2174.254</v>
      </c>
      <c r="D23" s="10">
        <f>+B23+C23+4.456</f>
        <v>2513.524</v>
      </c>
      <c r="E23" s="10"/>
      <c r="F23" s="10">
        <v>1370</v>
      </c>
      <c r="G23" s="10">
        <v>849</v>
      </c>
      <c r="H23" s="10">
        <f t="shared" si="1"/>
        <v>111.0659999999998</v>
      </c>
      <c r="I23" s="10">
        <f t="shared" si="2"/>
        <v>2330.066</v>
      </c>
      <c r="J23" s="10">
        <v>183.458</v>
      </c>
      <c r="K23" s="11">
        <v>6.72</v>
      </c>
      <c r="L23" s="10"/>
      <c r="M23" s="10"/>
    </row>
    <row r="24" spans="1:13" ht="11.25">
      <c r="A24" s="9">
        <v>1996</v>
      </c>
      <c r="B24" s="10">
        <f t="shared" si="3"/>
        <v>183.458</v>
      </c>
      <c r="C24" s="10">
        <v>2380.274</v>
      </c>
      <c r="D24" s="10">
        <f>+B24+C24+8.904</f>
        <v>2572.636</v>
      </c>
      <c r="E24" s="10"/>
      <c r="F24" s="10">
        <v>1436</v>
      </c>
      <c r="G24" s="10">
        <v>886</v>
      </c>
      <c r="H24" s="10">
        <f t="shared" si="1"/>
        <v>118.80299999999988</v>
      </c>
      <c r="I24" s="10">
        <f t="shared" si="2"/>
        <v>2440.803</v>
      </c>
      <c r="J24" s="10">
        <v>131.833</v>
      </c>
      <c r="K24" s="11">
        <v>7.35</v>
      </c>
      <c r="L24" s="10"/>
      <c r="M24" s="10"/>
    </row>
    <row r="25" spans="1:13" ht="11.25">
      <c r="A25" s="9">
        <v>1997</v>
      </c>
      <c r="B25" s="10">
        <f t="shared" si="3"/>
        <v>131.833</v>
      </c>
      <c r="C25" s="10">
        <v>2688.75</v>
      </c>
      <c r="D25" s="10">
        <f>+B25+C25+5.006</f>
        <v>2825.589</v>
      </c>
      <c r="E25" s="10"/>
      <c r="F25" s="10">
        <v>1597</v>
      </c>
      <c r="G25" s="10">
        <v>874</v>
      </c>
      <c r="H25" s="10">
        <f t="shared" si="1"/>
        <v>154.78999999999996</v>
      </c>
      <c r="I25" s="10">
        <f t="shared" si="2"/>
        <v>2625.79</v>
      </c>
      <c r="J25" s="10">
        <v>199.799</v>
      </c>
      <c r="K25" s="11">
        <v>6.47</v>
      </c>
      <c r="L25" s="10"/>
      <c r="M25" s="10"/>
    </row>
    <row r="26" spans="1:13" ht="11.25">
      <c r="A26" s="12" t="s">
        <v>23</v>
      </c>
      <c r="B26" s="10">
        <f t="shared" si="3"/>
        <v>199.799</v>
      </c>
      <c r="C26" s="10">
        <v>2741.014</v>
      </c>
      <c r="D26" s="10">
        <f>+B26+C26+3.521</f>
        <v>2944.3340000000003</v>
      </c>
      <c r="E26" s="10"/>
      <c r="F26" s="10">
        <v>1590</v>
      </c>
      <c r="G26" s="10">
        <v>805</v>
      </c>
      <c r="H26" s="10">
        <f t="shared" si="1"/>
        <v>200.85200000000032</v>
      </c>
      <c r="I26" s="10">
        <f t="shared" si="2"/>
        <v>2595.8520000000003</v>
      </c>
      <c r="J26" s="10">
        <v>348.482</v>
      </c>
      <c r="K26" s="11">
        <v>4.93</v>
      </c>
      <c r="L26" s="10"/>
      <c r="M26" s="10"/>
    </row>
    <row r="27" spans="1:13" ht="11.25">
      <c r="A27" s="12" t="s">
        <v>24</v>
      </c>
      <c r="B27" s="10">
        <f t="shared" si="3"/>
        <v>348.482</v>
      </c>
      <c r="C27" s="10">
        <v>2653.758</v>
      </c>
      <c r="D27" s="10">
        <f>+B27+C27+4.171</f>
        <v>3006.4109999999996</v>
      </c>
      <c r="E27" s="10"/>
      <c r="F27" s="10">
        <v>1578</v>
      </c>
      <c r="G27" s="10">
        <v>973</v>
      </c>
      <c r="H27" s="10">
        <f t="shared" si="1"/>
        <v>165.2489999999998</v>
      </c>
      <c r="I27" s="10">
        <f t="shared" si="2"/>
        <v>2716.249</v>
      </c>
      <c r="J27" s="10">
        <v>290.162</v>
      </c>
      <c r="K27" s="11">
        <v>4.63</v>
      </c>
      <c r="L27" s="10"/>
      <c r="M27" s="10"/>
    </row>
    <row r="28" spans="1:13" ht="11.25">
      <c r="A28" s="12" t="s">
        <v>25</v>
      </c>
      <c r="B28" s="10">
        <f t="shared" si="3"/>
        <v>290.162</v>
      </c>
      <c r="C28" s="10">
        <v>2757.81</v>
      </c>
      <c r="D28" s="13">
        <f>+B28+C28+3.568</f>
        <v>3051.54</v>
      </c>
      <c r="E28" s="13"/>
      <c r="F28" s="13">
        <v>1639.67</v>
      </c>
      <c r="G28" s="13">
        <v>995.8711884534</v>
      </c>
      <c r="H28" s="10">
        <f t="shared" si="1"/>
        <v>168.25181154660004</v>
      </c>
      <c r="I28" s="10">
        <f t="shared" si="2"/>
        <v>2803.793</v>
      </c>
      <c r="J28" s="13">
        <v>247.747</v>
      </c>
      <c r="K28" s="11">
        <v>4.54</v>
      </c>
      <c r="L28" s="10"/>
      <c r="M28" s="10"/>
    </row>
    <row r="29" spans="1:13" ht="11.25">
      <c r="A29" s="14">
        <v>2001</v>
      </c>
      <c r="B29" s="10">
        <f t="shared" si="3"/>
        <v>247.747</v>
      </c>
      <c r="C29" s="10">
        <v>2890.682</v>
      </c>
      <c r="D29" s="10">
        <f>+B29+C29+2.32</f>
        <v>3140.749</v>
      </c>
      <c r="E29" s="10"/>
      <c r="F29" s="10">
        <v>1699.7333999999998</v>
      </c>
      <c r="G29" s="10">
        <v>1063.651</v>
      </c>
      <c r="H29" s="10">
        <f t="shared" si="1"/>
        <v>169.30359999999973</v>
      </c>
      <c r="I29" s="10">
        <f t="shared" si="2"/>
        <v>2932.6879999999996</v>
      </c>
      <c r="J29" s="10">
        <v>208.061</v>
      </c>
      <c r="K29" s="11">
        <v>4.38</v>
      </c>
      <c r="L29" s="10"/>
      <c r="M29" s="10"/>
    </row>
    <row r="30" spans="1:13" ht="11.25">
      <c r="A30" s="14">
        <v>2002</v>
      </c>
      <c r="B30" s="10">
        <f t="shared" si="3"/>
        <v>208.061</v>
      </c>
      <c r="C30" s="10">
        <v>2756.147</v>
      </c>
      <c r="D30" s="10">
        <f>+B30+C30+4.661</f>
        <v>2968.869</v>
      </c>
      <c r="E30" s="10"/>
      <c r="F30" s="10">
        <v>1614.787</v>
      </c>
      <c r="G30" s="10">
        <v>1044.372</v>
      </c>
      <c r="H30" s="10">
        <f t="shared" si="1"/>
        <v>131.38099999999986</v>
      </c>
      <c r="I30" s="10">
        <f t="shared" si="2"/>
        <v>2790.54</v>
      </c>
      <c r="J30" s="10">
        <v>178.329</v>
      </c>
      <c r="K30" s="11">
        <v>5.53</v>
      </c>
      <c r="L30" s="10"/>
      <c r="M30" s="10"/>
    </row>
    <row r="31" spans="1:13" ht="11.25">
      <c r="A31" s="14">
        <v>2003</v>
      </c>
      <c r="B31" s="10">
        <f t="shared" si="3"/>
        <v>178.329</v>
      </c>
      <c r="C31" s="10">
        <v>2453.845</v>
      </c>
      <c r="D31" s="10">
        <f>+B31+C31+5.562</f>
        <v>2637.736</v>
      </c>
      <c r="E31" s="10"/>
      <c r="F31" s="10">
        <v>1529.699</v>
      </c>
      <c r="G31" s="10">
        <v>886.551</v>
      </c>
      <c r="H31" s="10">
        <f t="shared" si="1"/>
        <v>109.07199999999955</v>
      </c>
      <c r="I31" s="10">
        <f t="shared" si="2"/>
        <v>2525.3219999999997</v>
      </c>
      <c r="J31" s="10">
        <v>112.414</v>
      </c>
      <c r="K31" s="11">
        <v>7.34</v>
      </c>
      <c r="L31" s="10"/>
      <c r="M31" s="10"/>
    </row>
    <row r="32" spans="1:13" ht="11.25">
      <c r="A32" s="14">
        <v>2004</v>
      </c>
      <c r="B32" s="10">
        <f t="shared" si="3"/>
        <v>112.414</v>
      </c>
      <c r="C32" s="10">
        <v>3123.79</v>
      </c>
      <c r="D32" s="10">
        <f>+B32+C32+5.578</f>
        <v>3241.782</v>
      </c>
      <c r="E32" s="10"/>
      <c r="F32" s="10">
        <v>1696.0812333333333</v>
      </c>
      <c r="G32" s="10">
        <v>1097.1562998144</v>
      </c>
      <c r="H32" s="10">
        <f t="shared" si="1"/>
        <v>192.80646685226702</v>
      </c>
      <c r="I32" s="10">
        <f t="shared" si="2"/>
        <v>2986.0440000000003</v>
      </c>
      <c r="J32" s="10">
        <v>255.738</v>
      </c>
      <c r="K32" s="11">
        <v>5.74</v>
      </c>
      <c r="L32" s="10"/>
      <c r="M32" s="10"/>
    </row>
    <row r="33" spans="1:13" ht="11.25">
      <c r="A33" s="14">
        <v>2005</v>
      </c>
      <c r="B33" s="10">
        <f t="shared" si="3"/>
        <v>255.738</v>
      </c>
      <c r="C33" s="10">
        <v>3068.342</v>
      </c>
      <c r="D33" s="10">
        <f>+B33+C33+3.372</f>
        <v>3327.4519999999998</v>
      </c>
      <c r="E33" s="10"/>
      <c r="F33" s="10">
        <v>1738.8517333333334</v>
      </c>
      <c r="G33" s="10">
        <v>939.8787500529</v>
      </c>
      <c r="H33" s="10">
        <f t="shared" si="1"/>
        <v>199.3955166137663</v>
      </c>
      <c r="I33" s="10">
        <f t="shared" si="2"/>
        <v>2878.1259999999997</v>
      </c>
      <c r="J33" s="10">
        <v>449.326</v>
      </c>
      <c r="K33" s="11">
        <v>5.66</v>
      </c>
      <c r="L33" s="10"/>
      <c r="M33" s="10"/>
    </row>
    <row r="34" spans="1:13" ht="11.25">
      <c r="A34" s="14">
        <v>2006</v>
      </c>
      <c r="B34" s="10">
        <f t="shared" si="3"/>
        <v>449.326</v>
      </c>
      <c r="C34" s="10">
        <v>3196.726</v>
      </c>
      <c r="D34" s="10">
        <f>+B34+C34+9.034</f>
        <v>3655.0860000000002</v>
      </c>
      <c r="E34" s="10"/>
      <c r="F34" s="10">
        <v>1807.7056423333331</v>
      </c>
      <c r="G34" s="10">
        <v>1116.4958686413</v>
      </c>
      <c r="H34" s="10">
        <f t="shared" si="1"/>
        <v>157.07448902536726</v>
      </c>
      <c r="I34" s="10">
        <f t="shared" si="2"/>
        <v>3081.2760000000003</v>
      </c>
      <c r="J34" s="10">
        <v>573.81</v>
      </c>
      <c r="K34" s="11">
        <v>6.43</v>
      </c>
      <c r="L34" s="10"/>
      <c r="M34" s="10"/>
    </row>
    <row r="35" spans="1:13" ht="11.25">
      <c r="A35" s="14">
        <v>2007</v>
      </c>
      <c r="B35" s="10">
        <f t="shared" si="3"/>
        <v>573.81</v>
      </c>
      <c r="C35" s="10">
        <v>2677.117</v>
      </c>
      <c r="D35" s="10">
        <f>+B35+C35+9.871</f>
        <v>3260.7980000000002</v>
      </c>
      <c r="E35" s="10"/>
      <c r="F35" s="10">
        <v>1803.407339333333</v>
      </c>
      <c r="G35" s="10">
        <v>1158.829057029</v>
      </c>
      <c r="H35" s="10">
        <f t="shared" si="1"/>
        <v>93.52760363766697</v>
      </c>
      <c r="I35" s="10">
        <f t="shared" si="2"/>
        <v>3055.764</v>
      </c>
      <c r="J35" s="10">
        <v>205.034</v>
      </c>
      <c r="K35" s="11">
        <v>10.1</v>
      </c>
      <c r="L35" s="10"/>
      <c r="M35" s="10"/>
    </row>
    <row r="36" spans="1:13" ht="11.25">
      <c r="A36" s="14">
        <v>2008</v>
      </c>
      <c r="B36" s="10">
        <f>+J35</f>
        <v>205.034</v>
      </c>
      <c r="C36" s="10">
        <v>2967.007</v>
      </c>
      <c r="D36" s="10">
        <f>+B36+C36+13.263</f>
        <v>3185.304</v>
      </c>
      <c r="E36" s="10"/>
      <c r="F36" s="10">
        <v>1661.9220666666665</v>
      </c>
      <c r="G36" s="10">
        <v>1279.2935714286002</v>
      </c>
      <c r="H36" s="10">
        <f>+I36-F36-G36</f>
        <v>105.89036190473348</v>
      </c>
      <c r="I36" s="10">
        <f>+D36-J36</f>
        <v>3047.106</v>
      </c>
      <c r="J36" s="10">
        <v>138.198</v>
      </c>
      <c r="K36" s="11">
        <v>9.97</v>
      </c>
      <c r="L36" s="10"/>
      <c r="M36" s="10"/>
    </row>
    <row r="37" spans="1:13" ht="11.25">
      <c r="A37" s="14">
        <v>2009</v>
      </c>
      <c r="B37" s="10">
        <f>+J36</f>
        <v>138.198</v>
      </c>
      <c r="C37" s="10">
        <v>3359.011</v>
      </c>
      <c r="D37" s="10">
        <f>+B37+C37+14.698</f>
        <v>3511.9069999999997</v>
      </c>
      <c r="E37" s="10"/>
      <c r="F37" s="10">
        <v>1751.6862683333336</v>
      </c>
      <c r="G37" s="10">
        <v>1499.0494840272</v>
      </c>
      <c r="H37" s="10">
        <f>+I37-F37-G37</f>
        <v>110.28624763946641</v>
      </c>
      <c r="I37" s="10">
        <f>+D37-J37</f>
        <v>3361.022</v>
      </c>
      <c r="J37" s="10">
        <v>150.885</v>
      </c>
      <c r="K37" s="11">
        <v>9.59</v>
      </c>
      <c r="L37" s="10"/>
      <c r="M37" s="10"/>
    </row>
    <row r="38" spans="1:13" ht="11.25">
      <c r="A38" s="14">
        <v>2010</v>
      </c>
      <c r="B38" s="10">
        <f>+J37</f>
        <v>150.885</v>
      </c>
      <c r="C38" s="10">
        <v>3329.181</v>
      </c>
      <c r="D38" s="10">
        <f>+B38+C38+14.449</f>
        <v>3494.515</v>
      </c>
      <c r="E38" s="10"/>
      <c r="F38" s="10">
        <v>1648.0425946666667</v>
      </c>
      <c r="G38" s="10">
        <v>1501.3088541401999</v>
      </c>
      <c r="H38" s="10">
        <f>+I38-F38-G38</f>
        <v>130.15055119313342</v>
      </c>
      <c r="I38" s="10">
        <f>+D38-J38</f>
        <v>3279.502</v>
      </c>
      <c r="J38" s="10">
        <v>215.013</v>
      </c>
      <c r="K38" s="11">
        <v>11.3</v>
      </c>
      <c r="L38" s="10"/>
      <c r="M38" s="10"/>
    </row>
    <row r="39" spans="1:13" ht="11.25">
      <c r="A39" s="15" t="s">
        <v>26</v>
      </c>
      <c r="B39" s="16">
        <f>+J38</f>
        <v>215.013</v>
      </c>
      <c r="C39" s="16">
        <v>3056.032</v>
      </c>
      <c r="D39" s="16">
        <f>+B39+C39+15</f>
        <v>3286.045</v>
      </c>
      <c r="E39" s="16"/>
      <c r="F39" s="16">
        <v>1615</v>
      </c>
      <c r="G39" s="16">
        <v>1275</v>
      </c>
      <c r="H39" s="16">
        <f>+I39-F39-G39</f>
        <v>121.04500000000007</v>
      </c>
      <c r="I39" s="16">
        <f>+D39-J39</f>
        <v>3011.045</v>
      </c>
      <c r="J39" s="16">
        <v>275</v>
      </c>
      <c r="K39" s="17" t="s">
        <v>27</v>
      </c>
      <c r="L39" s="10"/>
      <c r="M39" s="10"/>
    </row>
    <row r="40" ht="12.75" customHeight="1">
      <c r="A40" s="18" t="s">
        <v>28</v>
      </c>
    </row>
    <row r="41" ht="12.75" customHeight="1">
      <c r="A41" s="19" t="s">
        <v>29</v>
      </c>
    </row>
    <row r="42" ht="12.75" customHeight="1">
      <c r="A42" s="9" t="s">
        <v>30</v>
      </c>
    </row>
  </sheetData>
  <sheetProtection/>
  <printOptions/>
  <pageMargins left="0.667" right="0.667" top="0.667" bottom="0.833" header="0" footer="0"/>
  <pageSetup firstPageNumber="30" useFirstPageNumber="1" horizontalDpi="300" verticalDpi="300" orientation="portrait" scale="88" r:id="rId1"/>
  <headerFooter alignWithMargins="0">
    <oddFooter>&amp;C&amp;P
Oil Crops Yearbook/OCS-2012/March 2012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3--Soybeans:  Supply, disappearance, and price, U.S., 1980/81-2011/12</dc:title>
  <dc:subject>Agricultural Economics</dc:subject>
  <dc:creator>Mark Ash</dc:creator>
  <cp:keywords>table 3--Soybeans:  Supply, disappearance, and price, U.S., 1980/81-2011/12</cp:keywords>
  <dc:description/>
  <cp:lastModifiedBy>Lenovo User</cp:lastModifiedBy>
  <dcterms:created xsi:type="dcterms:W3CDTF">2012-03-16T13:50:37Z</dcterms:created>
  <dcterms:modified xsi:type="dcterms:W3CDTF">2012-05-04T16:20:27Z</dcterms:modified>
  <cp:category>Soybeans Yearbook table</cp:category>
  <cp:version/>
  <cp:contentType/>
  <cp:contentStatus/>
</cp:coreProperties>
</file>