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<sst xmlns="http://schemas.openxmlformats.org/spreadsheetml/2006/main" count="31" uniqueCount="29">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</sst>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1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4" t="s">
        <v>8</v>
      </c>
      <c r="H3" s="15"/>
      <c r="I3" s="15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22</v>
      </c>
      <c r="B7" s="9">
        <v>1655</v>
      </c>
      <c r="C7" s="9">
        <v>20130</v>
      </c>
      <c r="D7" s="9">
        <v>165.039</v>
      </c>
      <c r="E7" s="9">
        <f>+B7+C7+D7</f>
        <v>21950.039</v>
      </c>
      <c r="F7" s="9"/>
      <c r="G7" s="9">
        <f>+K7-J7</f>
        <v>18907.957000000002</v>
      </c>
      <c r="H7" s="9">
        <v>5009.83</v>
      </c>
      <c r="I7" s="9">
        <f>G7-H7</f>
        <v>13898.127000000002</v>
      </c>
      <c r="J7" s="9">
        <v>1877.082</v>
      </c>
      <c r="K7" s="9">
        <f>+E7-L7</f>
        <v>20785.039</v>
      </c>
      <c r="L7" s="9">
        <v>1165</v>
      </c>
    </row>
    <row r="8" spans="1:12" ht="18.75">
      <c r="A8" s="2" t="s">
        <v>21</v>
      </c>
      <c r="B8" s="9">
        <f>+L7</f>
        <v>1165</v>
      </c>
      <c r="C8" s="9">
        <v>21398.8</v>
      </c>
      <c r="D8" s="9">
        <v>264.333</v>
      </c>
      <c r="E8" s="9">
        <f>+B8+C8+D8</f>
        <v>22828.132999999998</v>
      </c>
      <c r="F8" s="9"/>
      <c r="G8" s="9">
        <f>+K8-J8</f>
        <v>18994.418999999994</v>
      </c>
      <c r="H8" s="9">
        <v>5036.66</v>
      </c>
      <c r="I8" s="9">
        <f>G8-H8</f>
        <v>13957.758999999995</v>
      </c>
      <c r="J8" s="9">
        <v>2014.08</v>
      </c>
      <c r="K8" s="9">
        <f>+E8-L8</f>
        <v>21008.498999999996</v>
      </c>
      <c r="L8" s="9">
        <v>1819.634</v>
      </c>
    </row>
    <row r="9" spans="1:12" ht="18.75">
      <c r="A9" s="2" t="s">
        <v>20</v>
      </c>
      <c r="B9" s="9">
        <f>+L8</f>
        <v>1819.634</v>
      </c>
      <c r="C9" s="9">
        <v>21925</v>
      </c>
      <c r="D9" s="9">
        <v>265</v>
      </c>
      <c r="E9" s="9">
        <f>+B9+C9+D9</f>
        <v>24009.634</v>
      </c>
      <c r="F9" s="9"/>
      <c r="G9" s="9">
        <f>+K9-J9</f>
        <v>19599.634</v>
      </c>
      <c r="H9" s="9">
        <v>5500</v>
      </c>
      <c r="I9" s="9">
        <f>G9-H9</f>
        <v>14099.633999999998</v>
      </c>
      <c r="J9" s="9">
        <v>2300</v>
      </c>
      <c r="K9" s="9">
        <f>+E9-L9</f>
        <v>21899.634</v>
      </c>
      <c r="L9" s="9">
        <v>2110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24</v>
      </c>
      <c r="B13" s="16">
        <f>L8</f>
        <v>1819.634</v>
      </c>
      <c r="C13" s="16">
        <v>1962.937</v>
      </c>
      <c r="D13" s="16">
        <f>(11.263021+0+8.383554+0)*2.204622</f>
        <v>43.31327146965</v>
      </c>
      <c r="E13" s="16">
        <f>SUM(B13:D13)</f>
        <v>3825.88427146965</v>
      </c>
      <c r="F13" s="16"/>
      <c r="G13" s="16">
        <f>K13-J13</f>
        <v>1658.7015067714497</v>
      </c>
      <c r="H13" s="16">
        <v>407.75</v>
      </c>
      <c r="I13" s="16">
        <f>G13-H13</f>
        <v>1250.9515067714497</v>
      </c>
      <c r="J13" s="16">
        <f>(68.3167+0.1688+12.5154+0.3372)*2.204622</f>
        <v>179.3197646982</v>
      </c>
      <c r="K13" s="16">
        <f>E13-L13</f>
        <v>1838.0212714696497</v>
      </c>
      <c r="L13" s="16">
        <f>1617.355+370.508</f>
        <v>1987.863</v>
      </c>
    </row>
    <row r="14" spans="1:12" ht="15.75">
      <c r="A14" s="3" t="s">
        <v>27</v>
      </c>
      <c r="B14" s="16">
        <f>L13</f>
        <v>1987.863</v>
      </c>
      <c r="C14" s="16">
        <v>1901.853</v>
      </c>
      <c r="D14" s="16">
        <f>(0.404275+0.020412+7.673322+0)*2.204622</f>
        <v>17.853048797598</v>
      </c>
      <c r="E14" s="16">
        <f>SUM(B14:D14)</f>
        <v>3907.5690487975985</v>
      </c>
      <c r="F14" s="16"/>
      <c r="G14" s="16">
        <f>K14-J14</f>
        <v>1761.0606622187124</v>
      </c>
      <c r="H14" s="16" t="s">
        <v>25</v>
      </c>
      <c r="I14" s="16" t="s">
        <v>25</v>
      </c>
      <c r="J14" s="16">
        <f>(96.450176+0.052248+8.908958+0.274031)*2.204622</f>
        <v>232.996386578886</v>
      </c>
      <c r="K14" s="16">
        <f>E14-L14</f>
        <v>1994.0570487975983</v>
      </c>
      <c r="L14" s="16">
        <f>1492.835+420.677</f>
        <v>1913.5120000000002</v>
      </c>
    </row>
    <row r="15" spans="1:12" ht="15.75">
      <c r="A15" s="1" t="s">
        <v>28</v>
      </c>
      <c r="B15" s="12"/>
      <c r="C15" s="12">
        <f>SUM(C13:C14)</f>
        <v>3864.79</v>
      </c>
      <c r="D15" s="12">
        <f aca="true" t="shared" si="0" ref="D15:K15">SUM(D13:D14)</f>
        <v>61.166320267248</v>
      </c>
      <c r="E15" s="12">
        <f>B13+C15+D15</f>
        <v>5745.590320267248</v>
      </c>
      <c r="F15" s="12">
        <f t="shared" si="0"/>
        <v>0</v>
      </c>
      <c r="G15" s="12">
        <f t="shared" si="0"/>
        <v>3419.762168990162</v>
      </c>
      <c r="H15" s="12">
        <f t="shared" si="0"/>
        <v>407.75</v>
      </c>
      <c r="I15" s="12">
        <f t="shared" si="0"/>
        <v>1250.9515067714497</v>
      </c>
      <c r="J15" s="12">
        <f t="shared" si="0"/>
        <v>412.31615127708596</v>
      </c>
      <c r="K15" s="12">
        <f t="shared" si="0"/>
        <v>3832.0783202672483</v>
      </c>
      <c r="L15" s="12"/>
    </row>
    <row r="16" spans="1:12" ht="18.75">
      <c r="A16" s="5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 t="s">
        <v>11</v>
      </c>
      <c r="B18" s="6">
        <f ca="1">NOW()</f>
        <v>42382.55955648148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2016-01-13T18:26:05Z</dcterms:modified>
  <cp:category/>
  <cp:version/>
  <cp:contentType/>
  <cp:contentStatus/>
</cp:coreProperties>
</file>