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<sst xmlns="http://schemas.openxmlformats.org/spreadsheetml/2006/main" count="57" uniqueCount="40">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</sst>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71.7133805802582</v>
      </c>
      <c r="H6" s="31">
        <f>SUM(E6:G6)</f>
        <v>3570.254380580258</v>
      </c>
      <c r="I6" s="9"/>
      <c r="J6" s="28">
        <v>1734</v>
      </c>
      <c r="K6" s="28">
        <f>M6-J6-L6</f>
        <v>106.43780831937897</v>
      </c>
      <c r="L6" s="31">
        <f>L20</f>
        <v>1637.825572260879</v>
      </c>
      <c r="M6" s="31">
        <f>+H6-N6</f>
        <v>3478.263380580258</v>
      </c>
      <c r="N6" s="31">
        <f>N19</f>
        <v>91.991</v>
      </c>
    </row>
    <row r="7" spans="1:14" ht="18">
      <c r="A7" s="2" t="s">
        <v>34</v>
      </c>
      <c r="B7" s="29">
        <v>83.701</v>
      </c>
      <c r="C7" s="29">
        <v>83.061</v>
      </c>
      <c r="D7" s="29">
        <f>+F7/C7</f>
        <v>47.78202766641383</v>
      </c>
      <c r="E7" s="36">
        <f>N6</f>
        <v>91.991</v>
      </c>
      <c r="F7" s="28">
        <f>F23</f>
        <v>3968.823</v>
      </c>
      <c r="G7" s="31">
        <v>30</v>
      </c>
      <c r="H7" s="31">
        <f>SUM(E7:G7)</f>
        <v>4090.814</v>
      </c>
      <c r="I7" s="9"/>
      <c r="J7" s="28">
        <v>1845</v>
      </c>
      <c r="K7" s="28">
        <f>M7-J7-L7</f>
        <v>180.81399999999985</v>
      </c>
      <c r="L7" s="31">
        <v>1825</v>
      </c>
      <c r="M7" s="31">
        <f>+H7-N7</f>
        <v>3850.814</v>
      </c>
      <c r="N7" s="31">
        <v>240</v>
      </c>
    </row>
    <row r="8" spans="1:14" ht="18">
      <c r="A8" s="2" t="s">
        <v>39</v>
      </c>
      <c r="B8" s="29">
        <v>84.339</v>
      </c>
      <c r="C8" s="29">
        <f>83.549</f>
        <v>83.549</v>
      </c>
      <c r="D8" s="29">
        <f>+F8/C8</f>
        <v>46.876060754766655</v>
      </c>
      <c r="E8" s="36">
        <f>N7</f>
        <v>240</v>
      </c>
      <c r="F8" s="28">
        <v>3916.448</v>
      </c>
      <c r="G8" s="31">
        <v>30</v>
      </c>
      <c r="H8" s="31">
        <f>SUM(E8:G8)</f>
        <v>4186.448</v>
      </c>
      <c r="I8" s="9"/>
      <c r="J8" s="28">
        <v>1860</v>
      </c>
      <c r="K8" s="28">
        <f>M8-J8-L8</f>
        <v>131.44800000000032</v>
      </c>
      <c r="L8" s="31">
        <v>1725</v>
      </c>
      <c r="M8" s="31">
        <f>+H8-N8</f>
        <v>3716.4480000000003</v>
      </c>
      <c r="N8" s="31">
        <v>470</v>
      </c>
    </row>
    <row r="9" spans="1:14" ht="1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(13.231726+13.376763+43.887014+46.068887+15.159739+12.443294+34.121864+10.704767+12.792096)*2.204622/60</f>
        <v>7.414369759755001</v>
      </c>
      <c r="H16" s="33">
        <f>SUM(E16:G16)</f>
        <v>3505.955369759755</v>
      </c>
      <c r="I16" s="33"/>
      <c r="J16" s="33">
        <f>M16-L16</f>
        <v>675.8285821311362</v>
      </c>
      <c r="K16" s="33"/>
      <c r="L16" s="32">
        <f>(20.668973+1484.305+77.491911+7812.328+94.600121+8922.083)*2.204622/60</f>
        <v>676.5057876286186</v>
      </c>
      <c r="M16" s="32">
        <f>+H16-N16</f>
        <v>1352.3343697597547</v>
      </c>
      <c r="N16" s="33">
        <v>2153.621</v>
      </c>
    </row>
    <row r="17" spans="1:14" ht="1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(39.418761+10.293353+10.62457+52.435074+10.689115+16.553502+60.494663+12.545051+15.984656)*2.204622/60</f>
        <v>8.415730934656501</v>
      </c>
      <c r="H17" s="35">
        <f>SUM(E17:G17)</f>
        <v>2162.0367309346566</v>
      </c>
      <c r="I17" s="35"/>
      <c r="J17" s="35">
        <f>M17-L17</f>
        <v>457.0075158653948</v>
      </c>
      <c r="K17" s="35"/>
      <c r="L17" s="34">
        <f>(41.033399+6894.651+49.615964+6966.629+52.847778+5350.955)*2.204622/60</f>
        <v>711.2012150692618</v>
      </c>
      <c r="M17" s="32">
        <f>+H17-N17</f>
        <v>1168.2087309346566</v>
      </c>
      <c r="N17" s="35">
        <v>993.828</v>
      </c>
    </row>
    <row r="18" spans="1:14" ht="1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(56.274437+15.400029+14.740726+28.827795+14.955526+150.037476+373.659674+20.416683+22.278453)*2.204622/60</f>
        <v>25.595323341216304</v>
      </c>
      <c r="H18" s="35">
        <f>SUM(E18:G18)</f>
        <v>1019.4233233412162</v>
      </c>
      <c r="I18" s="35"/>
      <c r="J18" s="35">
        <f>M18-L18</f>
        <v>422.0395942418987</v>
      </c>
      <c r="K18" s="35"/>
      <c r="L18" s="34">
        <f>(60.996081+3121.966+48.58305+1126.608+45.386144+831.065)*2.204622/60</f>
        <v>192.33872909931748</v>
      </c>
      <c r="M18" s="32">
        <f>+H18-N18</f>
        <v>614.3783233412162</v>
      </c>
      <c r="N18" s="35">
        <v>405.045</v>
      </c>
    </row>
    <row r="19" spans="1:14" ht="1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(259.64233+20.696237+229.553927+23.01447+25.42459+199.491073+7.063699+19.745085+39.671981)*2.204622/60</f>
        <v>30.2879565446304</v>
      </c>
      <c r="H19" s="35">
        <f>SUM(E19:G19)</f>
        <v>435.3329565446304</v>
      </c>
      <c r="I19" s="35"/>
      <c r="J19" s="35">
        <f>M19-L19</f>
        <v>285.5621160809494</v>
      </c>
      <c r="K19" s="35"/>
      <c r="L19" s="34">
        <f>(20.984596+582.888+27.33998+495.639+16.899554+428.759)*2.204622/60</f>
        <v>57.779840463681005</v>
      </c>
      <c r="M19" s="32">
        <f>+H19-N19</f>
        <v>343.3419565446304</v>
      </c>
      <c r="N19" s="35">
        <v>91.991</v>
      </c>
    </row>
    <row r="20" spans="1:14" ht="1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71.7133805802582</v>
      </c>
      <c r="H20" s="33">
        <f>E16+F20+G20</f>
        <v>3570.254380580258</v>
      </c>
      <c r="I20" s="33"/>
      <c r="J20" s="33">
        <f>J16+J17+J18+J19</f>
        <v>1840.437808319379</v>
      </c>
      <c r="K20" s="32"/>
      <c r="L20" s="32">
        <f>SUM(L16:L19)</f>
        <v>1637.825572260879</v>
      </c>
      <c r="M20" s="32">
        <f>SUM(M16:M19)</f>
        <v>3478.263380580258</v>
      </c>
      <c r="N20" s="33"/>
    </row>
    <row r="21" spans="1:14" ht="1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(8.334758+22.87683+44.76933+41.9757+17.624315+13.266786+141.005258+51.01818+31.697416)*2.204622/60</f>
        <v>13.6895478757401</v>
      </c>
      <c r="H23" s="33">
        <f>SUM(E23:G23)</f>
        <v>4074.50354787574</v>
      </c>
      <c r="I23" s="33"/>
      <c r="J23" s="35">
        <f>M23-L23</f>
        <v>727.3059678400975</v>
      </c>
      <c r="K23" s="33"/>
      <c r="L23" s="32">
        <f>(19.855348+2098.905+79.129036+8893.768+124.369395+11085.853)*2.204622/60</f>
        <v>819.4535800356423</v>
      </c>
      <c r="M23" s="32">
        <f>+H23-N23</f>
        <v>1546.7595478757398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(52.18948+25.850781+8.9936+50.519657+15.931664+10.588963+45.668867+12.517698+13.807952)*2.204622/60</f>
        <v>8.674036095929402</v>
      </c>
      <c r="H24" s="33">
        <f>SUM(E24:G24)</f>
        <v>2536.4180360959294</v>
      </c>
      <c r="I24" s="33"/>
      <c r="J24" s="35">
        <f>M24-L24</f>
        <v>480.21232110946414</v>
      </c>
      <c r="K24" s="33"/>
      <c r="L24" s="32">
        <f>(52.086768+8177.386+78.99179+6936.953+40.465384+4570.765)*2.204622/60</f>
        <v>729.6067149864654</v>
      </c>
      <c r="M24" s="32">
        <f>+H24-N24</f>
        <v>1209.8190360959295</v>
      </c>
      <c r="N24" s="33">
        <v>1326.599</v>
      </c>
    </row>
    <row r="25" spans="1:14" ht="18.75" customHeight="1">
      <c r="A25" s="2" t="s">
        <v>25</v>
      </c>
      <c r="B25" s="4"/>
      <c r="C25" s="4"/>
      <c r="D25" s="4"/>
      <c r="E25" s="12">
        <f>N24</f>
        <v>1326.599</v>
      </c>
      <c r="F25" s="14"/>
      <c r="G25" s="32">
        <f>(48.94243+27.570735+16.894553+32.152878+29.828946+14.018298+16.106533+29.912164+11.185296)*2.204622/60</f>
        <v>8.326557208202098</v>
      </c>
      <c r="H25" s="33">
        <f>SUM(E25:G25)</f>
        <v>1334.925557208202</v>
      </c>
      <c r="I25" s="33"/>
      <c r="J25" s="35">
        <f>M25-L25</f>
        <v>524.3390559228819</v>
      </c>
      <c r="K25" s="33"/>
      <c r="L25" s="32">
        <f>(94.021851+2388.708+32.164854+1327.924+37.773895+1159.251)*2.204622/60</f>
        <v>185.18250128532003</v>
      </c>
      <c r="M25" s="32">
        <f>+H25-N25</f>
        <v>709.521557208202</v>
      </c>
      <c r="N25" s="33">
        <v>625.404</v>
      </c>
    </row>
    <row r="26" spans="1:14" ht="18.75" customHeight="1">
      <c r="A26" s="2" t="s">
        <v>38</v>
      </c>
      <c r="B26" s="4"/>
      <c r="C26" s="4"/>
      <c r="D26" s="4"/>
      <c r="E26" s="12"/>
      <c r="F26" s="14">
        <f>SUM(F23:F25)</f>
        <v>3968.823</v>
      </c>
      <c r="G26" s="14">
        <f>SUM(G23:G25)</f>
        <v>30.690141179871603</v>
      </c>
      <c r="H26" s="33">
        <f>E23+F26+G26</f>
        <v>4091.5041411798716</v>
      </c>
      <c r="I26" s="33">
        <f>SUM(I23:I24)</f>
        <v>0</v>
      </c>
      <c r="J26" s="35">
        <f>SUM(J23:J25)</f>
        <v>1731.8573448724437</v>
      </c>
      <c r="K26" s="33"/>
      <c r="L26" s="32">
        <f>SUM(L23:L25)</f>
        <v>1734.2427963074279</v>
      </c>
      <c r="M26" s="32">
        <f>SUM(M23:M25)</f>
        <v>3466.100141179871</v>
      </c>
      <c r="N26" s="33"/>
    </row>
    <row r="27" spans="1:14" ht="18.75" customHeight="1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 customHeight="1">
      <c r="A28" s="17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5">
      <c r="A29" s="2" t="s">
        <v>19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>
      <c r="A30" s="26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ht="18.75" customHeight="1">
      <c r="A31" s="2" t="s">
        <v>13</v>
      </c>
      <c r="B31" s="19">
        <f ca="1">NOW()</f>
        <v>42230.33596701389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</row>
    <row r="32" spans="15:16" ht="18.75" customHeight="1">
      <c r="O32" s="24"/>
      <c r="P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2015-08-14T12:03:56Z</dcterms:modified>
  <cp:category/>
  <cp:version/>
  <cp:contentType/>
  <cp:contentStatus/>
</cp:coreProperties>
</file>