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6600" activeTab="0"/>
  </bookViews>
  <sheets>
    <sheet name="US 1982-89" sheetId="1" r:id="rId1"/>
    <sheet name="US 1990-95" sheetId="2" r:id="rId2"/>
  </sheets>
  <definedNames>
    <definedName name="\p" localSheetId="1">'US 1990-95'!$G$467</definedName>
    <definedName name="\p">'US 1982-89'!$G$498</definedName>
    <definedName name="\t" localSheetId="1">'US 1990-95'!$G$476:$G$477</definedName>
    <definedName name="\t">'US 1982-89'!$G$507:$G$508</definedName>
    <definedName name="__123Graph_AREGION" localSheetId="1" hidden="1">'US 1990-95'!$B$238:$O$238</definedName>
    <definedName name="__123Graph_AREGION" hidden="1">'US 1982-89'!$B$269:$O$269</definedName>
    <definedName name="__123Graph_BRECCASH" localSheetId="1" hidden="1">'US 1990-95'!$B$96:$O$96</definedName>
    <definedName name="__123Graph_BRECCASH" hidden="1">'US 1982-89'!$B$127:$O$127</definedName>
    <definedName name="__123Graph_BREGION" localSheetId="1" hidden="1">'US 1990-95'!$B$308:$O$308</definedName>
    <definedName name="__123Graph_BREGION" hidden="1">'US 1982-89'!$B$339:$O$339</definedName>
    <definedName name="__123Graph_CRECCASH" localSheetId="1" hidden="1">'US 1990-95'!$B$147:$O$147</definedName>
    <definedName name="__123Graph_CRECCASH" hidden="1">'US 1982-89'!$B$178:$O$178</definedName>
    <definedName name="__123Graph_CREGION" localSheetId="1" hidden="1">'US 1990-95'!$B$378:$O$378</definedName>
    <definedName name="__123Graph_CREGION" hidden="1">'US 1982-89'!$B$409:$O$409</definedName>
    <definedName name="__123Graph_DREGION" localSheetId="1" hidden="1">'US 1990-95'!$B$447:$O$447</definedName>
    <definedName name="__123Graph_DREGION" hidden="1">'US 1982-89'!$B$478:$O$478</definedName>
    <definedName name="_Regression_Int" localSheetId="0" hidden="1">1</definedName>
    <definedName name="_Regression_Int" localSheetId="1" hidden="1">1</definedName>
    <definedName name="_xlnm.Print_Area" localSheetId="0">'US 1982-89'!$A$1:$I$72</definedName>
    <definedName name="_xlnm.Print_Area" localSheetId="1">'US 1990-95'!$A$1:$G$75</definedName>
    <definedName name="Print_Area_MI" localSheetId="1">'US 1990-95'!$A$1:$G$72</definedName>
    <definedName name="_xlnm.Print_Titles" localSheetId="0">'US 1982-89'!$A:$A</definedName>
    <definedName name="Print_Titles_MI" localSheetId="0">'US 1982-89'!$A:$A</definedName>
  </definedNames>
  <calcPr fullCalcOnLoad="1"/>
</workbook>
</file>

<file path=xl/sharedStrings.xml><?xml version="1.0" encoding="utf-8"?>
<sst xmlns="http://schemas.openxmlformats.org/spreadsheetml/2006/main" count="195" uniqueCount="73">
  <si>
    <t>U.S. cow-calf production cash costs and returns, 1982-89</t>
  </si>
  <si>
    <t xml:space="preserve"> </t>
  </si>
  <si>
    <t>Item</t>
  </si>
  <si>
    <t>1982</t>
  </si>
  <si>
    <t>1983</t>
  </si>
  <si>
    <t>1984</t>
  </si>
  <si>
    <t>1985</t>
  </si>
  <si>
    <t>1986</t>
  </si>
  <si>
    <t>1987</t>
  </si>
  <si>
    <t>1988</t>
  </si>
  <si>
    <t>1989</t>
  </si>
  <si>
    <t>Dollars per bred cow</t>
  </si>
  <si>
    <t>Gross value of production:</t>
  </si>
  <si>
    <t xml:space="preserve">  Steer calves </t>
  </si>
  <si>
    <t xml:space="preserve">  Heifer calves </t>
  </si>
  <si>
    <t xml:space="preserve">  Yearling steers </t>
  </si>
  <si>
    <t xml:space="preserve">  Yearling heifers </t>
  </si>
  <si>
    <t xml:space="preserve">  Other cattle</t>
  </si>
  <si>
    <t xml:space="preserve">    Total, gross value of production</t>
  </si>
  <si>
    <t>Cash expenses:</t>
  </si>
  <si>
    <t xml:space="preserve"> Feed--</t>
  </si>
  <si>
    <t xml:space="preserve">  Grain</t>
  </si>
  <si>
    <t xml:space="preserve">  Silage </t>
  </si>
  <si>
    <t xml:space="preserve">  Protein supplements </t>
  </si>
  <si>
    <t xml:space="preserve">  Salt and minerals </t>
  </si>
  <si>
    <t xml:space="preserve">  Hay </t>
  </si>
  <si>
    <t xml:space="preserve">  Pasture</t>
  </si>
  <si>
    <t xml:space="preserve">  Public grazing</t>
  </si>
  <si>
    <t xml:space="preserve">  Crop residue (purchased)</t>
  </si>
  <si>
    <t xml:space="preserve">    Total feed costs</t>
  </si>
  <si>
    <t xml:space="preserve"> Other--</t>
  </si>
  <si>
    <t xml:space="preserve">  Veterinary and medicine</t>
  </si>
  <si>
    <t xml:space="preserve">  Livestock hauling</t>
  </si>
  <si>
    <t xml:space="preserve">  Marketing</t>
  </si>
  <si>
    <t xml:space="preserve">  Custom feed mixing</t>
  </si>
  <si>
    <t xml:space="preserve">  Fuel, lube, electricity</t>
  </si>
  <si>
    <t xml:space="preserve">  Machinery and building repairs</t>
  </si>
  <si>
    <t xml:space="preserve">  Hired labor 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</si>
  <si>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</si>
  <si>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</si>
  <si>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</si>
  <si>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</si>
  <si>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</si>
  <si>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</si>
  <si>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</si>
  <si>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U.S. cow-calf production economic costs and returns, 1982-89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</si>
  <si>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</si>
  <si>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</si>
  <si>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</si>
  <si>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</si>
  <si>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</si>
  <si>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</si>
  <si>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</si>
  <si>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</si>
  <si>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</si>
  <si>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</si>
  <si>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>Residual returns to management and risk</t>
  </si>
  <si>
    <t>U.S. cow-calf production cash costs and returns, 1990-95</t>
  </si>
  <si>
    <t>1990</t>
  </si>
  <si>
    <t>1991</t>
  </si>
  <si>
    <t>1992</t>
  </si>
  <si>
    <t>1993</t>
  </si>
  <si>
    <t>1994</t>
  </si>
  <si>
    <t>1995</t>
  </si>
  <si>
    <t xml:space="preserve"> Dollars per bred cow</t>
  </si>
  <si>
    <t xml:space="preserve"> Feeder cattle</t>
  </si>
  <si>
    <t xml:space="preserve">  By-products</t>
  </si>
  <si>
    <t xml:space="preserve">  Harvested forages</t>
  </si>
  <si>
    <t xml:space="preserve">  Fuel, lube</t>
  </si>
  <si>
    <t xml:space="preserve">  Other variable cash expenses</t>
  </si>
  <si>
    <t>U.S. cow-calf production economic costs and returns, 1990-95</t>
  </si>
  <si>
    <t>Note: 1990 to 1995 estimates were based on a revised methodology and are not directly comparable with results</t>
  </si>
  <si>
    <t>for previous years.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</si>
</sst>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2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0" xfId="0" applyFont="1" applyBorder="1" applyAlignment="1" applyProtection="1">
      <alignment horizontal="fill"/>
      <protection/>
    </xf>
    <xf numFmtId="164" fontId="1" fillId="0" borderId="10" xfId="0" applyNumberFormat="1" applyFont="1" applyBorder="1" applyAlignment="1" applyProtection="1">
      <alignment horizontal="fill"/>
      <protection/>
    </xf>
    <xf numFmtId="164" fontId="1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showGridLines="0" tabSelected="1" zoomScalePageLayoutView="0" workbookViewId="0" topLeftCell="A1">
      <selection activeCell="A1" sqref="A1"/>
    </sheetView>
  </sheetViews>
  <sheetFormatPr defaultColWidth="9.77734375" defaultRowHeight="15.75"/>
  <cols>
    <col min="1" max="1" width="31.4453125" style="0" customWidth="1"/>
    <col min="2" max="9" width="8.77734375" style="0" customWidth="1"/>
    <col min="10" max="10" width="10.77734375" style="0" customWidth="1"/>
    <col min="11" max="11" width="9.77734375" style="0" customWidth="1"/>
    <col min="12" max="17" width="8.77734375" style="0" customWidth="1"/>
    <col min="18" max="232" width="9.77734375" style="0" customWidth="1"/>
    <col min="233" max="233" width="20.77734375" style="0" customWidth="1"/>
  </cols>
  <sheetData>
    <row r="1" spans="1:9" ht="15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1" ht="6.75" customHeight="1">
      <c r="A2" s="6"/>
      <c r="B2" s="6"/>
      <c r="C2" s="6"/>
      <c r="D2" s="6"/>
      <c r="E2" s="6"/>
      <c r="F2" s="6"/>
      <c r="G2" s="6"/>
      <c r="H2" s="6"/>
      <c r="I2" s="6"/>
      <c r="J2" s="1" t="s">
        <v>1</v>
      </c>
      <c r="K2" s="1" t="s">
        <v>1</v>
      </c>
    </row>
    <row r="3" spans="1:9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3"/>
      <c r="B5" s="3"/>
      <c r="C5" s="3"/>
      <c r="D5" s="3"/>
      <c r="E5" s="4" t="s">
        <v>11</v>
      </c>
      <c r="F5" s="3"/>
      <c r="G5" s="3"/>
      <c r="H5" s="3"/>
      <c r="I5" s="3"/>
    </row>
    <row r="6" spans="1:9" ht="15.75">
      <c r="A6" s="2" t="s">
        <v>12</v>
      </c>
      <c r="B6" s="3"/>
      <c r="C6" s="3"/>
      <c r="D6" s="3"/>
      <c r="E6" s="3"/>
      <c r="F6" s="3"/>
      <c r="G6" s="3"/>
      <c r="H6" s="3"/>
      <c r="I6" s="3"/>
    </row>
    <row r="7" spans="1:9" ht="15.75">
      <c r="A7" s="2" t="s">
        <v>13</v>
      </c>
      <c r="B7" s="5">
        <v>74.22</v>
      </c>
      <c r="C7" s="5">
        <v>74.62</v>
      </c>
      <c r="D7" s="5">
        <v>76.37</v>
      </c>
      <c r="E7" s="5">
        <v>77.71</v>
      </c>
      <c r="F7" s="5">
        <v>78.17</v>
      </c>
      <c r="G7" s="5">
        <v>94.86</v>
      </c>
      <c r="H7" s="5">
        <v>106.29</v>
      </c>
      <c r="I7" s="5">
        <v>109.95</v>
      </c>
    </row>
    <row r="8" spans="1:9" ht="15.75">
      <c r="A8" s="2" t="s">
        <v>14</v>
      </c>
      <c r="B8" s="5">
        <v>44.25</v>
      </c>
      <c r="C8" s="5">
        <v>43.8</v>
      </c>
      <c r="D8" s="5">
        <v>44.36</v>
      </c>
      <c r="E8" s="5">
        <v>46.22</v>
      </c>
      <c r="F8" s="5">
        <v>47.81</v>
      </c>
      <c r="G8" s="5">
        <v>59.82</v>
      </c>
      <c r="H8" s="5">
        <v>68.24</v>
      </c>
      <c r="I8" s="5">
        <v>70.06</v>
      </c>
    </row>
    <row r="9" spans="1:9" ht="15.75">
      <c r="A9" s="2" t="s">
        <v>15</v>
      </c>
      <c r="B9" s="5">
        <v>64.73</v>
      </c>
      <c r="C9" s="5">
        <v>61.23</v>
      </c>
      <c r="D9" s="5">
        <v>65.89</v>
      </c>
      <c r="E9" s="5">
        <v>61.52</v>
      </c>
      <c r="F9" s="5">
        <v>66.69</v>
      </c>
      <c r="G9" s="5">
        <v>79.68</v>
      </c>
      <c r="H9" s="5">
        <v>88.81</v>
      </c>
      <c r="I9" s="5">
        <v>93.41</v>
      </c>
    </row>
    <row r="10" spans="1:9" ht="15.75">
      <c r="A10" s="2" t="s">
        <v>16</v>
      </c>
      <c r="B10" s="5">
        <v>42.19</v>
      </c>
      <c r="C10" s="5">
        <v>38.89</v>
      </c>
      <c r="D10" s="5">
        <v>41.47</v>
      </c>
      <c r="E10" s="5">
        <v>40.3</v>
      </c>
      <c r="F10" s="5">
        <v>43.97</v>
      </c>
      <c r="G10" s="5">
        <v>54.42</v>
      </c>
      <c r="H10" s="5">
        <v>60.44</v>
      </c>
      <c r="I10" s="5">
        <v>62.68</v>
      </c>
    </row>
    <row r="11" spans="1:9" ht="15.75">
      <c r="A11" s="2" t="s">
        <v>17</v>
      </c>
      <c r="B11" s="5">
        <v>30.1</v>
      </c>
      <c r="C11" s="5">
        <v>28.64</v>
      </c>
      <c r="D11" s="5">
        <v>30.69</v>
      </c>
      <c r="E11" s="5">
        <v>28.64</v>
      </c>
      <c r="F11" s="5">
        <v>28.83</v>
      </c>
      <c r="G11" s="5">
        <v>34.61</v>
      </c>
      <c r="H11" s="5">
        <v>35.91</v>
      </c>
      <c r="I11" s="5">
        <v>36.05</v>
      </c>
    </row>
    <row r="12" spans="1:9" ht="15.75">
      <c r="A12" s="2" t="s">
        <v>18</v>
      </c>
      <c r="B12" s="5">
        <v>255.49</v>
      </c>
      <c r="C12" s="5">
        <v>247.18</v>
      </c>
      <c r="D12" s="5">
        <v>258.78</v>
      </c>
      <c r="E12" s="5">
        <v>254.39</v>
      </c>
      <c r="F12" s="5">
        <v>265.47</v>
      </c>
      <c r="G12" s="5">
        <v>323.39</v>
      </c>
      <c r="H12" s="5">
        <f>SUM(H7:H11)</f>
        <v>359.69000000000005</v>
      </c>
      <c r="I12" s="5">
        <f>SUM(I7:I11)</f>
        <v>372.15</v>
      </c>
    </row>
    <row r="13" spans="1:9" ht="15.75">
      <c r="A13" s="3"/>
      <c r="B13" s="5"/>
      <c r="C13" s="5"/>
      <c r="D13" s="5"/>
      <c r="E13" s="5"/>
      <c r="F13" s="5"/>
      <c r="G13" s="5"/>
      <c r="H13" s="5"/>
      <c r="I13" s="5"/>
    </row>
    <row r="14" spans="1:9" ht="15.75">
      <c r="A14" s="2" t="s">
        <v>19</v>
      </c>
      <c r="B14" s="5"/>
      <c r="C14" s="5"/>
      <c r="D14" s="5"/>
      <c r="E14" s="5"/>
      <c r="F14" s="5"/>
      <c r="G14" s="5"/>
      <c r="H14" s="5"/>
      <c r="I14" s="5"/>
    </row>
    <row r="15" spans="1:9" ht="15.75">
      <c r="A15" s="2" t="s">
        <v>20</v>
      </c>
      <c r="B15" s="5"/>
      <c r="C15" s="5"/>
      <c r="D15" s="5"/>
      <c r="E15" s="5"/>
      <c r="F15" s="5"/>
      <c r="G15" s="5"/>
      <c r="H15" s="5"/>
      <c r="I15" s="5"/>
    </row>
    <row r="16" spans="1:9" ht="15.75">
      <c r="A16" s="2" t="s">
        <v>21</v>
      </c>
      <c r="B16" s="5">
        <v>8.31</v>
      </c>
      <c r="C16" s="5">
        <v>10.7</v>
      </c>
      <c r="D16" s="5">
        <v>11.2</v>
      </c>
      <c r="E16" s="5">
        <v>9.39</v>
      </c>
      <c r="F16" s="5">
        <v>7.62</v>
      </c>
      <c r="G16" s="5">
        <v>6.54</v>
      </c>
      <c r="H16" s="5">
        <v>9.49</v>
      </c>
      <c r="I16" s="5">
        <v>9.85</v>
      </c>
    </row>
    <row r="17" spans="1:9" ht="15.75">
      <c r="A17" s="2" t="s">
        <v>22</v>
      </c>
      <c r="B17" s="5">
        <v>4.66</v>
      </c>
      <c r="C17" s="5">
        <v>6.2</v>
      </c>
      <c r="D17" s="5">
        <v>5.83</v>
      </c>
      <c r="E17" s="5">
        <v>6.04</v>
      </c>
      <c r="F17" s="5">
        <v>5.55</v>
      </c>
      <c r="G17" s="5">
        <v>5.09</v>
      </c>
      <c r="H17" s="5">
        <v>7</v>
      </c>
      <c r="I17" s="5">
        <v>4.66</v>
      </c>
    </row>
    <row r="18" spans="1:9" ht="15.75">
      <c r="A18" s="2" t="s">
        <v>23</v>
      </c>
      <c r="B18" s="5">
        <v>17.26</v>
      </c>
      <c r="C18" s="5">
        <v>18.13</v>
      </c>
      <c r="D18" s="5">
        <v>18.69</v>
      </c>
      <c r="E18" s="5">
        <v>16</v>
      </c>
      <c r="F18" s="5">
        <v>15.83</v>
      </c>
      <c r="G18" s="5">
        <v>15.97</v>
      </c>
      <c r="H18" s="5">
        <v>18.64</v>
      </c>
      <c r="I18" s="5">
        <v>20.3</v>
      </c>
    </row>
    <row r="19" spans="1:9" ht="15.75">
      <c r="A19" s="2" t="s">
        <v>24</v>
      </c>
      <c r="B19" s="5">
        <v>2.4</v>
      </c>
      <c r="C19" s="5">
        <v>2.52</v>
      </c>
      <c r="D19" s="5">
        <v>2.62</v>
      </c>
      <c r="E19" s="5">
        <v>2.69</v>
      </c>
      <c r="F19" s="5">
        <v>1.96</v>
      </c>
      <c r="G19" s="5">
        <v>1.98</v>
      </c>
      <c r="H19" s="5">
        <v>1.98</v>
      </c>
      <c r="I19" s="5">
        <v>2.07</v>
      </c>
    </row>
    <row r="20" spans="1:9" ht="15.75">
      <c r="A20" s="2" t="s">
        <v>25</v>
      </c>
      <c r="B20" s="5">
        <v>41.47</v>
      </c>
      <c r="C20" s="5">
        <v>38.99</v>
      </c>
      <c r="D20" s="5">
        <v>43.34</v>
      </c>
      <c r="E20" s="5">
        <v>42.96</v>
      </c>
      <c r="F20" s="5">
        <v>33.34</v>
      </c>
      <c r="G20" s="5">
        <v>31.77</v>
      </c>
      <c r="H20" s="5">
        <v>44.02</v>
      </c>
      <c r="I20" s="5">
        <v>34.58</v>
      </c>
    </row>
    <row r="21" spans="1:9" ht="15.75">
      <c r="A21" s="2" t="s">
        <v>26</v>
      </c>
      <c r="B21" s="5">
        <v>39.02</v>
      </c>
      <c r="C21" s="5">
        <v>36.45</v>
      </c>
      <c r="D21" s="5">
        <v>39.3</v>
      </c>
      <c r="E21" s="5">
        <v>36.44</v>
      </c>
      <c r="F21" s="5">
        <v>34.47</v>
      </c>
      <c r="G21" s="5">
        <v>31.78</v>
      </c>
      <c r="H21" s="5">
        <v>34.89</v>
      </c>
      <c r="I21" s="5">
        <v>39.62</v>
      </c>
    </row>
    <row r="22" spans="1:9" ht="15.75">
      <c r="A22" s="2" t="s">
        <v>27</v>
      </c>
      <c r="B22" s="5">
        <v>0.75</v>
      </c>
      <c r="C22" s="5">
        <v>0.65</v>
      </c>
      <c r="D22" s="5">
        <v>0.71</v>
      </c>
      <c r="E22" s="5">
        <v>0.66</v>
      </c>
      <c r="F22" s="5">
        <v>0.69</v>
      </c>
      <c r="G22" s="5">
        <v>0.71</v>
      </c>
      <c r="H22" s="5">
        <v>0.75</v>
      </c>
      <c r="I22" s="5">
        <v>0.88</v>
      </c>
    </row>
    <row r="23" spans="1:9" ht="15.75">
      <c r="A23" s="2" t="s">
        <v>28</v>
      </c>
      <c r="B23" s="5">
        <v>0.07</v>
      </c>
      <c r="C23" s="5">
        <v>0.08</v>
      </c>
      <c r="D23" s="5">
        <v>0.08</v>
      </c>
      <c r="E23" s="5">
        <v>0.07</v>
      </c>
      <c r="F23" s="5">
        <v>0.09</v>
      </c>
      <c r="G23" s="5">
        <v>0.07</v>
      </c>
      <c r="H23" s="5">
        <v>0.08</v>
      </c>
      <c r="I23" s="5">
        <v>0.1</v>
      </c>
    </row>
    <row r="24" spans="1:9" ht="15.75">
      <c r="A24" s="2" t="s">
        <v>29</v>
      </c>
      <c r="B24" s="5">
        <v>113.94</v>
      </c>
      <c r="C24" s="5">
        <v>113.72</v>
      </c>
      <c r="D24" s="5">
        <v>121.77</v>
      </c>
      <c r="E24" s="5">
        <v>114.25</v>
      </c>
      <c r="F24" s="5">
        <v>99.55</v>
      </c>
      <c r="G24" s="5">
        <v>93.91</v>
      </c>
      <c r="H24" s="5">
        <f>SUM(H16:H23)</f>
        <v>116.85</v>
      </c>
      <c r="I24" s="5">
        <f>SUM(I16:I23)</f>
        <v>112.06</v>
      </c>
    </row>
    <row r="25" spans="1:9" ht="15.75">
      <c r="A25" s="2" t="s">
        <v>30</v>
      </c>
      <c r="B25" s="5"/>
      <c r="C25" s="5"/>
      <c r="D25" s="5"/>
      <c r="E25" s="5"/>
      <c r="F25" s="5"/>
      <c r="G25" s="5"/>
      <c r="H25" s="5"/>
      <c r="I25" s="5"/>
    </row>
    <row r="26" spans="1:9" ht="15.75">
      <c r="A26" s="2" t="s">
        <v>31</v>
      </c>
      <c r="B26" s="5">
        <v>5.91</v>
      </c>
      <c r="C26" s="5">
        <v>6.11</v>
      </c>
      <c r="D26" s="5">
        <v>6.31</v>
      </c>
      <c r="E26" s="5">
        <v>6.38</v>
      </c>
      <c r="F26" s="5">
        <v>6.6</v>
      </c>
      <c r="G26" s="5">
        <v>6.72</v>
      </c>
      <c r="H26" s="5">
        <v>6.91</v>
      </c>
      <c r="I26" s="5">
        <v>7.52</v>
      </c>
    </row>
    <row r="27" spans="1:9" ht="15.75">
      <c r="A27" s="2" t="s">
        <v>32</v>
      </c>
      <c r="B27" s="5">
        <v>1.7</v>
      </c>
      <c r="C27" s="5">
        <v>1.74</v>
      </c>
      <c r="D27" s="5">
        <v>1.8</v>
      </c>
      <c r="E27" s="5">
        <v>1.85</v>
      </c>
      <c r="F27" s="5">
        <v>1.86</v>
      </c>
      <c r="G27" s="5">
        <v>1.85</v>
      </c>
      <c r="H27" s="5">
        <v>1.89</v>
      </c>
      <c r="I27" s="5">
        <v>2.01</v>
      </c>
    </row>
    <row r="28" spans="1:9" ht="15.75">
      <c r="A28" s="2" t="s">
        <v>33</v>
      </c>
      <c r="B28" s="5">
        <v>3.9</v>
      </c>
      <c r="C28" s="5">
        <v>4</v>
      </c>
      <c r="D28" s="5">
        <v>4.1</v>
      </c>
      <c r="E28" s="5">
        <v>4.21</v>
      </c>
      <c r="F28" s="5">
        <v>4.16</v>
      </c>
      <c r="G28" s="5">
        <v>4.24</v>
      </c>
      <c r="H28" s="5">
        <v>4.54</v>
      </c>
      <c r="I28" s="5">
        <v>4.98</v>
      </c>
    </row>
    <row r="29" spans="1:9" ht="15.75">
      <c r="A29" s="2" t="s">
        <v>34</v>
      </c>
      <c r="B29" s="5">
        <v>0.49</v>
      </c>
      <c r="C29" s="5">
        <v>0.47</v>
      </c>
      <c r="D29" s="5">
        <v>0.48</v>
      </c>
      <c r="E29" s="5">
        <v>0.49</v>
      </c>
      <c r="F29" s="5">
        <v>0.48</v>
      </c>
      <c r="G29" s="5">
        <v>0.49</v>
      </c>
      <c r="H29" s="5">
        <v>0.52</v>
      </c>
      <c r="I29" s="5">
        <f>0.33+0.27</f>
        <v>0.6000000000000001</v>
      </c>
    </row>
    <row r="30" spans="1:9" ht="15.75">
      <c r="A30" s="2" t="s">
        <v>35</v>
      </c>
      <c r="B30" s="5">
        <v>21.3</v>
      </c>
      <c r="C30" s="5">
        <v>19.54</v>
      </c>
      <c r="D30" s="5">
        <v>16.58</v>
      </c>
      <c r="E30" s="5">
        <v>16</v>
      </c>
      <c r="F30" s="5">
        <v>11.9</v>
      </c>
      <c r="G30" s="5">
        <v>12.76</v>
      </c>
      <c r="H30" s="5">
        <v>12.71</v>
      </c>
      <c r="I30" s="5">
        <v>14.94</v>
      </c>
    </row>
    <row r="31" spans="1:9" ht="15.75">
      <c r="A31" s="2" t="s">
        <v>36</v>
      </c>
      <c r="B31" s="5">
        <v>21.17</v>
      </c>
      <c r="C31" s="5">
        <v>22.09</v>
      </c>
      <c r="D31" s="5">
        <v>21.58</v>
      </c>
      <c r="E31" s="5">
        <v>22.51</v>
      </c>
      <c r="F31" s="5">
        <v>21.71</v>
      </c>
      <c r="G31" s="5">
        <v>21.83</v>
      </c>
      <c r="H31" s="5">
        <v>22.81</v>
      </c>
      <c r="I31" s="5">
        <v>23.58</v>
      </c>
    </row>
    <row r="32" spans="1:9" ht="15.75">
      <c r="A32" s="2" t="s">
        <v>37</v>
      </c>
      <c r="B32" s="5">
        <v>13.02</v>
      </c>
      <c r="C32" s="5">
        <v>13.48</v>
      </c>
      <c r="D32" s="5">
        <v>13.72</v>
      </c>
      <c r="E32" s="5">
        <v>13.98</v>
      </c>
      <c r="F32" s="5">
        <v>14.4</v>
      </c>
      <c r="G32" s="5">
        <v>14.47</v>
      </c>
      <c r="H32" s="5">
        <v>15.06</v>
      </c>
      <c r="I32" s="5">
        <v>17.4</v>
      </c>
    </row>
    <row r="33" spans="1:9" ht="15.75">
      <c r="A33" s="2" t="s">
        <v>38</v>
      </c>
      <c r="B33" s="5">
        <v>181.43</v>
      </c>
      <c r="C33" s="5">
        <v>181.15</v>
      </c>
      <c r="D33" s="5">
        <v>186.34</v>
      </c>
      <c r="E33" s="5">
        <v>179.67</v>
      </c>
      <c r="F33" s="5">
        <v>160.66</v>
      </c>
      <c r="G33" s="5">
        <v>156.27</v>
      </c>
      <c r="H33" s="5">
        <f>(H24+SUM(H26:H32))</f>
        <v>181.29</v>
      </c>
      <c r="I33" s="5">
        <f>(I24+SUM(I26:I32))</f>
        <v>183.09</v>
      </c>
    </row>
    <row r="34" spans="1:9" ht="15.75">
      <c r="A34" s="3"/>
      <c r="B34" s="5"/>
      <c r="C34" s="5"/>
      <c r="D34" s="5"/>
      <c r="E34" s="5"/>
      <c r="F34" s="5"/>
      <c r="G34" s="5"/>
      <c r="H34" s="5"/>
      <c r="I34" s="5"/>
    </row>
    <row r="35" spans="1:9" ht="15.75">
      <c r="A35" s="2" t="s">
        <v>39</v>
      </c>
      <c r="B35" s="5">
        <v>19.47</v>
      </c>
      <c r="C35" s="5">
        <v>19.26</v>
      </c>
      <c r="D35" s="5">
        <v>24.13</v>
      </c>
      <c r="E35" s="5">
        <v>22.43</v>
      </c>
      <c r="F35" s="5">
        <v>29.2</v>
      </c>
      <c r="G35" s="5">
        <v>38.81</v>
      </c>
      <c r="H35" s="5">
        <v>25.01</v>
      </c>
      <c r="I35" s="5">
        <v>26.33</v>
      </c>
    </row>
    <row r="36" spans="1:9" ht="15.75">
      <c r="A36" s="2" t="s">
        <v>40</v>
      </c>
      <c r="B36" s="5">
        <v>20.87</v>
      </c>
      <c r="C36" s="5">
        <v>23.43</v>
      </c>
      <c r="D36" s="5">
        <v>19.54</v>
      </c>
      <c r="E36" s="5">
        <v>19.04</v>
      </c>
      <c r="F36" s="5">
        <v>24.06</v>
      </c>
      <c r="G36" s="5">
        <v>29.04</v>
      </c>
      <c r="H36" s="5">
        <v>30.05</v>
      </c>
      <c r="I36" s="5">
        <v>30.08</v>
      </c>
    </row>
    <row r="37" spans="1:9" ht="15.75">
      <c r="A37" s="2" t="s">
        <v>41</v>
      </c>
      <c r="B37" s="5">
        <v>45.43</v>
      </c>
      <c r="C37" s="5">
        <v>44.96</v>
      </c>
      <c r="D37" s="5">
        <v>46.52</v>
      </c>
      <c r="E37" s="5">
        <v>44.3</v>
      </c>
      <c r="F37" s="5">
        <v>39.82</v>
      </c>
      <c r="G37" s="5">
        <v>42.04</v>
      </c>
      <c r="H37" s="5">
        <v>49.88</v>
      </c>
      <c r="I37" s="5">
        <v>47.98</v>
      </c>
    </row>
    <row r="38" spans="1:9" ht="15.75">
      <c r="A38" s="2" t="s">
        <v>42</v>
      </c>
      <c r="B38" s="5">
        <v>85.77</v>
      </c>
      <c r="C38" s="5">
        <v>87.65</v>
      </c>
      <c r="D38" s="5">
        <v>90.19</v>
      </c>
      <c r="E38" s="5">
        <v>85.77</v>
      </c>
      <c r="F38" s="5">
        <v>93.08</v>
      </c>
      <c r="G38" s="5">
        <v>109.89</v>
      </c>
      <c r="H38" s="5">
        <f>SUM(H35:H37)</f>
        <v>104.94</v>
      </c>
      <c r="I38" s="5">
        <f>SUM(I35:I37)</f>
        <v>104.38999999999999</v>
      </c>
    </row>
    <row r="39" spans="1:9" ht="15.75">
      <c r="A39" s="3"/>
      <c r="B39" s="5"/>
      <c r="C39" s="5"/>
      <c r="D39" s="5"/>
      <c r="E39" s="5"/>
      <c r="F39" s="5"/>
      <c r="G39" s="5"/>
      <c r="H39" s="5"/>
      <c r="I39" s="5"/>
    </row>
    <row r="40" spans="1:9" ht="15.75">
      <c r="A40" s="2" t="s">
        <v>43</v>
      </c>
      <c r="B40" s="5">
        <v>267.2</v>
      </c>
      <c r="C40" s="5">
        <v>268.8</v>
      </c>
      <c r="D40" s="5">
        <v>276.53</v>
      </c>
      <c r="E40" s="5">
        <v>265.44</v>
      </c>
      <c r="F40" s="5">
        <v>253.74</v>
      </c>
      <c r="G40" s="5">
        <v>266.16</v>
      </c>
      <c r="H40" s="5">
        <f>(H33+H38)</f>
        <v>286.23</v>
      </c>
      <c r="I40" s="5">
        <f>(I33+I38)</f>
        <v>287.48</v>
      </c>
    </row>
    <row r="41" spans="1:9" ht="15.75">
      <c r="A41" s="3"/>
      <c r="B41" s="5"/>
      <c r="C41" s="5"/>
      <c r="D41" s="5"/>
      <c r="E41" s="5"/>
      <c r="F41" s="5"/>
      <c r="G41" s="5"/>
      <c r="H41" s="5"/>
      <c r="I41" s="5"/>
    </row>
    <row r="42" spans="1:9" ht="15.75">
      <c r="A42" s="2" t="s">
        <v>44</v>
      </c>
      <c r="B42" s="5">
        <v>-11.71</v>
      </c>
      <c r="C42" s="5">
        <v>-21.62</v>
      </c>
      <c r="D42" s="5">
        <v>-17.75</v>
      </c>
      <c r="E42" s="5">
        <v>-11.05</v>
      </c>
      <c r="F42" s="5">
        <v>11.73</v>
      </c>
      <c r="G42" s="5">
        <v>57.23</v>
      </c>
      <c r="H42" s="5">
        <f>(H12-H40)</f>
        <v>73.46000000000004</v>
      </c>
      <c r="I42" s="5">
        <f>(I12-I40)</f>
        <v>84.66999999999996</v>
      </c>
    </row>
    <row r="43" spans="1:9" ht="6.75" customHeight="1">
      <c r="A43" s="6"/>
      <c r="B43" s="6"/>
      <c r="C43" s="6"/>
      <c r="D43" s="6"/>
      <c r="E43" s="7"/>
      <c r="F43" s="7"/>
      <c r="G43" s="6"/>
      <c r="H43" s="6"/>
      <c r="I43" s="6"/>
    </row>
    <row r="44" spans="1:9" ht="15.75">
      <c r="A44" s="2" t="s">
        <v>1</v>
      </c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2" t="s">
        <v>45</v>
      </c>
      <c r="B46" s="3"/>
      <c r="C46" s="3"/>
      <c r="D46" s="3"/>
      <c r="E46" s="3"/>
      <c r="F46" s="3"/>
      <c r="G46" s="3"/>
      <c r="H46" s="3"/>
      <c r="I46" s="3"/>
    </row>
    <row r="47" spans="1:9" ht="6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5.75">
      <c r="A48" s="4" t="s">
        <v>2</v>
      </c>
      <c r="B48" s="4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</row>
    <row r="49" spans="1:9" ht="6.7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3"/>
      <c r="C50" s="3"/>
      <c r="D50" s="3"/>
      <c r="E50" s="4" t="s">
        <v>11</v>
      </c>
      <c r="F50" s="3"/>
      <c r="G50" s="3"/>
      <c r="H50" s="3"/>
      <c r="I50" s="3"/>
    </row>
    <row r="51" spans="1:9" ht="15.75">
      <c r="A51" s="2" t="s">
        <v>12</v>
      </c>
      <c r="B51" s="3"/>
      <c r="C51" s="3"/>
      <c r="D51" s="3"/>
      <c r="E51" s="3"/>
      <c r="F51" s="3"/>
      <c r="G51" s="3"/>
      <c r="H51" s="3"/>
      <c r="I51" s="3"/>
    </row>
    <row r="52" spans="1:9" ht="15.75">
      <c r="A52" s="2" t="s">
        <v>13</v>
      </c>
      <c r="B52" s="5">
        <v>74.22</v>
      </c>
      <c r="C52" s="5">
        <v>74.62</v>
      </c>
      <c r="D52" s="5">
        <v>76.37</v>
      </c>
      <c r="E52" s="5">
        <v>77.71</v>
      </c>
      <c r="F52" s="5">
        <v>78.17</v>
      </c>
      <c r="G52" s="5">
        <v>94.86</v>
      </c>
      <c r="H52" s="5">
        <v>106.29</v>
      </c>
      <c r="I52" s="5">
        <v>109.95</v>
      </c>
    </row>
    <row r="53" spans="1:9" ht="15.75">
      <c r="A53" s="2" t="s">
        <v>14</v>
      </c>
      <c r="B53" s="5">
        <v>44.25</v>
      </c>
      <c r="C53" s="5">
        <v>43.8</v>
      </c>
      <c r="D53" s="5">
        <v>44.36</v>
      </c>
      <c r="E53" s="5">
        <v>46.22</v>
      </c>
      <c r="F53" s="5">
        <v>47.81</v>
      </c>
      <c r="G53" s="5">
        <v>59.82</v>
      </c>
      <c r="H53" s="5">
        <v>68.24</v>
      </c>
      <c r="I53" s="5">
        <v>70.06</v>
      </c>
    </row>
    <row r="54" spans="1:9" ht="15.75">
      <c r="A54" s="2" t="s">
        <v>15</v>
      </c>
      <c r="B54" s="5">
        <v>64.73</v>
      </c>
      <c r="C54" s="5">
        <v>61.23</v>
      </c>
      <c r="D54" s="5">
        <v>65.89</v>
      </c>
      <c r="E54" s="5">
        <v>61.52</v>
      </c>
      <c r="F54" s="5">
        <v>66.69</v>
      </c>
      <c r="G54" s="5">
        <v>79.68</v>
      </c>
      <c r="H54" s="5">
        <v>88.81</v>
      </c>
      <c r="I54" s="5">
        <v>93.41</v>
      </c>
    </row>
    <row r="55" spans="1:9" ht="15.75">
      <c r="A55" s="2" t="s">
        <v>16</v>
      </c>
      <c r="B55" s="5">
        <v>42.19</v>
      </c>
      <c r="C55" s="5">
        <v>38.89</v>
      </c>
      <c r="D55" s="5">
        <v>41.47</v>
      </c>
      <c r="E55" s="5">
        <v>40.3</v>
      </c>
      <c r="F55" s="5">
        <v>43.97</v>
      </c>
      <c r="G55" s="5">
        <v>54.42</v>
      </c>
      <c r="H55" s="5">
        <v>60.44</v>
      </c>
      <c r="I55" s="5">
        <v>62.68</v>
      </c>
    </row>
    <row r="56" spans="1:9" ht="15.75">
      <c r="A56" s="2" t="s">
        <v>17</v>
      </c>
      <c r="B56" s="5">
        <v>30.1</v>
      </c>
      <c r="C56" s="5">
        <v>28.64</v>
      </c>
      <c r="D56" s="5">
        <v>30.69</v>
      </c>
      <c r="E56" s="5">
        <v>28.64</v>
      </c>
      <c r="F56" s="5">
        <v>28.83</v>
      </c>
      <c r="G56" s="5">
        <v>34.61</v>
      </c>
      <c r="H56" s="5">
        <v>35.91</v>
      </c>
      <c r="I56" s="5">
        <v>36.05</v>
      </c>
    </row>
    <row r="57" spans="1:9" ht="15.75">
      <c r="A57" s="2" t="s">
        <v>18</v>
      </c>
      <c r="B57" s="5">
        <v>255.49</v>
      </c>
      <c r="C57" s="5">
        <v>247.18</v>
      </c>
      <c r="D57" s="5">
        <v>258.78</v>
      </c>
      <c r="E57" s="5">
        <v>254.39</v>
      </c>
      <c r="F57" s="5">
        <v>265.47</v>
      </c>
      <c r="G57" s="5">
        <v>323.39</v>
      </c>
      <c r="H57" s="5">
        <f>SUM(H52:H56)</f>
        <v>359.69000000000005</v>
      </c>
      <c r="I57" s="5">
        <f>SUM(I52:I56)</f>
        <v>372.15</v>
      </c>
    </row>
    <row r="58" spans="1:9" ht="15.75">
      <c r="A58" s="3"/>
      <c r="B58" s="5"/>
      <c r="C58" s="5"/>
      <c r="D58" s="5"/>
      <c r="E58" s="5"/>
      <c r="F58" s="5"/>
      <c r="G58" s="5"/>
      <c r="H58" s="5"/>
      <c r="I58" s="5"/>
    </row>
    <row r="59" spans="1:9" ht="15.75">
      <c r="A59" s="2" t="s">
        <v>46</v>
      </c>
      <c r="B59" s="5"/>
      <c r="C59" s="5"/>
      <c r="D59" s="5"/>
      <c r="E59" s="5"/>
      <c r="F59" s="5"/>
      <c r="G59" s="5"/>
      <c r="H59" s="5"/>
      <c r="I59" s="5"/>
    </row>
    <row r="60" spans="1:9" ht="15.75">
      <c r="A60" s="2" t="s">
        <v>47</v>
      </c>
      <c r="B60" s="5">
        <v>181.43</v>
      </c>
      <c r="C60" s="5">
        <v>181.15</v>
      </c>
      <c r="D60" s="5">
        <v>186.34</v>
      </c>
      <c r="E60" s="5">
        <v>179.67</v>
      </c>
      <c r="F60" s="5">
        <v>160.66</v>
      </c>
      <c r="G60" s="5">
        <v>156.27</v>
      </c>
      <c r="H60" s="5">
        <f>H33</f>
        <v>181.29</v>
      </c>
      <c r="I60" s="5">
        <f>I33</f>
        <v>183.09</v>
      </c>
    </row>
    <row r="61" spans="1:9" ht="15.75">
      <c r="A61" s="2" t="s">
        <v>48</v>
      </c>
      <c r="B61" s="5">
        <v>19.47</v>
      </c>
      <c r="C61" s="5">
        <v>19.26</v>
      </c>
      <c r="D61" s="5">
        <v>24.13</v>
      </c>
      <c r="E61" s="5">
        <v>22.43</v>
      </c>
      <c r="F61" s="5">
        <v>29.2</v>
      </c>
      <c r="G61" s="5">
        <v>38.81</v>
      </c>
      <c r="H61" s="5">
        <f>H35</f>
        <v>25.01</v>
      </c>
      <c r="I61" s="5">
        <f>I35</f>
        <v>26.33</v>
      </c>
    </row>
    <row r="62" spans="1:9" ht="15.75">
      <c r="A62" s="2" t="s">
        <v>49</v>
      </c>
      <c r="B62" s="5">
        <v>20.87</v>
      </c>
      <c r="C62" s="5">
        <v>23.43</v>
      </c>
      <c r="D62" s="5">
        <v>19.54</v>
      </c>
      <c r="E62" s="5">
        <v>19.04</v>
      </c>
      <c r="F62" s="5">
        <v>24.06</v>
      </c>
      <c r="G62" s="5">
        <v>29.04</v>
      </c>
      <c r="H62" s="5">
        <f>H36</f>
        <v>30.05</v>
      </c>
      <c r="I62" s="5">
        <f>I36</f>
        <v>30.08</v>
      </c>
    </row>
    <row r="63" spans="1:9" ht="15.75">
      <c r="A63" s="2" t="s">
        <v>50</v>
      </c>
      <c r="B63" s="5">
        <v>62.88</v>
      </c>
      <c r="C63" s="5">
        <v>64.28</v>
      </c>
      <c r="D63" s="5">
        <v>64.46</v>
      </c>
      <c r="E63" s="5">
        <v>64.53</v>
      </c>
      <c r="F63" s="5">
        <v>63.37</v>
      </c>
      <c r="G63" s="5">
        <v>64.82</v>
      </c>
      <c r="H63" s="5">
        <v>66.62</v>
      </c>
      <c r="I63" s="5">
        <v>67.38</v>
      </c>
    </row>
    <row r="64" spans="1:9" ht="15.75">
      <c r="A64" s="2" t="s">
        <v>51</v>
      </c>
      <c r="B64" s="5">
        <v>10.05</v>
      </c>
      <c r="C64" s="5">
        <v>7.93</v>
      </c>
      <c r="D64" s="5">
        <v>9.13</v>
      </c>
      <c r="E64" s="5">
        <v>6.88</v>
      </c>
      <c r="F64" s="5">
        <v>4.34</v>
      </c>
      <c r="G64" s="5">
        <v>4.73</v>
      </c>
      <c r="H64" s="5">
        <v>6.27</v>
      </c>
      <c r="I64" s="5">
        <v>7.36</v>
      </c>
    </row>
    <row r="65" spans="1:9" ht="15.75">
      <c r="A65" s="2" t="s">
        <v>52</v>
      </c>
      <c r="B65" s="5">
        <v>31.55</v>
      </c>
      <c r="C65" s="5">
        <v>29.67</v>
      </c>
      <c r="D65" s="5">
        <v>23.61</v>
      </c>
      <c r="E65" s="5">
        <v>22.36</v>
      </c>
      <c r="F65" s="5">
        <v>23.05</v>
      </c>
      <c r="G65" s="5">
        <v>26.79</v>
      </c>
      <c r="H65" s="5">
        <v>29.93</v>
      </c>
      <c r="I65" s="5">
        <v>31.95</v>
      </c>
    </row>
    <row r="66" spans="1:9" ht="15.75">
      <c r="A66" s="2" t="s">
        <v>53</v>
      </c>
      <c r="B66" s="5">
        <v>92.86</v>
      </c>
      <c r="C66" s="5">
        <v>83.72</v>
      </c>
      <c r="D66" s="5">
        <v>66.15</v>
      </c>
      <c r="E66" s="5">
        <v>54.86</v>
      </c>
      <c r="F66" s="5">
        <v>56.21</v>
      </c>
      <c r="G66" s="5">
        <v>65.5</v>
      </c>
      <c r="H66" s="5">
        <v>74.35</v>
      </c>
      <c r="I66" s="5">
        <v>82.19</v>
      </c>
    </row>
    <row r="67" spans="1:9" ht="15.75">
      <c r="A67" s="2" t="s">
        <v>54</v>
      </c>
      <c r="B67" s="5">
        <v>71.71</v>
      </c>
      <c r="C67" s="5">
        <v>74.68</v>
      </c>
      <c r="D67" s="5">
        <v>76.73</v>
      </c>
      <c r="E67" s="5">
        <v>78.27</v>
      </c>
      <c r="F67" s="5">
        <v>82.56</v>
      </c>
      <c r="G67" s="5">
        <v>82.3</v>
      </c>
      <c r="H67" s="5">
        <v>87.05</v>
      </c>
      <c r="I67" s="5">
        <v>89.39</v>
      </c>
    </row>
    <row r="68" spans="1:9" ht="15.75">
      <c r="A68" s="2" t="s">
        <v>55</v>
      </c>
      <c r="B68" s="5">
        <f aca="true" t="shared" si="0" ref="B68:I68">SUM(B60:B67)</f>
        <v>490.82000000000005</v>
      </c>
      <c r="C68" s="5">
        <f t="shared" si="0"/>
        <v>484.12000000000006</v>
      </c>
      <c r="D68" s="5">
        <f t="shared" si="0"/>
        <v>470.09000000000003</v>
      </c>
      <c r="E68" s="5">
        <f t="shared" si="0"/>
        <v>448.03999999999996</v>
      </c>
      <c r="F68" s="5">
        <f t="shared" si="0"/>
        <v>443.44999999999993</v>
      </c>
      <c r="G68" s="5">
        <f t="shared" si="0"/>
        <v>468.26000000000005</v>
      </c>
      <c r="H68" s="5">
        <f t="shared" si="0"/>
        <v>500.57</v>
      </c>
      <c r="I68" s="5">
        <f t="shared" si="0"/>
        <v>517.77</v>
      </c>
    </row>
    <row r="69" spans="1:9" ht="15.75">
      <c r="A69" s="3"/>
      <c r="B69" s="5"/>
      <c r="C69" s="5"/>
      <c r="D69" s="5"/>
      <c r="E69" s="5"/>
      <c r="F69" s="5"/>
      <c r="G69" s="5"/>
      <c r="H69" s="5"/>
      <c r="I69" s="5"/>
    </row>
    <row r="70" spans="1:9" ht="15.75">
      <c r="A70" s="2" t="s">
        <v>56</v>
      </c>
      <c r="B70" s="5">
        <f aca="true" t="shared" si="1" ref="B70:I70">(B57-B68)</f>
        <v>-235.33000000000004</v>
      </c>
      <c r="C70" s="5">
        <f t="shared" si="1"/>
        <v>-236.94000000000005</v>
      </c>
      <c r="D70" s="5">
        <f t="shared" si="1"/>
        <v>-211.31000000000006</v>
      </c>
      <c r="E70" s="5">
        <f t="shared" si="1"/>
        <v>-193.64999999999998</v>
      </c>
      <c r="F70" s="5">
        <f t="shared" si="1"/>
        <v>-177.9799999999999</v>
      </c>
      <c r="G70" s="5">
        <f t="shared" si="1"/>
        <v>-144.87000000000006</v>
      </c>
      <c r="H70" s="5">
        <f t="shared" si="1"/>
        <v>-140.87999999999994</v>
      </c>
      <c r="I70" s="5">
        <f t="shared" si="1"/>
        <v>-145.62</v>
      </c>
    </row>
    <row r="71" spans="1:11" ht="8.25" customHeight="1">
      <c r="A71" s="6"/>
      <c r="B71" s="6"/>
      <c r="C71" s="6"/>
      <c r="D71" s="6"/>
      <c r="E71" s="6"/>
      <c r="F71" s="6"/>
      <c r="G71" s="7"/>
      <c r="H71" s="7"/>
      <c r="I71" s="6"/>
      <c r="J71" s="1" t="s">
        <v>1</v>
      </c>
      <c r="K71" s="1" t="s">
        <v>1</v>
      </c>
    </row>
    <row r="72" spans="1:9" ht="15.75">
      <c r="A72" s="2"/>
      <c r="B72" s="3"/>
      <c r="C72" s="3"/>
      <c r="D72" s="3"/>
      <c r="E72" s="3"/>
      <c r="F72" s="3"/>
      <c r="G72" s="3"/>
      <c r="H72" s="3"/>
      <c r="I72" s="3"/>
    </row>
  </sheetData>
  <sheetProtection/>
  <printOptions/>
  <pageMargins left="0.5" right="0.5" top="0.5" bottom="0.5" header="0.5" footer="0.5"/>
  <pageSetup horizontalDpi="300" verticalDpi="300" orientation="portrait" scale="6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9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38.77734375" style="0" customWidth="1"/>
    <col min="2" max="8" width="9.77734375" style="0" customWidth="1"/>
    <col min="9" max="10" width="10.77734375" style="0" customWidth="1"/>
    <col min="11" max="11" width="9.77734375" style="0" customWidth="1"/>
    <col min="12" max="17" width="8.77734375" style="0" customWidth="1"/>
    <col min="18" max="232" width="9.77734375" style="0" customWidth="1"/>
    <col min="233" max="233" width="20.77734375" style="0" customWidth="1"/>
  </cols>
  <sheetData>
    <row r="1" spans="1:7" ht="15.75">
      <c r="A1" s="2" t="s">
        <v>57</v>
      </c>
      <c r="B1" s="3"/>
      <c r="C1" s="3"/>
      <c r="D1" s="3"/>
      <c r="E1" s="3"/>
      <c r="F1" s="3"/>
      <c r="G1" s="3"/>
    </row>
    <row r="2" spans="1:20" ht="3.75" customHeight="1">
      <c r="A2" s="6"/>
      <c r="B2" s="6"/>
      <c r="C2" s="6"/>
      <c r="D2" s="6"/>
      <c r="E2" s="6"/>
      <c r="F2" s="6"/>
      <c r="G2" s="6"/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</row>
    <row r="3" spans="1:8" ht="15.75">
      <c r="A3" s="4" t="s">
        <v>2</v>
      </c>
      <c r="B3" s="8" t="s">
        <v>58</v>
      </c>
      <c r="C3" s="8" t="s">
        <v>59</v>
      </c>
      <c r="D3" s="8" t="s">
        <v>60</v>
      </c>
      <c r="E3" s="8" t="s">
        <v>61</v>
      </c>
      <c r="F3" s="8" t="s">
        <v>62</v>
      </c>
      <c r="G3" s="8" t="s">
        <v>63</v>
      </c>
      <c r="H3" s="9"/>
    </row>
    <row r="4" spans="1:8" ht="7.5" customHeight="1">
      <c r="A4" s="6"/>
      <c r="B4" s="7"/>
      <c r="C4" s="7"/>
      <c r="D4" s="7"/>
      <c r="E4" s="7"/>
      <c r="F4" s="7"/>
      <c r="G4" s="7"/>
      <c r="H4" s="9"/>
    </row>
    <row r="5" spans="1:7" ht="15.75">
      <c r="A5" s="3"/>
      <c r="B5" s="3"/>
      <c r="C5" s="3"/>
      <c r="D5" s="10" t="s">
        <v>64</v>
      </c>
      <c r="E5" s="5"/>
      <c r="F5" s="3"/>
      <c r="G5" s="3"/>
    </row>
    <row r="6" spans="1:7" ht="15.75">
      <c r="A6" s="2" t="s">
        <v>12</v>
      </c>
      <c r="B6" s="5"/>
      <c r="C6" s="5"/>
      <c r="D6" s="5"/>
      <c r="E6" s="3"/>
      <c r="F6" s="3"/>
      <c r="G6" s="3"/>
    </row>
    <row r="7" spans="1:8" ht="15.75">
      <c r="A7" s="2" t="s">
        <v>13</v>
      </c>
      <c r="B7" s="5">
        <v>61.49</v>
      </c>
      <c r="C7" s="5">
        <v>63.22</v>
      </c>
      <c r="D7" s="5">
        <v>57.26</v>
      </c>
      <c r="E7" s="11">
        <v>61.45</v>
      </c>
      <c r="F7" s="11">
        <v>55.57</v>
      </c>
      <c r="G7" s="5">
        <v>44.94</v>
      </c>
      <c r="H7" s="9"/>
    </row>
    <row r="8" spans="1:8" ht="15.75">
      <c r="A8" s="2" t="s">
        <v>14</v>
      </c>
      <c r="B8" s="5">
        <v>51.68</v>
      </c>
      <c r="C8" s="5">
        <v>53.24</v>
      </c>
      <c r="D8" s="5">
        <v>48.09</v>
      </c>
      <c r="E8" s="11">
        <v>51.57</v>
      </c>
      <c r="F8" s="11">
        <v>46.5</v>
      </c>
      <c r="G8" s="5">
        <v>37.8</v>
      </c>
      <c r="H8" s="9"/>
    </row>
    <row r="9" spans="1:8" ht="15.75">
      <c r="A9" s="2" t="s">
        <v>15</v>
      </c>
      <c r="B9" s="5">
        <v>133.46</v>
      </c>
      <c r="C9" s="5">
        <v>132.2</v>
      </c>
      <c r="D9" s="5">
        <v>127.26</v>
      </c>
      <c r="E9" s="11">
        <v>133.28</v>
      </c>
      <c r="F9" s="11">
        <v>120.34</v>
      </c>
      <c r="G9" s="5">
        <v>105.94</v>
      </c>
      <c r="H9" s="9"/>
    </row>
    <row r="10" spans="1:8" ht="15.75">
      <c r="A10" s="2" t="s">
        <v>16</v>
      </c>
      <c r="B10" s="5">
        <v>72.97</v>
      </c>
      <c r="C10" s="5">
        <v>72.17</v>
      </c>
      <c r="D10" s="5">
        <v>69.72</v>
      </c>
      <c r="E10" s="11">
        <v>72.88</v>
      </c>
      <c r="F10" s="11">
        <v>66.06</v>
      </c>
      <c r="G10" s="5">
        <v>58.35</v>
      </c>
      <c r="H10" s="9"/>
    </row>
    <row r="11" spans="1:8" ht="15.75">
      <c r="A11" s="2" t="s">
        <v>17</v>
      </c>
      <c r="B11" s="5">
        <v>121.99</v>
      </c>
      <c r="C11" s="5">
        <v>117.4</v>
      </c>
      <c r="D11" s="5">
        <v>111.23</v>
      </c>
      <c r="E11" s="11">
        <v>111</v>
      </c>
      <c r="F11" s="11">
        <v>100.74</v>
      </c>
      <c r="G11" s="5">
        <v>84.89</v>
      </c>
      <c r="H11" s="9"/>
    </row>
    <row r="12" spans="1:8" ht="15.75">
      <c r="A12" s="2" t="s">
        <v>18</v>
      </c>
      <c r="B12" s="5">
        <f>SUM(B7:B11)</f>
        <v>441.59000000000003</v>
      </c>
      <c r="C12" s="5">
        <f>SUM(C7:C11)</f>
        <v>438.23</v>
      </c>
      <c r="D12" s="5">
        <f>SUM(D7:D11)</f>
        <v>413.56000000000006</v>
      </c>
      <c r="E12" s="5">
        <f>SUM(E7:E11)</f>
        <v>430.18</v>
      </c>
      <c r="F12" s="5">
        <f>SUM(F7:F11)</f>
        <v>389.21000000000004</v>
      </c>
      <c r="G12" s="5">
        <v>331.92</v>
      </c>
      <c r="H12" s="9"/>
    </row>
    <row r="13" spans="1:7" ht="15.75">
      <c r="A13" s="3"/>
      <c r="B13" s="5"/>
      <c r="C13" s="5"/>
      <c r="D13" s="5"/>
      <c r="E13" s="3"/>
      <c r="F13" s="3"/>
      <c r="G13" s="3"/>
    </row>
    <row r="14" spans="1:7" ht="15.75">
      <c r="A14" s="2" t="s">
        <v>19</v>
      </c>
      <c r="B14" s="5"/>
      <c r="C14" s="5"/>
      <c r="D14" s="5"/>
      <c r="E14" s="3"/>
      <c r="F14" s="3"/>
      <c r="G14" s="3"/>
    </row>
    <row r="15" spans="1:8" ht="15.75">
      <c r="A15" s="2" t="s">
        <v>65</v>
      </c>
      <c r="B15" s="5">
        <v>14.97</v>
      </c>
      <c r="C15" s="5">
        <v>14.98</v>
      </c>
      <c r="D15" s="5">
        <v>14.12</v>
      </c>
      <c r="E15" s="11">
        <v>14.87</v>
      </c>
      <c r="F15" s="11">
        <v>13.28</v>
      </c>
      <c r="G15" s="5">
        <v>11.67</v>
      </c>
      <c r="H15" s="9"/>
    </row>
    <row r="16" spans="1:7" ht="15.75">
      <c r="A16" s="2" t="s">
        <v>20</v>
      </c>
      <c r="B16" s="5"/>
      <c r="C16" s="5"/>
      <c r="D16" s="5"/>
      <c r="E16" s="3"/>
      <c r="F16" s="3"/>
      <c r="G16" s="3"/>
    </row>
    <row r="17" spans="1:8" ht="15.75">
      <c r="A17" s="2" t="s">
        <v>21</v>
      </c>
      <c r="B17" s="5">
        <v>7.05</v>
      </c>
      <c r="C17" s="5">
        <v>8.1</v>
      </c>
      <c r="D17" s="5">
        <v>7.13</v>
      </c>
      <c r="E17" s="11">
        <v>8.19</v>
      </c>
      <c r="F17" s="11">
        <v>6.93</v>
      </c>
      <c r="G17" s="5">
        <v>9.76</v>
      </c>
      <c r="H17" s="9"/>
    </row>
    <row r="18" spans="1:8" ht="15.75">
      <c r="A18" s="2" t="s">
        <v>23</v>
      </c>
      <c r="B18" s="5">
        <v>23.8</v>
      </c>
      <c r="C18" s="5">
        <v>23.26</v>
      </c>
      <c r="D18" s="5">
        <v>23.95</v>
      </c>
      <c r="E18" s="11">
        <v>24.82</v>
      </c>
      <c r="F18" s="11">
        <v>25.83</v>
      </c>
      <c r="G18" s="5">
        <v>24.03</v>
      </c>
      <c r="H18" s="9"/>
    </row>
    <row r="19" spans="1:8" ht="15.75">
      <c r="A19" s="2" t="s">
        <v>66</v>
      </c>
      <c r="B19" s="5">
        <v>7.55</v>
      </c>
      <c r="C19" s="5">
        <v>7.41</v>
      </c>
      <c r="D19" s="5">
        <v>7.53</v>
      </c>
      <c r="E19" s="11">
        <v>7.57</v>
      </c>
      <c r="F19" s="11">
        <v>7.61</v>
      </c>
      <c r="G19" s="5">
        <v>7.69</v>
      </c>
      <c r="H19" s="9"/>
    </row>
    <row r="20" spans="1:8" ht="15.75">
      <c r="A20" s="2" t="s">
        <v>67</v>
      </c>
      <c r="B20" s="5">
        <v>77.93</v>
      </c>
      <c r="C20" s="5">
        <v>71.77</v>
      </c>
      <c r="D20" s="5">
        <v>74.67</v>
      </c>
      <c r="E20" s="11">
        <v>77.25</v>
      </c>
      <c r="F20" s="11">
        <v>79.94</v>
      </c>
      <c r="G20" s="5">
        <v>80.87</v>
      </c>
      <c r="H20" s="9"/>
    </row>
    <row r="21" spans="1:8" ht="15.75">
      <c r="A21" s="2" t="s">
        <v>26</v>
      </c>
      <c r="B21" s="5">
        <v>83.63</v>
      </c>
      <c r="C21" s="5">
        <v>83.21</v>
      </c>
      <c r="D21" s="5">
        <v>81</v>
      </c>
      <c r="E21" s="11">
        <v>86.17</v>
      </c>
      <c r="F21" s="11">
        <v>86.77</v>
      </c>
      <c r="G21" s="5">
        <v>73.86</v>
      </c>
      <c r="H21" s="9"/>
    </row>
    <row r="22" spans="1:8" ht="15.75">
      <c r="A22" s="2" t="s">
        <v>29</v>
      </c>
      <c r="B22" s="5">
        <f>SUM(B17:B21)</f>
        <v>199.96</v>
      </c>
      <c r="C22" s="5">
        <f>SUM(C17:C21)</f>
        <v>193.75</v>
      </c>
      <c r="D22" s="5">
        <f>SUM(D17:D21)</f>
        <v>194.28</v>
      </c>
      <c r="E22" s="5">
        <f>SUM(E17:E21)</f>
        <v>204</v>
      </c>
      <c r="F22" s="5">
        <f>SUM(F17:F21)</f>
        <v>207.07999999999998</v>
      </c>
      <c r="G22" s="5">
        <v>196.21</v>
      </c>
      <c r="H22" s="9"/>
    </row>
    <row r="23" spans="1:7" ht="15.75">
      <c r="A23" s="2" t="s">
        <v>30</v>
      </c>
      <c r="B23" s="10" t="s">
        <v>1</v>
      </c>
      <c r="C23" s="5"/>
      <c r="D23" s="5"/>
      <c r="E23" s="3"/>
      <c r="F23" s="3"/>
      <c r="G23" s="5"/>
    </row>
    <row r="24" spans="1:8" ht="15.75">
      <c r="A24" s="2" t="s">
        <v>31</v>
      </c>
      <c r="B24" s="5">
        <v>11.74</v>
      </c>
      <c r="C24" s="5">
        <v>13.72</v>
      </c>
      <c r="D24" s="5">
        <v>15.64</v>
      </c>
      <c r="E24" s="11">
        <v>17.58</v>
      </c>
      <c r="F24" s="11">
        <v>18.32</v>
      </c>
      <c r="G24" s="5">
        <v>18.23</v>
      </c>
      <c r="H24" s="9"/>
    </row>
    <row r="25" spans="1:8" ht="15.75">
      <c r="A25" s="2" t="s">
        <v>32</v>
      </c>
      <c r="B25" s="5">
        <v>2.63</v>
      </c>
      <c r="C25" s="5">
        <v>3.43</v>
      </c>
      <c r="D25" s="5">
        <v>3.39</v>
      </c>
      <c r="E25" s="11">
        <v>4.12</v>
      </c>
      <c r="F25" s="11">
        <v>4.32</v>
      </c>
      <c r="G25" s="5">
        <v>4.32</v>
      </c>
      <c r="H25" s="9"/>
    </row>
    <row r="26" spans="1:8" ht="15.75">
      <c r="A26" s="2" t="s">
        <v>33</v>
      </c>
      <c r="B26" s="5">
        <v>6.66</v>
      </c>
      <c r="C26" s="5">
        <v>6.57</v>
      </c>
      <c r="D26" s="5">
        <v>3.56</v>
      </c>
      <c r="E26" s="11">
        <v>4.12</v>
      </c>
      <c r="F26" s="11">
        <v>4.3</v>
      </c>
      <c r="G26" s="5">
        <v>4.3</v>
      </c>
      <c r="H26" s="9"/>
    </row>
    <row r="27" spans="1:8" ht="15.75">
      <c r="A27" s="2" t="s">
        <v>34</v>
      </c>
      <c r="B27" s="5">
        <v>0.34</v>
      </c>
      <c r="C27" s="5">
        <v>0.33</v>
      </c>
      <c r="D27" s="5">
        <v>0.18</v>
      </c>
      <c r="E27" s="11">
        <v>0.2</v>
      </c>
      <c r="F27" s="11">
        <v>0.22</v>
      </c>
      <c r="G27" s="5">
        <v>0.22</v>
      </c>
      <c r="H27" s="9"/>
    </row>
    <row r="28" spans="1:8" ht="15.75">
      <c r="A28" s="2" t="s">
        <v>68</v>
      </c>
      <c r="B28" s="5">
        <v>22.1</v>
      </c>
      <c r="C28" s="5">
        <v>23.4</v>
      </c>
      <c r="D28" s="5">
        <v>20.39</v>
      </c>
      <c r="E28" s="11">
        <v>21.29</v>
      </c>
      <c r="F28" s="11">
        <v>18.43</v>
      </c>
      <c r="G28" s="5">
        <v>19.11</v>
      </c>
      <c r="H28" s="9"/>
    </row>
    <row r="29" spans="1:8" ht="15.75">
      <c r="A29" s="2" t="s">
        <v>36</v>
      </c>
      <c r="B29" s="5">
        <v>24.2</v>
      </c>
      <c r="C29" s="5">
        <v>26.02</v>
      </c>
      <c r="D29" s="5">
        <v>27.02</v>
      </c>
      <c r="E29" s="11">
        <v>27.82</v>
      </c>
      <c r="F29" s="11">
        <v>28.79</v>
      </c>
      <c r="G29" s="5">
        <v>31.06</v>
      </c>
      <c r="H29" s="9"/>
    </row>
    <row r="30" spans="1:8" ht="15.75">
      <c r="A30" s="2" t="s">
        <v>37</v>
      </c>
      <c r="B30" s="5">
        <v>27.97</v>
      </c>
      <c r="C30" s="5">
        <v>29.03</v>
      </c>
      <c r="D30" s="5">
        <v>30.47</v>
      </c>
      <c r="E30" s="11">
        <v>29.19</v>
      </c>
      <c r="F30" s="11">
        <v>29.62</v>
      </c>
      <c r="G30" s="5">
        <v>30.91</v>
      </c>
      <c r="H30" s="9"/>
    </row>
    <row r="31" spans="1:8" ht="15.75">
      <c r="A31" s="2" t="s">
        <v>69</v>
      </c>
      <c r="B31" s="5">
        <v>5.09</v>
      </c>
      <c r="C31" s="5">
        <v>5.26</v>
      </c>
      <c r="D31" s="5">
        <v>5.47</v>
      </c>
      <c r="E31" s="11">
        <v>5.42</v>
      </c>
      <c r="F31" s="11">
        <v>5.55</v>
      </c>
      <c r="G31" s="5">
        <v>5.79</v>
      </c>
      <c r="H31" s="9"/>
    </row>
    <row r="32" spans="1:8" ht="15.75">
      <c r="A32" s="2" t="s">
        <v>38</v>
      </c>
      <c r="B32" s="5">
        <f>SUM(B24:B31)+B22+B15</f>
        <v>315.66</v>
      </c>
      <c r="C32" s="5">
        <f>SUM(C24:C31)+C22+C15</f>
        <v>316.49</v>
      </c>
      <c r="D32" s="5">
        <f>SUM(D24:D31)+D22+D15</f>
        <v>314.52</v>
      </c>
      <c r="E32" s="5">
        <f>SUM(E24:E31)+E22+E15</f>
        <v>328.61</v>
      </c>
      <c r="F32" s="5">
        <f>SUM(F24:F31)+F22+F15</f>
        <v>329.90999999999997</v>
      </c>
      <c r="G32" s="5">
        <v>321.82</v>
      </c>
      <c r="H32" s="9"/>
    </row>
    <row r="33" spans="1:7" ht="15.75">
      <c r="A33" s="3"/>
      <c r="B33" s="5"/>
      <c r="C33" s="5"/>
      <c r="D33" s="5"/>
      <c r="E33" s="3"/>
      <c r="F33" s="3"/>
      <c r="G33" s="10" t="s">
        <v>1</v>
      </c>
    </row>
    <row r="34" spans="1:8" ht="15.75">
      <c r="A34" s="2" t="s">
        <v>39</v>
      </c>
      <c r="B34" s="5">
        <v>34.16</v>
      </c>
      <c r="C34" s="5">
        <v>27.52</v>
      </c>
      <c r="D34" s="5">
        <v>27.87</v>
      </c>
      <c r="E34" s="11">
        <v>37.6</v>
      </c>
      <c r="F34" s="11">
        <v>36.49</v>
      </c>
      <c r="G34" s="5">
        <v>38.56</v>
      </c>
      <c r="H34" s="9"/>
    </row>
    <row r="35" spans="1:8" ht="15.75">
      <c r="A35" s="2" t="s">
        <v>40</v>
      </c>
      <c r="B35" s="5">
        <v>13.51</v>
      </c>
      <c r="C35" s="5">
        <v>11.9</v>
      </c>
      <c r="D35" s="5">
        <v>12.09</v>
      </c>
      <c r="E35" s="11">
        <v>15.56</v>
      </c>
      <c r="F35" s="11">
        <v>15.6</v>
      </c>
      <c r="G35" s="5">
        <v>15.96</v>
      </c>
      <c r="H35" s="9"/>
    </row>
    <row r="36" spans="1:8" ht="15.75">
      <c r="A36" s="2" t="s">
        <v>41</v>
      </c>
      <c r="B36" s="5">
        <v>38.47</v>
      </c>
      <c r="C36" s="5">
        <v>31.98</v>
      </c>
      <c r="D36" s="5">
        <v>27.97</v>
      </c>
      <c r="E36" s="11">
        <v>33.13</v>
      </c>
      <c r="F36" s="11">
        <v>30.07</v>
      </c>
      <c r="G36" s="5">
        <v>34.31</v>
      </c>
      <c r="H36" s="9"/>
    </row>
    <row r="37" spans="1:8" ht="15.75">
      <c r="A37" s="2" t="s">
        <v>42</v>
      </c>
      <c r="B37" s="5">
        <f>SUM(B34:B36)</f>
        <v>86.13999999999999</v>
      </c>
      <c r="C37" s="5">
        <f>SUM(C34:C36)</f>
        <v>71.4</v>
      </c>
      <c r="D37" s="5">
        <f>SUM(D34:D36)</f>
        <v>67.93</v>
      </c>
      <c r="E37" s="5">
        <f>SUM(E34:E36)</f>
        <v>86.29</v>
      </c>
      <c r="F37" s="5">
        <f>SUM(F34:F36)</f>
        <v>82.16</v>
      </c>
      <c r="G37" s="5">
        <v>88.83</v>
      </c>
      <c r="H37" s="9"/>
    </row>
    <row r="38" spans="1:7" ht="15.75">
      <c r="A38" s="3"/>
      <c r="B38" s="10" t="s">
        <v>1</v>
      </c>
      <c r="C38" s="10" t="s">
        <v>1</v>
      </c>
      <c r="D38" s="10" t="s">
        <v>1</v>
      </c>
      <c r="E38" s="3"/>
      <c r="F38" s="3"/>
      <c r="G38" s="3"/>
    </row>
    <row r="39" spans="1:8" ht="15.75">
      <c r="A39" s="2" t="s">
        <v>43</v>
      </c>
      <c r="B39" s="5">
        <f>B32+B37</f>
        <v>401.8</v>
      </c>
      <c r="C39" s="5">
        <f>C32+C37</f>
        <v>387.89</v>
      </c>
      <c r="D39" s="5">
        <f>D32+D37</f>
        <v>382.45</v>
      </c>
      <c r="E39" s="5">
        <f>E32+E37</f>
        <v>414.90000000000003</v>
      </c>
      <c r="F39" s="5">
        <f>F32+F37</f>
        <v>412.06999999999994</v>
      </c>
      <c r="G39" s="5">
        <v>410.65</v>
      </c>
      <c r="H39" s="9"/>
    </row>
    <row r="40" spans="1:7" ht="15.75">
      <c r="A40" s="3"/>
      <c r="B40" s="5"/>
      <c r="C40" s="5"/>
      <c r="D40" s="5"/>
      <c r="E40" s="5"/>
      <c r="F40" s="5"/>
      <c r="G40" s="3"/>
    </row>
    <row r="41" spans="1:8" ht="15.75">
      <c r="A41" s="2" t="s">
        <v>44</v>
      </c>
      <c r="B41" s="5">
        <f>B12-B39</f>
        <v>39.79000000000002</v>
      </c>
      <c r="C41" s="5">
        <f>C12-C39</f>
        <v>50.34000000000003</v>
      </c>
      <c r="D41" s="5">
        <f>D12-D39</f>
        <v>31.11000000000007</v>
      </c>
      <c r="E41" s="5">
        <f>E12-E39</f>
        <v>15.279999999999973</v>
      </c>
      <c r="F41" s="5">
        <f>F12-F39</f>
        <v>-22.8599999999999</v>
      </c>
      <c r="G41" s="5">
        <v>-78.73</v>
      </c>
      <c r="H41" s="9"/>
    </row>
    <row r="42" spans="1:10" ht="6" customHeight="1">
      <c r="A42" s="6"/>
      <c r="B42" s="7"/>
      <c r="C42" s="7"/>
      <c r="D42" s="7"/>
      <c r="E42" s="7"/>
      <c r="F42" s="6"/>
      <c r="G42" s="6"/>
      <c r="I42" s="1" t="s">
        <v>1</v>
      </c>
      <c r="J42" s="1" t="s">
        <v>1</v>
      </c>
    </row>
    <row r="43" spans="1:7" ht="15.75">
      <c r="A43" s="2" t="s">
        <v>1</v>
      </c>
      <c r="B43" s="5"/>
      <c r="C43" s="5"/>
      <c r="D43" s="5"/>
      <c r="E43" s="5"/>
      <c r="F43" s="5"/>
      <c r="G43" s="3"/>
    </row>
    <row r="44" spans="1:7" ht="15.75">
      <c r="A44" s="3"/>
      <c r="B44" s="5"/>
      <c r="C44" s="5"/>
      <c r="D44" s="5"/>
      <c r="E44" s="5"/>
      <c r="F44" s="5"/>
      <c r="G44" s="3"/>
    </row>
    <row r="45" spans="1:10" ht="15.75">
      <c r="A45" s="2" t="s">
        <v>70</v>
      </c>
      <c r="B45" s="5"/>
      <c r="C45" s="5"/>
      <c r="D45" s="5"/>
      <c r="E45" s="5"/>
      <c r="F45" s="5"/>
      <c r="G45" s="2" t="s">
        <v>1</v>
      </c>
      <c r="I45" s="1" t="s">
        <v>1</v>
      </c>
      <c r="J45" s="1" t="s">
        <v>1</v>
      </c>
    </row>
    <row r="46" spans="1:10" ht="6" customHeight="1">
      <c r="A46" s="6"/>
      <c r="B46" s="7"/>
      <c r="C46" s="7"/>
      <c r="D46" s="7"/>
      <c r="E46" s="7"/>
      <c r="F46" s="6"/>
      <c r="G46" s="6"/>
      <c r="I46" s="1" t="s">
        <v>1</v>
      </c>
      <c r="J46" s="1" t="s">
        <v>1</v>
      </c>
    </row>
    <row r="47" spans="1:10" ht="15.75">
      <c r="A47" s="4" t="s">
        <v>2</v>
      </c>
      <c r="B47" s="8" t="s">
        <v>58</v>
      </c>
      <c r="C47" s="8" t="s">
        <v>59</v>
      </c>
      <c r="D47" s="8" t="s">
        <v>60</v>
      </c>
      <c r="E47" s="8" t="s">
        <v>61</v>
      </c>
      <c r="F47" s="8" t="s">
        <v>62</v>
      </c>
      <c r="G47" s="8" t="s">
        <v>63</v>
      </c>
      <c r="H47" s="9"/>
      <c r="I47" s="1" t="s">
        <v>1</v>
      </c>
      <c r="J47" s="1" t="s">
        <v>1</v>
      </c>
    </row>
    <row r="48" spans="1:10" ht="7.5" customHeight="1">
      <c r="A48" s="6"/>
      <c r="B48" s="7"/>
      <c r="C48" s="7"/>
      <c r="D48" s="7"/>
      <c r="E48" s="7"/>
      <c r="F48" s="6"/>
      <c r="G48" s="6"/>
      <c r="I48" s="12" t="s">
        <v>1</v>
      </c>
      <c r="J48" s="12" t="s">
        <v>1</v>
      </c>
    </row>
    <row r="49" spans="1:10" ht="15.75">
      <c r="A49" s="3"/>
      <c r="B49" s="3"/>
      <c r="C49" s="10" t="s">
        <v>1</v>
      </c>
      <c r="D49" s="10" t="s">
        <v>64</v>
      </c>
      <c r="E49" s="5"/>
      <c r="F49" s="3"/>
      <c r="G49" s="2" t="s">
        <v>1</v>
      </c>
      <c r="I49" s="1" t="s">
        <v>1</v>
      </c>
      <c r="J49" s="1" t="s">
        <v>1</v>
      </c>
    </row>
    <row r="50" spans="1:10" ht="15.75">
      <c r="A50" s="2" t="s">
        <v>12</v>
      </c>
      <c r="B50" s="5"/>
      <c r="C50" s="5"/>
      <c r="D50" s="5"/>
      <c r="E50" s="3"/>
      <c r="F50" s="5"/>
      <c r="G50" s="10" t="s">
        <v>1</v>
      </c>
      <c r="J50" s="1" t="s">
        <v>1</v>
      </c>
    </row>
    <row r="51" spans="1:10" ht="15.75">
      <c r="A51" s="2" t="s">
        <v>13</v>
      </c>
      <c r="B51" s="5">
        <f aca="true" t="shared" si="0" ref="B51:F56">B7</f>
        <v>61.49</v>
      </c>
      <c r="C51" s="5">
        <f t="shared" si="0"/>
        <v>63.22</v>
      </c>
      <c r="D51" s="5">
        <f t="shared" si="0"/>
        <v>57.26</v>
      </c>
      <c r="E51" s="5">
        <f t="shared" si="0"/>
        <v>61.45</v>
      </c>
      <c r="F51" s="5">
        <f t="shared" si="0"/>
        <v>55.57</v>
      </c>
      <c r="G51" s="5">
        <v>44.94</v>
      </c>
      <c r="H51" s="9"/>
      <c r="J51" s="9"/>
    </row>
    <row r="52" spans="1:8" ht="15.75">
      <c r="A52" s="2" t="s">
        <v>14</v>
      </c>
      <c r="B52" s="5">
        <f t="shared" si="0"/>
        <v>51.68</v>
      </c>
      <c r="C52" s="5">
        <f t="shared" si="0"/>
        <v>53.24</v>
      </c>
      <c r="D52" s="5">
        <f t="shared" si="0"/>
        <v>48.09</v>
      </c>
      <c r="E52" s="5">
        <f t="shared" si="0"/>
        <v>51.57</v>
      </c>
      <c r="F52" s="5">
        <f t="shared" si="0"/>
        <v>46.5</v>
      </c>
      <c r="G52" s="5">
        <v>37.8</v>
      </c>
      <c r="H52" s="9"/>
    </row>
    <row r="53" spans="1:8" ht="15.75">
      <c r="A53" s="2" t="s">
        <v>15</v>
      </c>
      <c r="B53" s="5">
        <f t="shared" si="0"/>
        <v>133.46</v>
      </c>
      <c r="C53" s="5">
        <f t="shared" si="0"/>
        <v>132.2</v>
      </c>
      <c r="D53" s="5">
        <f t="shared" si="0"/>
        <v>127.26</v>
      </c>
      <c r="E53" s="5">
        <f t="shared" si="0"/>
        <v>133.28</v>
      </c>
      <c r="F53" s="5">
        <f t="shared" si="0"/>
        <v>120.34</v>
      </c>
      <c r="G53" s="5">
        <v>105.94</v>
      </c>
      <c r="H53" s="9"/>
    </row>
    <row r="54" spans="1:8" ht="15.75">
      <c r="A54" s="2" t="s">
        <v>16</v>
      </c>
      <c r="B54" s="5">
        <f t="shared" si="0"/>
        <v>72.97</v>
      </c>
      <c r="C54" s="5">
        <f t="shared" si="0"/>
        <v>72.17</v>
      </c>
      <c r="D54" s="5">
        <f t="shared" si="0"/>
        <v>69.72</v>
      </c>
      <c r="E54" s="5">
        <f t="shared" si="0"/>
        <v>72.88</v>
      </c>
      <c r="F54" s="5">
        <f t="shared" si="0"/>
        <v>66.06</v>
      </c>
      <c r="G54" s="5">
        <v>58.35</v>
      </c>
      <c r="H54" s="9"/>
    </row>
    <row r="55" spans="1:8" ht="15.75">
      <c r="A55" s="2" t="s">
        <v>17</v>
      </c>
      <c r="B55" s="5">
        <f t="shared" si="0"/>
        <v>121.99</v>
      </c>
      <c r="C55" s="5">
        <f t="shared" si="0"/>
        <v>117.4</v>
      </c>
      <c r="D55" s="5">
        <f t="shared" si="0"/>
        <v>111.23</v>
      </c>
      <c r="E55" s="5">
        <f t="shared" si="0"/>
        <v>111</v>
      </c>
      <c r="F55" s="5">
        <f t="shared" si="0"/>
        <v>100.74</v>
      </c>
      <c r="G55" s="5">
        <v>84.89</v>
      </c>
      <c r="H55" s="9"/>
    </row>
    <row r="56" spans="1:8" ht="15.75">
      <c r="A56" s="2" t="s">
        <v>18</v>
      </c>
      <c r="B56" s="5">
        <f t="shared" si="0"/>
        <v>441.59000000000003</v>
      </c>
      <c r="C56" s="5">
        <f t="shared" si="0"/>
        <v>438.23</v>
      </c>
      <c r="D56" s="5">
        <f t="shared" si="0"/>
        <v>413.56000000000006</v>
      </c>
      <c r="E56" s="5">
        <f t="shared" si="0"/>
        <v>430.18</v>
      </c>
      <c r="F56" s="5">
        <f t="shared" si="0"/>
        <v>389.21000000000004</v>
      </c>
      <c r="G56" s="5">
        <v>331.92</v>
      </c>
      <c r="H56" s="9"/>
    </row>
    <row r="57" spans="1:7" ht="15.75">
      <c r="A57" s="3"/>
      <c r="B57" s="5"/>
      <c r="C57" s="5"/>
      <c r="D57" s="5"/>
      <c r="E57" s="5"/>
      <c r="F57" s="5"/>
      <c r="G57" s="3"/>
    </row>
    <row r="58" spans="1:7" ht="15.75">
      <c r="A58" s="2" t="s">
        <v>46</v>
      </c>
      <c r="B58" s="5"/>
      <c r="C58" s="5"/>
      <c r="D58" s="5"/>
      <c r="E58" s="5"/>
      <c r="F58" s="5"/>
      <c r="G58" s="3"/>
    </row>
    <row r="59" spans="1:8" ht="15.75">
      <c r="A59" s="2" t="s">
        <v>47</v>
      </c>
      <c r="B59" s="5">
        <f>B32</f>
        <v>315.66</v>
      </c>
      <c r="C59" s="5">
        <f>C32</f>
        <v>316.49</v>
      </c>
      <c r="D59" s="5">
        <f>D32</f>
        <v>314.52</v>
      </c>
      <c r="E59" s="5">
        <f>E32</f>
        <v>328.61</v>
      </c>
      <c r="F59" s="5">
        <f>F32</f>
        <v>329.90999999999997</v>
      </c>
      <c r="G59" s="5">
        <v>321.82</v>
      </c>
      <c r="H59" s="9"/>
    </row>
    <row r="60" spans="1:8" ht="15.75">
      <c r="A60" s="2" t="s">
        <v>48</v>
      </c>
      <c r="B60" s="5">
        <f aca="true" t="shared" si="1" ref="B60:F61">B34</f>
        <v>34.16</v>
      </c>
      <c r="C60" s="5">
        <f t="shared" si="1"/>
        <v>27.52</v>
      </c>
      <c r="D60" s="5">
        <f t="shared" si="1"/>
        <v>27.87</v>
      </c>
      <c r="E60" s="5">
        <f t="shared" si="1"/>
        <v>37.6</v>
      </c>
      <c r="F60" s="5">
        <f t="shared" si="1"/>
        <v>36.49</v>
      </c>
      <c r="G60" s="5">
        <v>38.56</v>
      </c>
      <c r="H60" s="9"/>
    </row>
    <row r="61" spans="1:8" ht="15.75">
      <c r="A61" s="2" t="s">
        <v>49</v>
      </c>
      <c r="B61" s="5">
        <f t="shared" si="1"/>
        <v>13.51</v>
      </c>
      <c r="C61" s="5">
        <f t="shared" si="1"/>
        <v>11.9</v>
      </c>
      <c r="D61" s="5">
        <f t="shared" si="1"/>
        <v>12.09</v>
      </c>
      <c r="E61" s="5">
        <f t="shared" si="1"/>
        <v>15.56</v>
      </c>
      <c r="F61" s="5">
        <f t="shared" si="1"/>
        <v>15.6</v>
      </c>
      <c r="G61" s="5">
        <v>15.96</v>
      </c>
      <c r="H61" s="9"/>
    </row>
    <row r="62" spans="1:8" ht="15.75">
      <c r="A62" s="2" t="s">
        <v>50</v>
      </c>
      <c r="B62" s="5">
        <v>81.56</v>
      </c>
      <c r="C62" s="5">
        <v>83.88</v>
      </c>
      <c r="D62" s="5">
        <v>84.65</v>
      </c>
      <c r="E62" s="11">
        <v>84.22</v>
      </c>
      <c r="F62" s="11">
        <v>83.99</v>
      </c>
      <c r="G62" s="5">
        <v>84.89</v>
      </c>
      <c r="H62" s="9"/>
    </row>
    <row r="63" spans="1:8" ht="15.75">
      <c r="A63" s="2" t="s">
        <v>51</v>
      </c>
      <c r="B63" s="5">
        <v>17.69</v>
      </c>
      <c r="C63" s="5">
        <v>12.91</v>
      </c>
      <c r="D63" s="5">
        <v>8.42</v>
      </c>
      <c r="E63" s="11">
        <v>7.69</v>
      </c>
      <c r="F63" s="11">
        <v>11.53</v>
      </c>
      <c r="G63" s="5">
        <v>13.49</v>
      </c>
      <c r="H63" s="9"/>
    </row>
    <row r="64" spans="1:8" ht="15.75">
      <c r="A64" s="2" t="s">
        <v>52</v>
      </c>
      <c r="B64" s="5">
        <v>32.27</v>
      </c>
      <c r="C64" s="5">
        <v>34.9</v>
      </c>
      <c r="D64" s="5">
        <v>37.27</v>
      </c>
      <c r="E64" s="11">
        <v>35.49</v>
      </c>
      <c r="F64" s="11">
        <v>36.77</v>
      </c>
      <c r="G64" s="5">
        <v>37.59</v>
      </c>
      <c r="H64" s="9"/>
    </row>
    <row r="65" spans="1:8" ht="15.75">
      <c r="A65" s="2" t="s">
        <v>53</v>
      </c>
      <c r="B65" s="5">
        <v>0.04</v>
      </c>
      <c r="C65" s="5">
        <v>0.04</v>
      </c>
      <c r="D65" s="5">
        <v>0.04</v>
      </c>
      <c r="E65" s="11">
        <v>0.04</v>
      </c>
      <c r="F65" s="11">
        <v>0.04</v>
      </c>
      <c r="G65" s="5">
        <v>0.04</v>
      </c>
      <c r="H65" s="9"/>
    </row>
    <row r="66" spans="1:8" ht="15.75">
      <c r="A66" s="2" t="s">
        <v>54</v>
      </c>
      <c r="B66" s="5">
        <v>83.63</v>
      </c>
      <c r="C66" s="5">
        <v>88.2</v>
      </c>
      <c r="D66" s="5">
        <v>92.84</v>
      </c>
      <c r="E66" s="11">
        <v>89.25</v>
      </c>
      <c r="F66" s="11">
        <v>89.99</v>
      </c>
      <c r="G66" s="5">
        <v>92.42</v>
      </c>
      <c r="H66" s="9"/>
    </row>
    <row r="67" spans="1:8" ht="15.75">
      <c r="A67" s="2" t="s">
        <v>55</v>
      </c>
      <c r="B67" s="5">
        <f>SUM(B59:B66)</f>
        <v>578.52</v>
      </c>
      <c r="C67" s="5">
        <f>SUM(C59:C66)</f>
        <v>575.84</v>
      </c>
      <c r="D67" s="5">
        <f>SUM(D59:D66)</f>
        <v>577.7</v>
      </c>
      <c r="E67" s="5">
        <f>SUM(E59:E66)</f>
        <v>598.46</v>
      </c>
      <c r="F67" s="5">
        <f>SUM(F59:F66)</f>
        <v>604.3199999999999</v>
      </c>
      <c r="G67" s="5">
        <v>604.77</v>
      </c>
      <c r="H67" s="9"/>
    </row>
    <row r="68" spans="1:8" ht="15.75">
      <c r="A68" s="3"/>
      <c r="B68" s="10" t="s">
        <v>1</v>
      </c>
      <c r="C68" s="10" t="s">
        <v>1</v>
      </c>
      <c r="D68" s="10" t="s">
        <v>1</v>
      </c>
      <c r="E68" s="10" t="s">
        <v>1</v>
      </c>
      <c r="F68" s="10" t="s">
        <v>1</v>
      </c>
      <c r="G68" s="10" t="s">
        <v>1</v>
      </c>
      <c r="H68" s="9"/>
    </row>
    <row r="69" spans="1:8" ht="15.75">
      <c r="A69" s="2" t="s">
        <v>56</v>
      </c>
      <c r="B69" s="5">
        <f>B56-B67</f>
        <v>-136.92999999999995</v>
      </c>
      <c r="C69" s="5">
        <f>C56-C67</f>
        <v>-137.61</v>
      </c>
      <c r="D69" s="5">
        <f>D56-D67</f>
        <v>-164.14</v>
      </c>
      <c r="E69" s="5">
        <f>E56-E67</f>
        <v>-168.28000000000003</v>
      </c>
      <c r="F69" s="5">
        <f>F56-F67</f>
        <v>-215.1099999999999</v>
      </c>
      <c r="G69" s="5">
        <v>-272.85</v>
      </c>
      <c r="H69" s="9"/>
    </row>
    <row r="70" spans="1:20" ht="6.75" customHeight="1">
      <c r="A70" s="6"/>
      <c r="B70" s="7"/>
      <c r="C70" s="7"/>
      <c r="D70" s="7"/>
      <c r="E70" s="7"/>
      <c r="F70" s="7"/>
      <c r="G70" s="7"/>
      <c r="H70" s="9"/>
      <c r="L70" s="1" t="s">
        <v>1</v>
      </c>
      <c r="M70" s="1" t="s">
        <v>1</v>
      </c>
      <c r="N70" s="1" t="s">
        <v>1</v>
      </c>
      <c r="O70" s="1" t="s">
        <v>1</v>
      </c>
      <c r="P70" s="1" t="s">
        <v>1</v>
      </c>
      <c r="Q70" s="1" t="s">
        <v>1</v>
      </c>
      <c r="R70" s="1" t="s">
        <v>1</v>
      </c>
      <c r="S70" s="1" t="s">
        <v>1</v>
      </c>
      <c r="T70" s="1" t="s">
        <v>1</v>
      </c>
    </row>
    <row r="71" spans="1:7" ht="24" customHeight="1">
      <c r="A71" s="2" t="s">
        <v>71</v>
      </c>
      <c r="B71" s="5"/>
      <c r="C71" s="5"/>
      <c r="D71" s="5"/>
      <c r="E71" s="3"/>
      <c r="F71" s="3"/>
      <c r="G71" s="3"/>
    </row>
    <row r="72" spans="1:7" ht="15.75">
      <c r="A72" s="2" t="s">
        <v>72</v>
      </c>
      <c r="B72" s="5"/>
      <c r="C72" s="5"/>
      <c r="D72" s="5"/>
      <c r="E72" s="3"/>
      <c r="F72" s="3"/>
      <c r="G72" s="3"/>
    </row>
    <row r="73" spans="2:4" ht="15.75">
      <c r="B73" s="9"/>
      <c r="C73" s="9"/>
      <c r="D73" s="9"/>
    </row>
    <row r="74" spans="2:4" ht="15.75">
      <c r="B74" s="9"/>
      <c r="C74" s="9"/>
      <c r="D74" s="9"/>
    </row>
    <row r="75" spans="2:4" ht="15.75">
      <c r="B75" s="9"/>
      <c r="C75" s="9"/>
      <c r="D75" s="9"/>
    </row>
    <row r="76" spans="2:4" ht="15.75">
      <c r="B76" s="9"/>
      <c r="C76" s="9"/>
      <c r="D76" s="9"/>
    </row>
    <row r="77" spans="2:4" ht="15.75">
      <c r="B77" s="9"/>
      <c r="C77" s="9"/>
      <c r="D77" s="9"/>
    </row>
    <row r="78" spans="2:4" ht="15.75">
      <c r="B78" s="9"/>
      <c r="C78" s="9"/>
      <c r="D78" s="9"/>
    </row>
    <row r="79" spans="2:4" ht="15.75">
      <c r="B79" s="9"/>
      <c r="C79" s="9"/>
      <c r="D79" s="9"/>
    </row>
  </sheetData>
  <sheetProtection/>
  <printOptions/>
  <pageMargins left="0.5" right="0.5" top="0.5" bottom="0.5" header="0.5" footer="0.5"/>
  <pageSetup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WIN31TONT40</cp:lastModifiedBy>
  <dcterms:created xsi:type="dcterms:W3CDTF">1999-11-18T08:46:38Z</dcterms:created>
  <dcterms:modified xsi:type="dcterms:W3CDTF">2014-05-01T17:16:13Z</dcterms:modified>
  <cp:category/>
  <cp:version/>
  <cp:contentType/>
  <cp:contentStatus/>
</cp:coreProperties>
</file>